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Notes" sheetId="1" r:id="rId4"/>
    <sheet state="visible" name="FINAL SUMMARY" sheetId="2" r:id="rId5"/>
    <sheet state="visible" name="Copy of FINAL SUMMARY" sheetId="3" r:id="rId6"/>
    <sheet state="visible" name="EXT FINAL SUMMARY" sheetId="4" r:id="rId7"/>
    <sheet state="visible" name="Exclusion" sheetId="5" r:id="rId8"/>
    <sheet state="visible" name="Payment Terms" sheetId="6" r:id="rId9"/>
    <sheet state="visible" name="Civil Works" sheetId="7" r:id="rId10"/>
    <sheet state="visible" name="Interior Works" sheetId="8" r:id="rId11"/>
    <sheet state="visible" name="Modular Glass Partition &amp; Doors" sheetId="9" r:id="rId12"/>
    <sheet state="visible" name="Signages" sheetId="10" r:id="rId13"/>
    <sheet state="visible" name="Graphics and Films" sheetId="11" r:id="rId14"/>
    <sheet state="visible" name="Blinds" sheetId="12" r:id="rId15"/>
    <sheet state="visible" name="Planters" sheetId="13" r:id="rId16"/>
    <sheet state="visible" name="Modular Furniture" sheetId="14" r:id="rId17"/>
    <sheet state="visible" name="Carpet Flooring" sheetId="15" r:id="rId18"/>
    <sheet state="visible" name="Loose Furniture &amp; Chairs" sheetId="16" r:id="rId19"/>
    <sheet state="visible" name="Dishwash Area" sheetId="17" r:id="rId20"/>
    <sheet state="visible" name="Kitchen Equipments" sheetId="18" r:id="rId21"/>
    <sheet state="visible" name="Electrical Works" sheetId="19" r:id="rId22"/>
    <sheet state="visible" name="Light Fixtures" sheetId="20" r:id="rId23"/>
    <sheet state="visible" name="HVAC" sheetId="21" r:id="rId24"/>
    <sheet state="visible" name="Passive Networking" sheetId="22" r:id="rId25"/>
    <sheet state="visible" name="PHE" sheetId="23" r:id="rId26"/>
    <sheet state="visible" name="TOILET WORKS" sheetId="24" r:id="rId27"/>
    <sheet state="visible" name="MAKE LIST" sheetId="25" r:id="rId28"/>
  </sheets>
  <definedNames>
    <definedName name="_sc38">#REF!</definedName>
    <definedName name="Excel_BuiltIn__FilterDatabase_4">#REF!</definedName>
    <definedName name="__NF4">#REF!</definedName>
    <definedName name="mbw">#REF!</definedName>
    <definedName name="____________________b111121">#REF!</definedName>
    <definedName name="CABLE_1_6_7">#REF!</definedName>
    <definedName name="Staircase">#REF!</definedName>
    <definedName name="CABLE_1_12">#REF!</definedName>
    <definedName name="__MC4">#REF!</definedName>
    <definedName name="ClientPhone">#REF!</definedName>
    <definedName name="_MC4">#REF!</definedName>
    <definedName name="DFG">#REF!</definedName>
    <definedName name="current3">#REF!</definedName>
    <definedName name="Overall_Summary_Title">#REF!</definedName>
    <definedName name="Field63">#REF!</definedName>
    <definedName name="_______________________Ki1">#REF!</definedName>
    <definedName name="ProjAddress1">#REF!</definedName>
    <definedName name="Excel_BuiltIn_Print_Area_3_1_1">#REF!</definedName>
    <definedName name="Engineering_total">#REF!</definedName>
    <definedName name="SP1Number">#REF!</definedName>
    <definedName name="Excel_BuiltIn_Print_Area_48">#REF!</definedName>
    <definedName name="Material">#REF!</definedName>
    <definedName name="ContWithAcct">#REF!</definedName>
    <definedName name="mmmmmmmmmm">#REF!</definedName>
    <definedName name="kb">#REF!</definedName>
    <definedName name="_a_1_6_7">#REF!</definedName>
    <definedName name="aeron">#REF!</definedName>
    <definedName name="ciff">#REF!</definedName>
    <definedName name="_900">#REF!</definedName>
    <definedName name="Full_Print">#REF!</definedName>
    <definedName name="Princ">#REF!</definedName>
    <definedName name="u">#REF!</definedName>
    <definedName name="A8____0">#REF!</definedName>
    <definedName name="Excel_BuiltIn_Print_Area_5_4">#REF!</definedName>
    <definedName name="ProdPct1">#REF!</definedName>
    <definedName name="_______________________TB2">#REF!</definedName>
    <definedName name="si">#REF!</definedName>
    <definedName name="I___13">#REF!</definedName>
    <definedName name="Q행">#REF!</definedName>
    <definedName name="CompRange1Main">#REF!</definedName>
    <definedName name="kc">#REF!</definedName>
    <definedName name="______TB2">#REF!</definedName>
    <definedName name="_SDB5.">#REF!</definedName>
    <definedName name="Excel_BuiltIn_Print_Area_1_1_1_1">#REF!</definedName>
    <definedName name="ValveConn">#REF!</definedName>
    <definedName name="K_Genehmigung">#REF!</definedName>
    <definedName name="UFPrn20070606150313">#REF!</definedName>
    <definedName name="Lr">#REF!</definedName>
    <definedName name="_30cd__Vertical_strobe_light__wall_mounted">#REF!</definedName>
    <definedName name="Field319">#REF!</definedName>
    <definedName name="ww">#REF!</definedName>
    <definedName name="zlpu___0">#REF!</definedName>
    <definedName name="_sc36">#REF!</definedName>
    <definedName name="fff">#REF!</definedName>
    <definedName name="_Ki2">#REF!</definedName>
    <definedName name="Client_Equipment_Total">#REF!</definedName>
    <definedName name="Excel_BuiltIn_Print_Area_3_1_1_1">#REF!</definedName>
    <definedName name="WES">#REF!</definedName>
    <definedName name="Field288">#REF!</definedName>
    <definedName name="___________________TB2">#REF!</definedName>
    <definedName name="sdsd">#REF!</definedName>
    <definedName name="__Ki1">#REF!</definedName>
    <definedName name="mdfpan">#REF!</definedName>
    <definedName name="Total3bs">#REF!</definedName>
    <definedName name="bol">#REF!</definedName>
    <definedName name="fil">#REF!</definedName>
    <definedName name="_a_4_6_5">#REF!</definedName>
    <definedName name="_sc24">#REF!</definedName>
    <definedName name="__________MAN1">#REF!</definedName>
    <definedName name="SSPAN">#REF!</definedName>
    <definedName name="CABLE_5_3">#REF!</definedName>
    <definedName name="PRINT_AREA_MI">#REF!</definedName>
    <definedName name="Field86">#REF!</definedName>
    <definedName name="Rse">#REF!</definedName>
    <definedName name="_UB10">#REF!</definedName>
    <definedName name="밋션별">#REF!</definedName>
    <definedName name="_____TB2">#REF!</definedName>
    <definedName name="Excel_BuiltIn_Print_Area_25">#REF!</definedName>
    <definedName name="HC">#REF!</definedName>
    <definedName name="_UB6">#REF!</definedName>
    <definedName name="Field146">#REF!</definedName>
    <definedName name="LMR...">#REF!</definedName>
    <definedName name="Field205">#REF!</definedName>
    <definedName name="ER">#REF!</definedName>
    <definedName name="ZY___13">#REF!</definedName>
    <definedName name="prof_svcs_end">#REF!</definedName>
    <definedName name="_SZ2">#REF!</definedName>
    <definedName name="Field305">#REF!</definedName>
    <definedName name="VenPart">#REF!</definedName>
    <definedName name="Company">#REF!</definedName>
    <definedName name="constrn">#REF!</definedName>
    <definedName name="FRAMED">#REF!</definedName>
    <definedName name="_TB2">#REF!</definedName>
    <definedName name="___iv66666">#REF!</definedName>
    <definedName name="Excel_BuiltIn_Print_Area_3">#REF!</definedName>
    <definedName name="Field226">#REF!</definedName>
    <definedName name="__MP3">#REF!</definedName>
    <definedName name="__ALT4">#REF!</definedName>
    <definedName name="_SDB8">#REF!</definedName>
    <definedName name="Quantity">#REF!</definedName>
    <definedName name="Fs">#REF!</definedName>
    <definedName name="__HJK1">#REF!</definedName>
    <definedName name="Excel_BuiltIn_Print_Area_3_1">#REF!</definedName>
    <definedName name="_MatInverse_In">#REF!</definedName>
    <definedName name="__EPP3">#REF!</definedName>
    <definedName name="____PB1">#REF!</definedName>
    <definedName name="Field307">#REF!</definedName>
    <definedName name="_1Excel_BuiltIn_Print_Area_1_1">#REF!</definedName>
    <definedName name="rrrrrr">#REF!</definedName>
    <definedName name="building___11">#REF!</definedName>
    <definedName name="jaspre">#REF!</definedName>
    <definedName name="as">#REF!</definedName>
    <definedName name="REVISED">#REF!</definedName>
    <definedName name="Fv">#REF!</definedName>
    <definedName name="Excel_BuiltIn_Print_Area_34">#REF!</definedName>
    <definedName name="X행">#REF!</definedName>
    <definedName name="_1Excel_BuiltIn_Print_Area_1_1_1_1_1_1">#REF!</definedName>
    <definedName name="Field177">#REF!</definedName>
    <definedName name="lef">#REF!</definedName>
    <definedName name="Field182">#REF!</definedName>
    <definedName name="AWAWWWWAA">#REF!</definedName>
    <definedName name="Qspan">#REF!</definedName>
    <definedName name="prod_build.">#REF!</definedName>
    <definedName name="sheet1___0">#REF!</definedName>
    <definedName name="Excel_BuiltIn__FilterDatabase_5">#REF!</definedName>
    <definedName name="_aj1">#REF!</definedName>
    <definedName name="Field322">#REF!</definedName>
    <definedName name="PrimeCity">#REF!</definedName>
    <definedName name="Estimation">#REF!</definedName>
    <definedName name="_JK3">#REF!</definedName>
    <definedName name="____NF1">#REF!</definedName>
    <definedName name="KARNA">#REF!</definedName>
    <definedName name="Excel_BuiltIn_Print_Area_76">#REF!</definedName>
    <definedName name="_SDB7..">#REF!</definedName>
    <definedName name="BUDDHA">#REF!</definedName>
    <definedName name="Nos.">#REF!</definedName>
    <definedName name="COU___13">#REF!</definedName>
    <definedName name="SP3Credit">#REF!</definedName>
    <definedName name="aji">#REF!</definedName>
    <definedName name="__UB7">#REF!</definedName>
    <definedName name="Excel_BuiltIn_Print_Titles_5_1_1">#REF!</definedName>
    <definedName name="__FWM4">#REF!</definedName>
    <definedName name="End_Bal">#REF!</definedName>
    <definedName name="Excel_BuiltIn_Print_Area_46">#REF!</definedName>
    <definedName name="ZSS___0">#REF!</definedName>
    <definedName name="_________________Ki1">#REF!</definedName>
    <definedName name="_sc47">#REF!</definedName>
    <definedName name="__PJ22">#REF!</definedName>
    <definedName name="_SDB4.">#REF!</definedName>
    <definedName name="accomation">#REF!</definedName>
    <definedName name="Excel_BuiltIn_Print_Area_29">#REF!</definedName>
    <definedName name="_________________b111121">#REF!</definedName>
    <definedName name="employee_id">#REF!</definedName>
    <definedName name="_DAT1">#REF!</definedName>
    <definedName name="Field93">#REF!</definedName>
    <definedName name="Flights">#REF!</definedName>
    <definedName name="billto_citystatezip">#REF!</definedName>
    <definedName name="p___0">#REF!</definedName>
    <definedName name="CABLE_4_5_3">#REF!</definedName>
    <definedName name="Field283">#REF!</definedName>
    <definedName name="fRANCIS">#REF!</definedName>
    <definedName name="CABLE_4_2_5">#REF!</definedName>
    <definedName name="_____________________b111121">#REF!</definedName>
    <definedName name="Field225">#REF!</definedName>
    <definedName name="ContWithPrio">#REF!</definedName>
    <definedName name="ProdCode3_Text">#REF!</definedName>
    <definedName name="Excel_BuiltIn__FilterDatabase_4_7">#REF!</definedName>
    <definedName name="Field218">#REF!</definedName>
    <definedName name="COM">#REF!</definedName>
    <definedName name="esc_percent">#REF!</definedName>
    <definedName name="pH___0">#REF!</definedName>
    <definedName name="__NB7">#REF!</definedName>
    <definedName name="SpecEnv2_Text">#REF!</definedName>
    <definedName name="A2_">#REF!</definedName>
    <definedName name="BD">#REF!</definedName>
    <definedName name="Field325">#REF!</definedName>
    <definedName name="DELTA20">#REF!</definedName>
    <definedName name="kurs">#REF!</definedName>
    <definedName name="esc_year">#REF!</definedName>
    <definedName name="Excel_BuiltIn_Print_Area_4_13">#REF!</definedName>
    <definedName name="Excel_BuiltIn_Print_Titles_4">#REF!</definedName>
    <definedName name="Field220">#REF!</definedName>
    <definedName name="_a_4_6_7">#REF!</definedName>
    <definedName name="__MC3">#REF!</definedName>
    <definedName name="___________________________Ki2">#REF!</definedName>
    <definedName name="ACSF">#REF!</definedName>
    <definedName name="_a_5_3">#REF!</definedName>
    <definedName name="Project_Name">#REF!</definedName>
    <definedName name="cd">#REF!</definedName>
    <definedName name="TOC_Page">#REF!</definedName>
    <definedName name="Field267">#REF!</definedName>
    <definedName name="ProdCode4_Text">#REF!</definedName>
    <definedName name="VAVCB">#REF!</definedName>
    <definedName name="Ig___0">#REF!</definedName>
    <definedName name="PrimeState">#REF!</definedName>
    <definedName name="Date">#REF!</definedName>
    <definedName name="Field255">#REF!</definedName>
    <definedName name="A6_">#REF!</definedName>
    <definedName name="__DAT10">#REF!</definedName>
    <definedName name="__MC5">#REF!</definedName>
    <definedName name="m___13">#REF!</definedName>
    <definedName name="Type2">#REF!</definedName>
    <definedName name="SP4Credit">#REF!</definedName>
    <definedName name="d___13">#REF!</definedName>
    <definedName name="______MAN1">#REF!</definedName>
    <definedName name="K_Einh_ProjIng">#REF!</definedName>
    <definedName name="Field85">#REF!</definedName>
    <definedName name="pcl">#REF!</definedName>
    <definedName name="SP5Branch">#REF!</definedName>
    <definedName name="_____Ki1">#REF!</definedName>
    <definedName name="f">#REF!</definedName>
    <definedName name="Larsen___Toubro_Limited___ECC_Construction_Division">#REF!</definedName>
    <definedName name="sdf">#REF!</definedName>
    <definedName name="DFSDF">#REF!</definedName>
    <definedName name="JobName">#REF!</definedName>
    <definedName name="old">#REF!</definedName>
    <definedName name="_____iv66666">#REF!</definedName>
    <definedName name="sigma0_2">#REF!</definedName>
    <definedName name="Ql___13">#REF!</definedName>
    <definedName name="rrrrrrrrrr">#REF!</definedName>
    <definedName name="_sc21">#REF!</definedName>
    <definedName name="Interest_Rate">#REF!</definedName>
    <definedName name="Excel_BuiltIn_Print_Area_2_1">#REF!</definedName>
    <definedName name="RefDwg">#REF!</definedName>
    <definedName name="K_ProjArt">#REF!</definedName>
    <definedName name="ACT">#REF!</definedName>
    <definedName name="_a_4_5_3">#REF!</definedName>
    <definedName name="_a_1_2_7">#REF!</definedName>
    <definedName name="Excel_BuiltIn__FilterDatabase_4_12">#REF!</definedName>
    <definedName name="___rim4">#REF!</definedName>
    <definedName name="Field217">#REF!</definedName>
    <definedName name="Excel_BuiltIn__FilterDatabase_6_2_5">#REF!</definedName>
    <definedName name="man___0">#REF!</definedName>
    <definedName name="CABLE_7">#REF!</definedName>
    <definedName name="ACHF">#REF!</definedName>
    <definedName name="Field189">#REF!</definedName>
    <definedName name="ho___13">#REF!</definedName>
    <definedName name="CIRCUITMAINS">#REF!</definedName>
    <definedName name="woodenbench">#REF!</definedName>
    <definedName name="B4a">#REF!</definedName>
    <definedName name="_SD2">#REF!</definedName>
    <definedName name="Tanggal">#REF!</definedName>
    <definedName name="carpet_sft">#REF!</definedName>
    <definedName name="Lc___13">#REF!</definedName>
    <definedName name="________Ki2">#REF!</definedName>
    <definedName name="Excel_BuiltIn_Print_Area_4">#REF!</definedName>
    <definedName name="_DAT10">#REF!</definedName>
    <definedName name="__HPP2">#REF!</definedName>
    <definedName name="Field62">#REF!</definedName>
    <definedName name="VB">#REF!</definedName>
    <definedName name="__EPP4">#REF!</definedName>
    <definedName name="db___0">#REF!</definedName>
    <definedName name="msf">#REF!</definedName>
    <definedName name="_________PB1">#REF!</definedName>
    <definedName name="A7____0">#REF!</definedName>
    <definedName name="pb___0">#REF!</definedName>
    <definedName name="Field56">#REF!</definedName>
    <definedName name="________________Ki1">#REF!</definedName>
    <definedName name="cab31s">#REF!</definedName>
    <definedName name="Field40">#REF!</definedName>
    <definedName name="_a_1_7">#REF!</definedName>
    <definedName name="____________________TB2">#REF!</definedName>
    <definedName name="SP2Credit">#REF!</definedName>
    <definedName name="region_type">#REF!</definedName>
    <definedName name="Field106">#REF!</definedName>
    <definedName name="_YY2">#REF!</definedName>
    <definedName name="crsr3">#REF!</definedName>
    <definedName name="____bol1">#REF!</definedName>
    <definedName name="abc">#REF!</definedName>
    <definedName name="A10____13">#REF!</definedName>
    <definedName name="________________________TB2">#REF!</definedName>
    <definedName name="Field234">#REF!</definedName>
    <definedName name="EPC_IMP_CO">#REF!</definedName>
    <definedName name="Field253">#REF!</definedName>
    <definedName name="Excel_BuiltIn__FilterDatabase_6_2">#REF!</definedName>
    <definedName name="indirect">#REF!</definedName>
    <definedName name="Mat_H_BK">#REF!</definedName>
    <definedName name="Field132">#REF!</definedName>
    <definedName name="Excel_BuiltIn__FilterDatabase_4_6_12">#REF!</definedName>
    <definedName name="______b111121">#REF!</definedName>
    <definedName name="_a_2_7">#REF!</definedName>
    <definedName name="Excel_BuiltIn_Print_Area_40">#REF!</definedName>
    <definedName name="__________________PB1">#REF!</definedName>
    <definedName name="____________________Ki1">#REF!</definedName>
    <definedName name="Field279">#REF!</definedName>
    <definedName name="___________TB2">#REF!</definedName>
    <definedName name="_sc23">#REF!</definedName>
    <definedName name="fill">#REF!</definedName>
    <definedName name="__JK1">#REF!</definedName>
    <definedName name="eyrc">#REF!</definedName>
    <definedName name="ProjCounty">#REF!</definedName>
    <definedName name="RASH">#REF!</definedName>
    <definedName name="KJ">#REF!</definedName>
    <definedName name="Loan_Amount">#REF!</definedName>
    <definedName name="asdf">#REF!</definedName>
    <definedName name="Excel_BuiltIn_Print_Area_19">#REF!</definedName>
    <definedName name="Field119">#REF!</definedName>
    <definedName name="Group3">#REF!</definedName>
    <definedName name="Excel_BuiltIn_Print_Titles_6_1_1">#REF!</definedName>
    <definedName name="B___0">#REF!</definedName>
    <definedName name="OM_Rate">#REF!</definedName>
    <definedName name="Excel_BuiltIn__FilterDatabase_6_5_7">#REF!</definedName>
    <definedName name="Field69">#REF!</definedName>
    <definedName name="Es">#REF!</definedName>
    <definedName name="DFHF">#REF!</definedName>
    <definedName name="Excel_BuiltIn_Print_Titles_1">#REF!</definedName>
    <definedName name="Feature_Sofa____DIMANTION________FINIH">#REF!</definedName>
    <definedName name="Field292">#REF!</definedName>
    <definedName name="qd">#REF!</definedName>
    <definedName name="______________________Ki1">#REF!</definedName>
    <definedName name="__NF3">#REF!</definedName>
    <definedName name="gfg">#REF!</definedName>
    <definedName name="CABLE_1_2">#REF!</definedName>
    <definedName name="datalist">#REF!</definedName>
    <definedName name="Excel_BuiltIn_Print_Area_58">#REF!</definedName>
    <definedName name="Excel_BuiltIn_Print_Area_4_5">#REF!</definedName>
    <definedName name="Excel_BuiltIn__FilterDatabase_4_2_3">#REF!</definedName>
    <definedName name="Field110">#REF!</definedName>
    <definedName name="ID">#REF!</definedName>
    <definedName name="Gruppe_D_G">#REF!</definedName>
    <definedName name="fcf">#REF!</definedName>
    <definedName name="Casual">#REF!</definedName>
    <definedName name="Field41">#REF!</definedName>
    <definedName name="______iv66666">#REF!</definedName>
    <definedName name="asdasd">#REF!</definedName>
    <definedName name="toistall">#REF!</definedName>
    <definedName name="Excel_BuiltIn__FilterDatabase_6_5">#REF!</definedName>
    <definedName name="CURR">#REF!</definedName>
    <definedName name="tS___13">#REF!</definedName>
    <definedName name="Field254">#REF!</definedName>
    <definedName name="saudirf">#REF!</definedName>
    <definedName name="asdads">#REF!</definedName>
    <definedName name="Excel_BuiltIn__FilterDatabase_6_5_12">#REF!</definedName>
    <definedName name="analysis">#REF!</definedName>
    <definedName name="PrimePrio">#REF!</definedName>
    <definedName name="CAFE">#REF!</definedName>
    <definedName name="ProjAddress2">#REF!</definedName>
    <definedName name="Margin_E">#REF!</definedName>
    <definedName name="_a_6">#REF!</definedName>
    <definedName name="Construction_Period">#REF!</definedName>
    <definedName name="_MP2">#REF!</definedName>
    <definedName name="Excel_BuiltIn__FilterDatabase_6_6_12">#REF!</definedName>
    <definedName name="Total2L">#REF!</definedName>
    <definedName name="Description">#REF!</definedName>
    <definedName name="_Fill">#REF!</definedName>
    <definedName name="Field167">#REF!</definedName>
    <definedName name="SDPLFA">#REF!</definedName>
    <definedName name="CABLE_1_3">#REF!</definedName>
    <definedName name="Client_System_Total">#REF!</definedName>
    <definedName name="zl___0">#REF!</definedName>
    <definedName name="man___11">#REF!</definedName>
    <definedName name="LNO">#REF!</definedName>
    <definedName name="gama">#REF!</definedName>
    <definedName name="db">#REF!</definedName>
    <definedName name="ProdPct2">#REF!</definedName>
    <definedName name="CLRGYP">#REF!</definedName>
    <definedName name="Field76">#REF!</definedName>
    <definedName name="pb___12">#REF!</definedName>
    <definedName name="t___0">#REF!</definedName>
    <definedName name="Kh___13">#REF!</definedName>
    <definedName name="M행">#REF!</definedName>
    <definedName name="PS___13">#REF!</definedName>
    <definedName name="Contact">#REF!</definedName>
    <definedName name="________________________MAN1">#REF!</definedName>
    <definedName name="기안을">#REF!</definedName>
    <definedName name="PSNOTE1">#REF!</definedName>
    <definedName name="OVER_HEADS_ENTRY">#REF!</definedName>
    <definedName name="Excel_BuiltIn_Print_Area_3_4">#REF!</definedName>
    <definedName name="_______________Ki1">#REF!</definedName>
    <definedName name="_____PB1">#REF!</definedName>
    <definedName name="asdfsadf">#REF!</definedName>
    <definedName name="v">#REF!</definedName>
    <definedName name="BidClass">#REF!</definedName>
    <definedName name="Excel_BuiltIn_Print_Area_2_1_1">#REF!</definedName>
    <definedName name="Siterate">#REF!</definedName>
    <definedName name="Field302">#REF!</definedName>
    <definedName name="len">#REF!</definedName>
    <definedName name="CABLE_4_2_12">#REF!</definedName>
    <definedName name="_a_13">#REF!</definedName>
    <definedName name="_sc20">#REF!</definedName>
    <definedName name="제목">#REF!</definedName>
    <definedName name="COU___0">#REF!</definedName>
    <definedName name="FIFTH">#REF!</definedName>
    <definedName name="_FWM3">#REF!</definedName>
    <definedName name="ProjectSubtitle">#REF!</definedName>
    <definedName name="SWK">#REF!</definedName>
    <definedName name="SP4Name">#REF!</definedName>
    <definedName name="pa">#REF!</definedName>
    <definedName name="_b111121">#REF!</definedName>
    <definedName name="_____sdb2">#REF!</definedName>
    <definedName name="SQRT__1___0_6___1_0___13">#REF!</definedName>
    <definedName name="SP2Number">#REF!</definedName>
    <definedName name="R행">#REF!</definedName>
    <definedName name="__rim4">#REF!</definedName>
    <definedName name="Total2s">#REF!</definedName>
    <definedName name="MF___13">#REF!</definedName>
    <definedName name="CABLE_5_7">#REF!</definedName>
    <definedName name="_HJK1">#REF!</definedName>
    <definedName name="swf">#REF!</definedName>
    <definedName name="Field77">#REF!</definedName>
    <definedName name="SrvcCode1">#REF!</definedName>
    <definedName name="_rm4">#REF!</definedName>
    <definedName name="________PB1">#REF!</definedName>
    <definedName name="N.">#REF!</definedName>
    <definedName name="pc">#REF!</definedName>
    <definedName name="________________PB1">#REF!</definedName>
    <definedName name="Breakup">#REF!</definedName>
    <definedName name="_EPP5">#REF!</definedName>
    <definedName name="___________b111121">#REF!</definedName>
    <definedName name="product_discount">#REF!</definedName>
    <definedName name="sdfgsdsdsdf">#REF!</definedName>
    <definedName name="Rse___13">#REF!</definedName>
    <definedName name="gg">#REF!</definedName>
    <definedName name="G31j1620">#REF!</definedName>
    <definedName name="_______MAN1">#REF!</definedName>
    <definedName name="__rm4">#REF!</definedName>
    <definedName name="Alarm_current_Amp_In_Minutes">#REF!</definedName>
    <definedName name="Field157">#REF!</definedName>
    <definedName name="___bol1">#REF!</definedName>
    <definedName name="avi">#REF!</definedName>
    <definedName name="GSDFSDF">#REF!</definedName>
    <definedName name="billto_add1">#REF!</definedName>
    <definedName name="Margin">#REF!</definedName>
    <definedName name="ActCode">#REF!</definedName>
    <definedName name="_a_6_7">#REF!</definedName>
    <definedName name="CTF">#REF!</definedName>
    <definedName name="_UB9">#REF!</definedName>
    <definedName name="OL">#REF!</definedName>
    <definedName name="carpet___0">#REF!</definedName>
    <definedName name="SOIL">#REF!</definedName>
    <definedName name="K_KZS">#REF!</definedName>
    <definedName name="WATER_4">#REF!</definedName>
    <definedName name="Rse___0">#REF!</definedName>
    <definedName name="company_add2">#REF!</definedName>
    <definedName name="BuiltIn_Print_Titles___0">#REF!</definedName>
    <definedName name="NOK">#REF!</definedName>
    <definedName name="building">#REF!</definedName>
    <definedName name="K_ProjEinh">#REF!</definedName>
    <definedName name="tools">#REF!</definedName>
    <definedName name="hoi">#REF!</definedName>
    <definedName name="Excel_BuiltIn__FilterDatabase_6_2_7">#REF!</definedName>
    <definedName name="__NB6">#REF!</definedName>
    <definedName name="Field223">#REF!</definedName>
    <definedName name="HYA">#REF!</definedName>
    <definedName name="Field323">#REF!</definedName>
    <definedName name="Isolierung_H">#REF!</definedName>
    <definedName name="Excel_BuiltIn_Print_Area_52">#REF!</definedName>
    <definedName name="Excel_BuiltIn_Print_Area_1_6">#REF!</definedName>
    <definedName name="BELL__Polarised">#REF!</definedName>
    <definedName name="auxlp">#REF!</definedName>
    <definedName name="Excel_BuiltIn_Print_Area_4_4">#REF!</definedName>
    <definedName name="srmgr2">#REF!</definedName>
    <definedName name="Topsheet">#REF!</definedName>
    <definedName name="___b111121">#REF!</definedName>
    <definedName name="Field118">#REF!</definedName>
    <definedName name="CABLE_2">#REF!</definedName>
    <definedName name="_2__123Graph_AChart_1Q">#REF!</definedName>
    <definedName name="_____bol1">#REF!</definedName>
    <definedName name="App">#REF!</definedName>
    <definedName name="Field156">#REF!</definedName>
    <definedName name="Framlss_tough">#REF!</definedName>
    <definedName name="ex">#REF!</definedName>
    <definedName name="Field202">#REF!</definedName>
    <definedName name="lel">#REF!</definedName>
    <definedName name="CABLE_4_6">#REF!</definedName>
    <definedName name="Blank6">#REF!</definedName>
    <definedName name="PRINT_AREA_MI___0">#REF!</definedName>
    <definedName name="eeee">#REF!</definedName>
    <definedName name="N1A">#REF!</definedName>
    <definedName name="__________________MAN1">#REF!</definedName>
    <definedName name="ioioioo">#REF!</definedName>
    <definedName name="Field285">#REF!</definedName>
    <definedName name="S행">#REF!</definedName>
    <definedName name="shtoep">#REF!</definedName>
    <definedName name="_2C_X_1_Sq._mm_unscreened">#REF!</definedName>
    <definedName name="JKK">#REF!</definedName>
    <definedName name="SANITARY">#REF!</definedName>
    <definedName name="lsest">#REF!</definedName>
    <definedName name="sond">#REF!</definedName>
    <definedName name="__YY2">#REF!</definedName>
    <definedName name="scd">#REF!</definedName>
    <definedName name="Field153">#REF!</definedName>
    <definedName name="mobi">#REF!</definedName>
    <definedName name="_a_4_5_12">#REF!</definedName>
    <definedName name="project">#REF!</definedName>
    <definedName name="Excel_BuiltIn_Print_Area_31">#REF!</definedName>
    <definedName name="Invoice_Details">#REF!</definedName>
    <definedName name="Excel_BuiltIn__FilterDatabase_4_5_1">#REF!</definedName>
    <definedName name="Km___0">#REF!</definedName>
    <definedName name="__SD3">#REF!</definedName>
    <definedName name="Excel_BuiltIn__FilterDatabase_6_2_3">#REF!</definedName>
    <definedName name="Field230">#REF!</definedName>
    <definedName name="mak">#REF!</definedName>
    <definedName name="_sc27">#REF!</definedName>
    <definedName name="abcd">#REF!</definedName>
    <definedName name="zs___13">#REF!</definedName>
    <definedName name="Excel_BuiltIn__FilterDatabase_6_3">#REF!</definedName>
    <definedName name="Field183">#REF!</definedName>
    <definedName name="LPL">#REF!</definedName>
    <definedName name="__NB1">#REF!</definedName>
    <definedName name="BC">#REF!</definedName>
    <definedName name="Field50">#REF!</definedName>
    <definedName name="Excel_BuiltIn__FilterDatabase_4_6">#REF!</definedName>
    <definedName name="K___0">#REF!</definedName>
    <definedName name="SpecClass_Text">#REF!</definedName>
    <definedName name="__MC7">#REF!</definedName>
    <definedName name="Field129">#REF!</definedName>
    <definedName name="Field144">#REF!</definedName>
    <definedName name="__123Graph_XCURVE">#REF!</definedName>
    <definedName name="Do">#REF!</definedName>
    <definedName name="Xl">#REF!</definedName>
    <definedName name="cab21.5tp">#REF!</definedName>
    <definedName name="ho___0">#REF!</definedName>
    <definedName name="__DAT4">#REF!</definedName>
    <definedName name="REGULAR_STAFF">#REF!</definedName>
    <definedName name="Bx">#REF!</definedName>
    <definedName name="Excel_BuiltIn_Print_Titles_8">#REF!</definedName>
    <definedName name="CONTACTOR1">#REF!</definedName>
    <definedName name="_____aaa5">#REF!</definedName>
    <definedName name="NN">#REF!</definedName>
    <definedName name="Training">#REF!</definedName>
    <definedName name="L___0">#REF!</definedName>
    <definedName name="__UB8">#REF!</definedName>
    <definedName name="_PJ3">#REF!</definedName>
    <definedName name="TR_Rate">#REF!</definedName>
    <definedName name="Field312">#REF!</definedName>
    <definedName name="Field212">#REF!</definedName>
    <definedName name="_____________TB2">#REF!</definedName>
    <definedName name="Field174">#REF!</definedName>
    <definedName name="_____________MAN1">#REF!</definedName>
    <definedName name="ProjName">#REF!</definedName>
    <definedName name="SQRT__1___0_6___1_0">#REF!</definedName>
    <definedName name="CABLE_4_6_7">#REF!</definedName>
    <definedName name="maint_start">#REF!</definedName>
    <definedName name="__YY1">#REF!</definedName>
    <definedName name="FRAMELESS">#REF!</definedName>
    <definedName name="_SZ1">#REF!</definedName>
    <definedName name="formnote3">#REF!</definedName>
    <definedName name="_Key1">#REF!</definedName>
    <definedName name="NN___13">#REF!</definedName>
    <definedName name="Supvn">#REF!</definedName>
    <definedName name="Excel_BuiltIn_Print_Area_37">#REF!</definedName>
    <definedName name="Pay_Num">#REF!</definedName>
    <definedName name="dddddddd">#REF!</definedName>
    <definedName name="Excel_BuiltIn_Print_Area_3_1_1_1_1">#REF!</definedName>
    <definedName name="______________________Ki2">#REF!</definedName>
    <definedName name="structure">#REF!</definedName>
    <definedName name="__alt1">#REF!</definedName>
    <definedName name="Excel_BuiltIn_Print_Titles_4_12">#REF!</definedName>
    <definedName name="metlam_pan">#REF!</definedName>
    <definedName name="LL">#REF!</definedName>
    <definedName name="Subject">#REF!</definedName>
    <definedName name="Arm_H_BK">#REF!</definedName>
    <definedName name="___TB2">#REF!</definedName>
    <definedName name="PVCF">#REF!</definedName>
    <definedName name="H">#REF!</definedName>
    <definedName name="_SDB4..">#REF!</definedName>
    <definedName name="ipu">#REF!</definedName>
    <definedName name="pH">#REF!</definedName>
    <definedName name="Excel_BuiltIn_Print_Area_41">#REF!</definedName>
    <definedName name="CABLE_13">#REF!</definedName>
    <definedName name="_________________Ki2">#REF!</definedName>
    <definedName name="Sal_recr">#REF!</definedName>
    <definedName name="Field296">#REF!</definedName>
    <definedName name="BillingTiming">#REF!</definedName>
    <definedName name="Margin_A">#REF!</definedName>
    <definedName name="SP3Branch">#REF!</definedName>
    <definedName name="PipingDetail">#REF!</definedName>
    <definedName name="_HPP2">#REF!</definedName>
    <definedName name="Kopf">#REF!</definedName>
    <definedName name="Excel_BuiltIn_Print_Area_77">#REF!</definedName>
    <definedName name="K_Status">#REF!</definedName>
    <definedName name="Excel_BuiltIn_Print_Titles_3_1_1_1">#REF!</definedName>
    <definedName name="xfac">#REF!</definedName>
    <definedName name="I_Gen.">#REF!</definedName>
    <definedName name="Field43">#REF!</definedName>
    <definedName name="Field258">#REF!</definedName>
    <definedName name="con">#REF!</definedName>
    <definedName name="Z_8FCC9949_BB10_48DD_835F_9D6E68B3AE12_.wvu.PrintTitles">#REF!</definedName>
    <definedName name="_sc26">#REF!</definedName>
    <definedName name="AD">#REF!</definedName>
    <definedName name="Lc___0">#REF!</definedName>
    <definedName name="JEJS___4">#REF!</definedName>
    <definedName name="EPC_IMP_FREIGHT">#REF!</definedName>
    <definedName name="Field142">#REF!</definedName>
    <definedName name="Excel_BuiltIn_Print_Area_1_1">#REF!</definedName>
    <definedName name="Field203">#REF!</definedName>
    <definedName name="Plant">#REF!</definedName>
    <definedName name="yyyyyyyyyyy">#REF!</definedName>
    <definedName name="___________________PB1">#REF!</definedName>
    <definedName name="__UB2">#REF!</definedName>
    <definedName name="K_Land">#REF!</definedName>
    <definedName name="Währung">#REF!</definedName>
    <definedName name="Cs___13">#REF!</definedName>
    <definedName name="Lr___0">#REF!</definedName>
    <definedName name="_L1">#REF!</definedName>
    <definedName name="____iv66666">#REF!</definedName>
    <definedName name="Actuals">#REF!</definedName>
    <definedName name="Em___0">#REF!</definedName>
    <definedName name="_MC2">#REF!</definedName>
    <definedName name="__FWM3">#REF!</definedName>
    <definedName name="vnrcol">#REF!</definedName>
    <definedName name="copy">#REF!</definedName>
    <definedName name="Field87">#REF!</definedName>
    <definedName name="new">#REF!</definedName>
    <definedName name="____________________________b111121">#REF!</definedName>
    <definedName name="manday1___0">#REF!</definedName>
    <definedName name="_CJR4">#REF!</definedName>
    <definedName name="ProjectTitle">#REF!</definedName>
    <definedName name="LMR..">#REF!</definedName>
    <definedName name="_________________PB1">#REF!</definedName>
    <definedName name="TESTVKEY">#REF!</definedName>
    <definedName name="Wechsel">#REF!</definedName>
    <definedName name="A">#REF!</definedName>
    <definedName name="Field244">#REF!</definedName>
    <definedName name="CurrencyRate">#REF!</definedName>
    <definedName name="Field235">#REF!</definedName>
    <definedName name="LMR">#REF!</definedName>
    <definedName name="Excel_BuiltIn__FilterDatabase_4_2_5">#REF!</definedName>
    <definedName name="ff">#REF!</definedName>
    <definedName name="________________________Ki2">#REF!</definedName>
    <definedName name="EUR">#REF!</definedName>
    <definedName name="N.850.2">#REF!</definedName>
    <definedName name="K">#REF!</definedName>
    <definedName name="fixed_asset">#REF!</definedName>
    <definedName name="SP1Name">#REF!</definedName>
    <definedName name="dq">#REF!</definedName>
    <definedName name="SalesMgr">#REF!</definedName>
    <definedName name="CABLE_4_3">#REF!</definedName>
    <definedName name="current4">#REF!</definedName>
    <definedName name="_MP5">#REF!</definedName>
    <definedName name="_____L1">#REF!</definedName>
    <definedName name="super_sft">#REF!</definedName>
    <definedName name="Excel_BuiltIn_Print_Area_21">#REF!</definedName>
    <definedName name="____NF4">#REF!</definedName>
    <definedName name="ZSS">#REF!</definedName>
    <definedName name="_EPP2">#REF!</definedName>
    <definedName name="specifications">#REF!</definedName>
    <definedName name="DFDFG">#REF!</definedName>
    <definedName name="job">#REF!</definedName>
    <definedName name="Qf___13">#REF!</definedName>
    <definedName name="_DAT4">#REF!</definedName>
    <definedName name="ven_slat">#REF!</definedName>
    <definedName name="Service">#REF!</definedName>
    <definedName name="A6____0">#REF!</definedName>
    <definedName name="SP1Branch">#REF!</definedName>
    <definedName name="Field294">#REF!</definedName>
    <definedName name="product_start">#REF!</definedName>
    <definedName name="Excel_BuiltIn_Print_Titles_7_13">#REF!</definedName>
    <definedName name="Margin_D">#REF!</definedName>
    <definedName name="JEJS">#REF!</definedName>
    <definedName name="SP3Number">#REF!</definedName>
    <definedName name="K_JobNr">#REF!</definedName>
    <definedName name="Field135">#REF!</definedName>
    <definedName name="DFF">#REF!</definedName>
    <definedName name="_a_5_7">#REF!</definedName>
    <definedName name="_a_1_5_12">#REF!</definedName>
    <definedName name="gcl">#REF!</definedName>
    <definedName name="FL">#REF!</definedName>
    <definedName name="JJA">#REF!</definedName>
    <definedName name="Abs">#REF!</definedName>
    <definedName name="_MAN1">#REF!</definedName>
    <definedName name="Excel_BuiltIn_Print_Area_8_13">#REF!</definedName>
    <definedName name="cab21s">#REF!</definedName>
    <definedName name="___NF3">#REF!</definedName>
    <definedName name="DM_Rate">#REF!</definedName>
    <definedName name="FIT___0">#REF!</definedName>
    <definedName name="Field192">#REF!</definedName>
    <definedName name="CA">#REF!</definedName>
    <definedName name="a___0">#REF!</definedName>
    <definedName name="dIESEL">#REF!</definedName>
    <definedName name="Excel_BuiltIn_Print_Area_49">#REF!</definedName>
    <definedName name="_NB1">#REF!</definedName>
    <definedName name="A__360">#REF!</definedName>
    <definedName name="__SZ1">#REF!</definedName>
    <definedName name="gamah">#REF!</definedName>
    <definedName name="Field123">#REF!</definedName>
    <definedName name="ValveSize">#REF!</definedName>
    <definedName name="CABLE_1_6">#REF!</definedName>
    <definedName name="__L1">#REF!</definedName>
    <definedName name="SFSDFSD">#REF!</definedName>
    <definedName name="Land">#REF!</definedName>
    <definedName name="AB">#REF!</definedName>
    <definedName name="billto_email">#REF!</definedName>
    <definedName name="___Ki1">#REF!</definedName>
    <definedName name="Ceiling_speaker">#REF!</definedName>
    <definedName name="__EPP1">#REF!</definedName>
    <definedName name="Excel_BuiltIn__FilterDatabase_6_2_12">#REF!</definedName>
    <definedName name="SpecEnv1_Text">#REF!</definedName>
    <definedName name="N.8501">#REF!</definedName>
    <definedName name="col">#REF!</definedName>
    <definedName name="Bau_nr">#REF!</definedName>
    <definedName name="_a_4_3">#REF!</definedName>
    <definedName name="____sdb2">#REF!</definedName>
    <definedName name="Field179">#REF!</definedName>
    <definedName name="Field286">#REF!</definedName>
    <definedName name="crsr1">#REF!</definedName>
    <definedName name="K_Tel_ProjIng">#REF!</definedName>
    <definedName name="Loan_Years">#REF!</definedName>
    <definedName name="PM_Rate">#REF!</definedName>
    <definedName name="_a_6_12">#REF!</definedName>
    <definedName name="Excel_BuiltIn__FilterDatabase_6_6_3">#REF!</definedName>
    <definedName name="Field152">#REF!</definedName>
    <definedName name="Field264">#REF!</definedName>
    <definedName name="kan">#REF!</definedName>
    <definedName name="_JJ4">#REF!</definedName>
    <definedName name="topn">#REF!</definedName>
    <definedName name="__HJK8">#REF!</definedName>
    <definedName name="DFGDF">#REF!</definedName>
    <definedName name="Field243">#REF!</definedName>
    <definedName name="Field124">#REF!</definedName>
    <definedName name="Re___0">#REF!</definedName>
    <definedName name="zlpu">#REF!</definedName>
    <definedName name="___________Ki2">#REF!</definedName>
    <definedName name="ONSITE">#REF!</definedName>
    <definedName name="_______________b111121">#REF!</definedName>
    <definedName name="Field117">#REF!</definedName>
    <definedName name="var">#REF!</definedName>
    <definedName name="boml">#REF!</definedName>
    <definedName name="DGDFG">#REF!</definedName>
    <definedName name="valve3">#REF!</definedName>
    <definedName name="AO">#REF!</definedName>
    <definedName name="CM_Rate">#REF!</definedName>
    <definedName name="Field281">#REF!</definedName>
    <definedName name="Field101">#REF!</definedName>
    <definedName name="Em___13">#REF!</definedName>
    <definedName name="_JJ6">#REF!</definedName>
    <definedName name="Excel_BuiltIn__FilterDatabase_4_5_5">#REF!</definedName>
    <definedName name="FR">#REF!</definedName>
    <definedName name="_a_1">#REF!</definedName>
    <definedName name="K_Stand">#REF!</definedName>
    <definedName name="_MC1">#REF!</definedName>
    <definedName name="__SJ4">#REF!</definedName>
    <definedName name="Field310">#REF!</definedName>
    <definedName name="Ql___0">#REF!</definedName>
    <definedName name="Client">#REF!</definedName>
    <definedName name="STP">#REF!</definedName>
    <definedName name="ProjPostal">#REF!</definedName>
    <definedName name="Es___0">#REF!</definedName>
    <definedName name="TITLE">#REF!</definedName>
    <definedName name="robot">#REF!</definedName>
    <definedName name="______________________MAN1">#REF!</definedName>
    <definedName name="Num_Pmt_Per_Year">#REF!</definedName>
    <definedName name="installto_citystatezip">#REF!</definedName>
    <definedName name="CABLE_2_7">#REF!</definedName>
    <definedName name="Field216">#REF!</definedName>
    <definedName name="Group2">#REF!</definedName>
    <definedName name="B___13">#REF!</definedName>
    <definedName name="Field190">#REF!</definedName>
    <definedName name="Excel_BuiltIn_Print_Area_2_12">#REF!</definedName>
    <definedName name="va___13">#REF!</definedName>
    <definedName name="gdrt">#REF!</definedName>
    <definedName name="Length">#REF!</definedName>
    <definedName name="HARI">#REF!</definedName>
    <definedName name="Abt_Code">#REF!</definedName>
    <definedName name="Es___13">#REF!</definedName>
    <definedName name="HB">#REF!</definedName>
    <definedName name="Excel_BuiltIn_Print_Titles_5_1_5">#REF!</definedName>
    <definedName name="Ds___13">#REF!</definedName>
    <definedName name="woodenbe">#REF!</definedName>
    <definedName name="__123Graph_LBL_A">#REF!</definedName>
    <definedName name="TierCode_Text">#REF!</definedName>
    <definedName name="Z_55AEA452_4171_4D48_8787_D50A0BAB711B_.wvu.Cols">#REF!</definedName>
    <definedName name="________________________PB1">#REF!</definedName>
    <definedName name="_a_4_5_1">#REF!</definedName>
    <definedName name="___________________Ki1">#REF!</definedName>
    <definedName name="SFSDFSDF">#REF!</definedName>
    <definedName name="VD">#REF!</definedName>
    <definedName name="BH">#REF!</definedName>
    <definedName name="_a_1_3">#REF!</definedName>
    <definedName name="_sc17">#REF!</definedName>
    <definedName name="______________PB1">#REF!</definedName>
    <definedName name="Excel_BuiltIn_Print_Area_1_2">#REF!</definedName>
    <definedName name="_MC3">#REF!</definedName>
    <definedName name="_HJK2">#REF!</definedName>
    <definedName name="DACSF">#REF!</definedName>
    <definedName name="Field84">#REF!</definedName>
    <definedName name="DIns">#REF!</definedName>
    <definedName name="__DAT2">#REF!</definedName>
    <definedName name="request_delivery">#REF!</definedName>
    <definedName name="__123Graph_B">#REF!</definedName>
    <definedName name="ST_Rate">#REF!</definedName>
    <definedName name="ProdCode5">#REF!</definedName>
    <definedName name="VENPAN">#REF!</definedName>
    <definedName name="ClientAddress1">#REF!</definedName>
    <definedName name="_SDB5...">#REF!</definedName>
    <definedName name="Field98">#REF!</definedName>
    <definedName name="JEJS___12">#REF!</definedName>
    <definedName name="K_Bau">#REF!</definedName>
    <definedName name="ztpu">#REF!</definedName>
    <definedName name="Excel_BuiltIn__FilterDatabase_4_5">#REF!</definedName>
    <definedName name="dc">#REF!</definedName>
    <definedName name="____L1">#REF!</definedName>
    <definedName name="_YY1">#REF!</definedName>
    <definedName name="FABFAB">#REF!</definedName>
    <definedName name="Print_Area_MI_2">#REF!</definedName>
    <definedName name="_EPP4">#REF!</definedName>
    <definedName name="A5____13">#REF!</definedName>
    <definedName name="CABLE_6_7">#REF!</definedName>
    <definedName name="A8____13">#REF!</definedName>
    <definedName name="caba">#REF!</definedName>
    <definedName name="c_">#REF!</definedName>
    <definedName name="________________MAN1">#REF!</definedName>
    <definedName name="SP1Credit">#REF!</definedName>
    <definedName name="G_DOM_SP_L">#REF!</definedName>
    <definedName name="__HJK6">#REF!</definedName>
    <definedName name="_DAT6">#REF!</definedName>
    <definedName name="MS...">#REF!</definedName>
    <definedName name="A5_">#REF!</definedName>
    <definedName name="_______________Ki2">#REF!</definedName>
    <definedName name="N___0">#REF!</definedName>
    <definedName name="TOILET">#REF!</definedName>
    <definedName name="_sc07">#REF!</definedName>
    <definedName name="Field160">#REF!</definedName>
    <definedName name="StartDate">#REF!</definedName>
    <definedName name="_Table2_In1">#REF!</definedName>
    <definedName name="billto_phone">#REF!</definedName>
    <definedName name="CABLE_5_1">#REF!</definedName>
    <definedName name="Excel_BuiltIn__FilterDatabase_4_2">#REF!</definedName>
    <definedName name="_____MAN1">#REF!</definedName>
    <definedName name="CSDCSDSAS">#REF!</definedName>
    <definedName name="Excel_BuiltIn_Print_Titles_7_1">#REF!</definedName>
    <definedName name="bua">#REF!</definedName>
    <definedName name="HS_Rate">#REF!</definedName>
    <definedName name="__aaa5">#REF!</definedName>
    <definedName name="Excel_BuiltIn_Print_Area_65">#REF!</definedName>
    <definedName name="p___13">#REF!</definedName>
    <definedName name="_SDB7">#REF!</definedName>
    <definedName name="Field233">#REF!</definedName>
    <definedName name="Excel_BuiltIn_Print_Area_57">#REF!</definedName>
    <definedName name="Margin_C">#REF!</definedName>
    <definedName name="__UB6">#REF!</definedName>
    <definedName name="DACHF">#REF!</definedName>
    <definedName name="Field44">#REF!</definedName>
    <definedName name="Excel_BuiltIn_Print_Area_26">#REF!</definedName>
    <definedName name="current5">#REF!</definedName>
    <definedName name="______PB1">#REF!</definedName>
    <definedName name="Field107">#REF!</definedName>
    <definedName name="CODE">#REF!</definedName>
    <definedName name="SCC">#REF!</definedName>
    <definedName name="_SDB5..">#REF!</definedName>
    <definedName name="Field271">#REF!</definedName>
    <definedName name="_______________TB2">#REF!</definedName>
    <definedName name="Section_7_Title">#REF!</definedName>
    <definedName name="tS___0">#REF!</definedName>
    <definedName name="DCCTVSF">#REF!</definedName>
    <definedName name="A7____13">#REF!</definedName>
    <definedName name="AcctPrio_Text">#REF!</definedName>
    <definedName name="FL...">#REF!</definedName>
    <definedName name="_____dim4">#REF!</definedName>
    <definedName name="ss">#REF!</definedName>
    <definedName name="_______dim4">#REF!</definedName>
    <definedName name="acabl">#REF!</definedName>
    <definedName name="Daff">#REF!</definedName>
    <definedName name="SEWERAGE">#REF!</definedName>
    <definedName name="_________Ki1">#REF!</definedName>
    <definedName name="LUX___0">#REF!</definedName>
    <definedName name="CABLE_4_5_12">#REF!</definedName>
    <definedName name="Field55">#REF!</definedName>
    <definedName name="qq">#REF!</definedName>
    <definedName name="GMPercent">#REF!</definedName>
    <definedName name="hh___13">#REF!</definedName>
    <definedName name="Field51">#REF!</definedName>
    <definedName name="Kii___13">#REF!</definedName>
    <definedName name="Field184">#REF!</definedName>
    <definedName name="_PB1">#REF!</definedName>
    <definedName name="____________MAN1">#REF!</definedName>
    <definedName name="_l">#REF!</definedName>
    <definedName name="Curr_table">#REF!</definedName>
    <definedName name="Field214">#REF!</definedName>
    <definedName name="_____________PB1">#REF!</definedName>
    <definedName name="SEWERAGE_4">#REF!</definedName>
    <definedName name="jjj">#REF!</definedName>
    <definedName name="LAMP___13">#REF!</definedName>
    <definedName name="Field114">#REF!</definedName>
    <definedName name="__bol1">#REF!</definedName>
    <definedName name="ValveCode">#REF!</definedName>
    <definedName name="flag1">#REF!</definedName>
    <definedName name="Field97">#REF!</definedName>
    <definedName name="_a_4_5">#REF!</definedName>
    <definedName name="_a_1_2_3">#REF!</definedName>
    <definedName name="jbvhbvh">#REF!</definedName>
    <definedName name="_FWM5">#REF!</definedName>
    <definedName name="eeeeeeeeeee">#REF!</definedName>
    <definedName name="Field126">#REF!</definedName>
    <definedName name="Field268">#REF!</definedName>
    <definedName name="SDB">#REF!</definedName>
    <definedName name="Disclaimer">#REF!</definedName>
    <definedName name="_C___0">#REF!</definedName>
    <definedName name="CLRCLR">#REF!</definedName>
    <definedName name="Fp">#REF!</definedName>
    <definedName name="__UB9">#REF!</definedName>
    <definedName name="_sc7">#REF!</definedName>
    <definedName name="___________________b111121">#REF!</definedName>
    <definedName name="__PJ33">#REF!</definedName>
    <definedName name="SDPLPL">#REF!</definedName>
    <definedName name="SpecEnv2">#REF!</definedName>
    <definedName name="Type1">#REF!</definedName>
    <definedName name="SANITARY_5">#REF!</definedName>
    <definedName name="__________________________Ki2">#REF!</definedName>
    <definedName name="____NF2">#REF!</definedName>
    <definedName name="Excel_BuiltIn__FilterDatabase_4_8">#REF!</definedName>
    <definedName name="Field52">#REF!</definedName>
    <definedName name="SUMSERV">#REF!</definedName>
    <definedName name="hjuj">#REF!</definedName>
    <definedName name="CABLE_1_2_5">#REF!</definedName>
    <definedName name="__NB4">#REF!</definedName>
    <definedName name="___________MAN1">#REF!</definedName>
    <definedName name="_____________________MAN1">#REF!</definedName>
    <definedName name="obpl">#REF!</definedName>
    <definedName name="_SD1">#REF!</definedName>
    <definedName name="__DAT8">#REF!</definedName>
    <definedName name="Field239">#REF!</definedName>
    <definedName name="Section_4_Title">#REF!</definedName>
    <definedName name="fin">#REF!</definedName>
    <definedName name="Section_1_Title">#REF!</definedName>
    <definedName name="SFSDFSF">#REF!</definedName>
    <definedName name="Field241">#REF!</definedName>
    <definedName name="External_Plaster">#REF!</definedName>
    <definedName name="SP3Name">#REF!</definedName>
    <definedName name="ClientState">#REF!</definedName>
    <definedName name="_SDB5">#REF!</definedName>
    <definedName name="hf">#REF!</definedName>
    <definedName name="_______________MAN1">#REF!</definedName>
    <definedName name="____________Ki1">#REF!</definedName>
    <definedName name="Field193">#REF!</definedName>
    <definedName name="__CJR4">#REF!</definedName>
    <definedName name="Excel_BuiltIn_Print_Area_27">#REF!</definedName>
    <definedName name="Title2">#REF!</definedName>
    <definedName name="CP_Rate">#REF!</definedName>
    <definedName name="Excel_BuiltIn__FilterDatabase_6_8">#REF!</definedName>
    <definedName name="SOIL_4">#REF!</definedName>
    <definedName name="TESTHKEY">#REF!</definedName>
    <definedName name="______________________PB1">#REF!</definedName>
    <definedName name="Field290">#REF!</definedName>
    <definedName name="botn">#REF!</definedName>
    <definedName name="Field58">#REF!</definedName>
    <definedName name="HIns">#REF!</definedName>
    <definedName name="_HJK4">#REF!</definedName>
    <definedName name="Ny">#REF!</definedName>
    <definedName name="_________________________Ki1">#REF!</definedName>
    <definedName name="TEs">#REF!</definedName>
    <definedName name="unsecured">#REF!</definedName>
    <definedName name="works_range">#REF!</definedName>
    <definedName name="A4_">#REF!</definedName>
    <definedName name="UNITS">#REF!</definedName>
    <definedName name="__JJ4">#REF!</definedName>
    <definedName name="K_Mech_Fertigst">#REF!</definedName>
    <definedName name="_________________________b111121">#REF!</definedName>
    <definedName name="tttttttt">#REF!</definedName>
    <definedName name="Ag___13">#REF!</definedName>
    <definedName name="Excel_BuiltIn_Print_Area_23">#REF!</definedName>
    <definedName name="sigma0.2">#REF!</definedName>
    <definedName name="A13____0">#REF!</definedName>
    <definedName name="ool">#REF!</definedName>
    <definedName name="Field295">#REF!</definedName>
    <definedName name="cash_bank">#REF!</definedName>
    <definedName name="________MAN1">#REF!</definedName>
    <definedName name="SC">#REF!</definedName>
    <definedName name="formnote4">#REF!</definedName>
    <definedName name="PLF">#REF!</definedName>
    <definedName name="frncis">#REF!</definedName>
    <definedName name="Field105">#REF!</definedName>
    <definedName name="TF">#REF!</definedName>
    <definedName name="Total3L">#REF!</definedName>
    <definedName name="_FWM4">#REF!</definedName>
    <definedName name="Extra_Pay">#REF!</definedName>
    <definedName name="_PJ33">#REF!</definedName>
    <definedName name="Field78">#REF!</definedName>
    <definedName name="Field71">#REF!</definedName>
    <definedName name="FSF">#REF!</definedName>
    <definedName name="Excel_BuiltIn_Print_Area_54">#REF!</definedName>
    <definedName name="A7_">#REF!</definedName>
    <definedName name="MarketType_Text">#REF!</definedName>
    <definedName name="Section_5_Title">#REF!</definedName>
    <definedName name="_UB7">#REF!</definedName>
    <definedName name="PrimePrio_Text">#REF!</definedName>
    <definedName name="installto_contact">#REF!</definedName>
    <definedName name="Excel_BuiltIn__FilterDatabase_6">#REF!</definedName>
    <definedName name="________b111121">#REF!</definedName>
    <definedName name="zspu">#REF!</definedName>
    <definedName name="K_ProjIng">#REF!</definedName>
    <definedName name="Field45">#REF!</definedName>
    <definedName name="Excel_BuiltIn_Print_Area_33">#REF!</definedName>
    <definedName name="__JK2">#REF!</definedName>
    <definedName name="Field178">#REF!</definedName>
    <definedName name="Title1">#REF!</definedName>
    <definedName name="sec_deposit">#REF!</definedName>
    <definedName name="SF">#REF!</definedName>
    <definedName name="Excel_BuiltIn_Print_Area_67">#REF!</definedName>
    <definedName name="PipeSize">#REF!</definedName>
    <definedName name="Field116">#REF!</definedName>
    <definedName name="_a_4">#REF!</definedName>
    <definedName name="Rates">#REF!</definedName>
    <definedName name="bench">#REF!</definedName>
    <definedName name="P_Test">#REF!</definedName>
    <definedName name="q">#REF!</definedName>
    <definedName name="WT_Rate">#REF!</definedName>
    <definedName name="_a_1_5_3">#REF!</definedName>
    <definedName name="Section_3_Title">#REF!</definedName>
    <definedName name="BayK_EP">#REF!</definedName>
    <definedName name="_SDB4...">#REF!</definedName>
    <definedName name="manday">#REF!</definedName>
    <definedName name="_______b111121">#REF!</definedName>
    <definedName name="FIT___13">#REF!</definedName>
    <definedName name="Job_Cost_Salaries">#REF!</definedName>
    <definedName name="sef">#REF!</definedName>
    <definedName name="col___12">#REF!</definedName>
    <definedName name="tallu">#REF!</definedName>
    <definedName name="SSSSS">#REF!</definedName>
    <definedName name="Field314">#REF!</definedName>
    <definedName name="Floor">#REF!</definedName>
    <definedName name="SRW">#REF!</definedName>
    <definedName name="DBHF">#REF!</definedName>
    <definedName name="___Ki2">#REF!</definedName>
    <definedName name="____________PB1">#REF!</definedName>
    <definedName name="__123Graph_XPAY">#REF!</definedName>
    <definedName name="cab31us">#REF!</definedName>
    <definedName name="_a_1_6">#REF!</definedName>
    <definedName name="_JK1">#REF!</definedName>
    <definedName name="__FWM5">#REF!</definedName>
    <definedName name="ColumnReft">#REF!</definedName>
    <definedName name="__DAT3">#REF!</definedName>
    <definedName name="cctvv">#REF!</definedName>
    <definedName name="Fhwl">#REF!</definedName>
    <definedName name="CABLE_4_6_12">#REF!</definedName>
    <definedName name="__ALT2">#REF!</definedName>
    <definedName name="Field140">#REF!</definedName>
    <definedName name="cabl">#REF!</definedName>
    <definedName name="_sc16">#REF!</definedName>
    <definedName name="___________________MAN1">#REF!</definedName>
    <definedName name="glas_stud">#REF!</definedName>
    <definedName name="s">#REF!</definedName>
    <definedName name="Excel_BuiltIn_Print_Area_1_1_1_1_1_1">#REF!</definedName>
    <definedName name="CABLE_6_3">#REF!</definedName>
    <definedName name="MACHINE_EQUIPMENT_ENTRY">#REF!</definedName>
    <definedName name="ClientCountry">#REF!</definedName>
    <definedName name="pb___11">#REF!</definedName>
    <definedName name="_sc9">#REF!</definedName>
    <definedName name="U행">#REF!</definedName>
    <definedName name="SFFSDF">#REF!</definedName>
    <definedName name="pjt">#REF!</definedName>
    <definedName name="_JK2">#REF!</definedName>
    <definedName name="dsds">#REF!</definedName>
    <definedName name="__HJK5">#REF!</definedName>
    <definedName name="SrvcCode5_Text">#REF!</definedName>
    <definedName name="rimc">#REF!</definedName>
    <definedName name="_HDD1">#REF!</definedName>
    <definedName name="UFPrn20071205114508">#REF!</definedName>
    <definedName name="hi">#REF!</definedName>
    <definedName name="Qi___0">#REF!</definedName>
    <definedName name="Field49">#REF!</definedName>
    <definedName name="ZZZZZZZZZZZZZZ">#REF!</definedName>
    <definedName name="SrvcCode2_Text">#REF!</definedName>
    <definedName name="Excel_BuiltIn_Print_Area_4_1_12">#REF!</definedName>
    <definedName name="SDB5.">#REF!</definedName>
    <definedName name="tS">#REF!</definedName>
    <definedName name="Field213">#REF!</definedName>
    <definedName name="fgh">#REF!</definedName>
    <definedName name="_a_1_5">#REF!</definedName>
    <definedName name="Beg_Bal">#REF!</definedName>
    <definedName name="__UB10">#REF!</definedName>
    <definedName name="__iv66666">#REF!</definedName>
    <definedName name="DELTA20___13">#REF!</definedName>
    <definedName name="TEs___13">#REF!</definedName>
    <definedName name="_sc43">#REF!</definedName>
    <definedName name="I">#REF!</definedName>
    <definedName name="hw_start">#REF!</definedName>
    <definedName name="Excel_BuiltIn_Print_Area_5">#REF!</definedName>
    <definedName name="Field219">#REF!</definedName>
    <definedName name="TEt___0">#REF!</definedName>
    <definedName name="표준번호">#REF!</definedName>
    <definedName name="RB_Rate">#REF!</definedName>
    <definedName name="Ks___13">#REF!</definedName>
    <definedName name="Ql">#REF!</definedName>
    <definedName name="instf">#REF!</definedName>
    <definedName name="_JJ2">#REF!</definedName>
    <definedName name="Stage">#REF!</definedName>
    <definedName name="Total3s">#REF!</definedName>
    <definedName name="__123Graph_LBL_B">#REF!</definedName>
    <definedName name="_______________PB1">#REF!</definedName>
    <definedName name="Scheduled_Extra_Payments">#REF!</definedName>
    <definedName name="_">#REF!</definedName>
    <definedName name="klnio">#REF!</definedName>
    <definedName name="EPC_DOM_CO">#REF!</definedName>
    <definedName name="ttttt">#REF!</definedName>
    <definedName name="Field111">#REF!</definedName>
    <definedName name="____rim4">#REF!</definedName>
    <definedName name="ClientFax">#REF!</definedName>
    <definedName name="っｋ">#REF!</definedName>
    <definedName name="clrf">#REF!</definedName>
    <definedName name="Mont_H_BK">#REF!</definedName>
    <definedName name="A2____0">#REF!</definedName>
    <definedName name="Excel_BuiltIn__FilterDatabase_4_6_7">#REF!</definedName>
    <definedName name="PM">#REF!</definedName>
    <definedName name="rule">#REF!</definedName>
    <definedName name="Field137">#REF!</definedName>
    <definedName name="_2Excel_BuiltIn_Print_Area_3_1_1">#REF!</definedName>
    <definedName name="Field262">#REF!</definedName>
    <definedName name="CABLE_1_5_5">#REF!</definedName>
    <definedName name="customer_status">#REF!</definedName>
    <definedName name="rosid">#REF!</definedName>
    <definedName name="시행일자">#REF!</definedName>
    <definedName name="sdpl">#REF!</definedName>
    <definedName name="ValveCv">#REF!</definedName>
    <definedName name="___________Ki1">#REF!</definedName>
    <definedName name="________________________b111121">#REF!</definedName>
    <definedName name="Ki2___13">#REF!</definedName>
    <definedName name="_a_1_2_12">#REF!</definedName>
    <definedName name="Field154">#REF!</definedName>
    <definedName name="eu">#REF!</definedName>
    <definedName name="Insert">#REF!</definedName>
    <definedName name="_EPP1">#REF!</definedName>
    <definedName name="Hu">#REF!</definedName>
    <definedName name="billtoemail">#REF!</definedName>
    <definedName name="Excel_BuiltIn_Print_Area_1">#REF!</definedName>
    <definedName name="TEs___0">#REF!</definedName>
    <definedName name="zlpu___13">#REF!</definedName>
    <definedName name="J">#REF!</definedName>
    <definedName name="Excel_BuiltIn__FilterDatabase_6_6">#REF!</definedName>
    <definedName name="CABLE_1">#REF!</definedName>
    <definedName name="__SZ2">#REF!</definedName>
    <definedName name="Excel_BuiltIn__FilterDatabase_6_5_5">#REF!</definedName>
    <definedName name="train">#REF!</definedName>
    <definedName name="Field181">#REF!</definedName>
    <definedName name="Scheduled_Monthly_Payment">#REF!</definedName>
    <definedName name="DesignPress">#REF!</definedName>
    <definedName name="CABLE_6_5">#REF!</definedName>
    <definedName name="Field136">#REF!</definedName>
    <definedName name="_______________________Ki2">#REF!</definedName>
    <definedName name="Excel_BuiltIn_Print_Area_30">#REF!</definedName>
    <definedName name="__123Graph_D">#REF!</definedName>
    <definedName name="VNRGYP">#REF!</definedName>
    <definedName name="Is">#REF!</definedName>
    <definedName name="Re___13">#REF!</definedName>
    <definedName name="TUES1">#REF!</definedName>
    <definedName name="HYB">#REF!</definedName>
    <definedName name="___aj1">#REF!</definedName>
    <definedName name="ADASASDASDASDAD">#REF!</definedName>
    <definedName name="Excel_BuiltIn_Print_Area_60">#REF!</definedName>
    <definedName name="FABPAN">#REF!</definedName>
    <definedName name="__HJK3">#REF!</definedName>
    <definedName name="Field293">#REF!</definedName>
    <definedName name="va___0">#REF!</definedName>
    <definedName name="H___0">#REF!</definedName>
    <definedName name="___dim4">#REF!</definedName>
    <definedName name="_HPP3">#REF!</definedName>
    <definedName name="ClientAddress2">#REF!</definedName>
    <definedName name="__1Excel_BuiltIn_Print_Area_2_1_1">#REF!</definedName>
    <definedName name="CONum">#REF!</definedName>
    <definedName name="______________Ki1">#REF!</definedName>
    <definedName name="_________________________PB1">#REF!</definedName>
    <definedName name="sss">#REF!</definedName>
    <definedName name="Field47">#REF!</definedName>
    <definedName name="Excel_BuiltIn_Print_Area_68">#REF!</definedName>
    <definedName name="Em">#REF!</definedName>
    <definedName name="ooopp">#REF!</definedName>
    <definedName name="spd">#REF!</definedName>
    <definedName name="CABLE_4_12">#REF!</definedName>
    <definedName name="__CJR2">#REF!</definedName>
    <definedName name="Euro">#REF!</definedName>
    <definedName name="Field113">#REF!</definedName>
    <definedName name="Excel_BuiltIn_Print_Area_69">#REF!</definedName>
    <definedName name="cab">#REF!</definedName>
    <definedName name="SP5Name">#REF!</definedName>
    <definedName name="admn_off">#REF!</definedName>
    <definedName name="Field70">#REF!</definedName>
    <definedName name="ed_svcs_start">#REF!</definedName>
    <definedName name="JEJS___13">#REF!</definedName>
    <definedName name="hS___0">#REF!</definedName>
    <definedName name="Excel_BuiltIn_Print_Area_62">#REF!</definedName>
    <definedName name="sheet1___13">#REF!</definedName>
    <definedName name="indirectMH">#REF!</definedName>
    <definedName name="Field304">#REF!</definedName>
    <definedName name="System_Name">#REF!</definedName>
    <definedName name="Excel_BuiltIn_Print_Area_15">#REF!</definedName>
    <definedName name="_sc29">#REF!</definedName>
    <definedName name="Section_8_Title">#REF!</definedName>
    <definedName name="sausysd">#REF!</definedName>
    <definedName name="Material_rate_entry">#REF!</definedName>
    <definedName name="citotal">#REF!</definedName>
    <definedName name="Nx___0">#REF!</definedName>
    <definedName name="PSABillingMethod">#REF!</definedName>
    <definedName name="NF">#REF!</definedName>
    <definedName name="zspu___0">#REF!</definedName>
    <definedName name="HO_Eng">#REF!</definedName>
    <definedName name="SrvcCode5">#REF!</definedName>
    <definedName name="ContWithPrio_Text">#REF!</definedName>
    <definedName name="K_Standort">#REF!</definedName>
    <definedName name="V행">#REF!</definedName>
    <definedName name="CABLE_4_7">#REF!</definedName>
    <definedName name="Field221">#REF!</definedName>
    <definedName name="Field240">#REF!</definedName>
    <definedName name="OPFT">#REF!</definedName>
    <definedName name="__DAT9">#REF!</definedName>
    <definedName name="Excel_BuiltIn_Print_Area_1_1_1">#REF!</definedName>
    <definedName name="Field170">#REF!</definedName>
    <definedName name="Field139">#REF!</definedName>
    <definedName name="maint_end">#REF!</definedName>
    <definedName name="Excel_BuiltIn_Print_Area_4_12">#REF!</definedName>
    <definedName name="ctl">#REF!</definedName>
    <definedName name="__SD2">#REF!</definedName>
    <definedName name="_a_4_2_7">#REF!</definedName>
    <definedName name="Blank3">#REF!</definedName>
    <definedName name="EngPrio_Text">#REF!</definedName>
    <definedName name="confli">#REF!</definedName>
    <definedName name="visitor">#REF!</definedName>
    <definedName name="_MP1">#REF!</definedName>
    <definedName name="bvcvhcv">#REF!</definedName>
    <definedName name="mdflam">#REF!</definedName>
    <definedName name="pH___13">#REF!</definedName>
    <definedName name="bhjbh">#REF!</definedName>
    <definedName name="__________________________Ki1">#REF!</definedName>
    <definedName name="Ki___13">#REF!</definedName>
    <definedName name="Ig___13">#REF!</definedName>
    <definedName name="N.550">#REF!</definedName>
    <definedName name="sauspad">#REF!</definedName>
    <definedName name="aadawawdaW">#REF!</definedName>
    <definedName name="sharath">#REF!</definedName>
    <definedName name="Excel_BuiltIn_Print_Area_4_1_31">#REF!</definedName>
    <definedName name="Field122">#REF!</definedName>
    <definedName name="Cs___0">#REF!</definedName>
    <definedName name="aa">#REF!</definedName>
    <definedName name="company_add1">#REF!</definedName>
    <definedName name="Excel_BuiltIn__FilterDatabase_6_5_3">#REF!</definedName>
    <definedName name="__123Graph_A">#REF!</definedName>
    <definedName name="ntesu">#REF!</definedName>
    <definedName name="Ac">#REF!</definedName>
    <definedName name="cableimpedance">#REF!</definedName>
    <definedName name="_JJ1">#REF!</definedName>
    <definedName name="pvf">#REF!</definedName>
    <definedName name="_________MAN1">#REF!</definedName>
    <definedName name="___________________________PB1">#REF!</definedName>
    <definedName name="Ag">#REF!</definedName>
    <definedName name="UG_Rate">#REF!</definedName>
    <definedName name="EndUserInfo">#REF!</definedName>
    <definedName name="CABLE_1_5_7">#REF!</definedName>
    <definedName name="BusType_Text">#REF!</definedName>
    <definedName name="_a_12">#REF!</definedName>
    <definedName name="mayflower">#REF!</definedName>
    <definedName name="AD_Rate">#REF!</definedName>
    <definedName name="GI">#REF!</definedName>
    <definedName name="SIGLINE3">#REF!</definedName>
    <definedName name="NOTES">#REF!</definedName>
    <definedName name="Field194">#REF!</definedName>
    <definedName name="din">#REF!</definedName>
    <definedName name="_sc44">#REF!</definedName>
    <definedName name="income">#REF!</definedName>
    <definedName name="Excel_BuiltIn_Print_Area_35">#REF!</definedName>
    <definedName name="carpet___11">#REF!</definedName>
    <definedName name="ProdCode4">#REF!</definedName>
    <definedName name="_____HDD1">#REF!</definedName>
    <definedName name="__SJ3">#REF!</definedName>
    <definedName name="NN___0">#REF!</definedName>
    <definedName name="Field204">#REF!</definedName>
    <definedName name="_a_4_12">#REF!</definedName>
    <definedName name="____NF3">#REF!</definedName>
    <definedName name="Pay_Date">#REF!</definedName>
    <definedName name="DP">#REF!</definedName>
    <definedName name="__123Graph_APAY">#REF!</definedName>
    <definedName name="___________________________MAN1">#REF!</definedName>
    <definedName name="wrong">#REF!</definedName>
    <definedName name="_400">#REF!</definedName>
    <definedName name="Field229">#REF!</definedName>
    <definedName name="woodenben">#REF!</definedName>
    <definedName name="ALPAN">#REF!</definedName>
    <definedName name="BillingFreq">#REF!</definedName>
    <definedName name="rec">#REF!</definedName>
    <definedName name="ponrajan">#REF!</definedName>
    <definedName name="Scheduled_Interest_Rate">#REF!</definedName>
    <definedName name="ipu___0">#REF!</definedName>
    <definedName name="SM_Rate">#REF!</definedName>
    <definedName name="BC_Rate">#REF!</definedName>
    <definedName name="__DAT5">#REF!</definedName>
    <definedName name="_UB8">#REF!</definedName>
    <definedName name="_________Ki2">#REF!</definedName>
    <definedName name="PrimeAddress">#REF!</definedName>
    <definedName name="원1">#REF!</definedName>
    <definedName name="_sc12">#REF!</definedName>
    <definedName name="__________TB2">#REF!</definedName>
    <definedName name="_300">#REF!</definedName>
    <definedName name="Field159">#REF!</definedName>
    <definedName name="Ks">#REF!</definedName>
    <definedName name="Ny___13">#REF!</definedName>
    <definedName name="FHGYP">#REF!</definedName>
    <definedName name="dl">#REF!</definedName>
    <definedName name="Field269">#REF!</definedName>
    <definedName name="lshead">#REF!</definedName>
    <definedName name="ioio">#REF!</definedName>
    <definedName name="uu">#REF!</definedName>
    <definedName name="CALf">#REF!</definedName>
    <definedName name="_SD3">#REF!</definedName>
    <definedName name="Total_Pay">#REF!</definedName>
    <definedName name="ed_svcs_end">#REF!</definedName>
    <definedName name="__sdb2">#REF!</definedName>
    <definedName name="___aaa5">#REF!</definedName>
    <definedName name="carpet___12">#REF!</definedName>
    <definedName name="__MC2">#REF!</definedName>
    <definedName name="_HPP1">#REF!</definedName>
    <definedName name="Field80">#REF!</definedName>
    <definedName name="Ds___0">#REF!</definedName>
    <definedName name="TableRange">#REF!</definedName>
    <definedName name="Materal_H">#REF!</definedName>
    <definedName name="flat..">#REF!</definedName>
    <definedName name="__HPP1">#REF!</definedName>
    <definedName name="Kii___0">#REF!</definedName>
    <definedName name="______________________TB2">#REF!</definedName>
    <definedName name="Field143">#REF!</definedName>
    <definedName name="ka">#REF!</definedName>
    <definedName name="W행">#REF!</definedName>
    <definedName name="_sc19">#REF!</definedName>
    <definedName name="Field134">#REF!</definedName>
    <definedName name="Internal_Plaster">#REF!</definedName>
    <definedName name="tulip">#REF!</definedName>
    <definedName name="cl">#REF!</definedName>
    <definedName name="manday1___11">#REF!</definedName>
    <definedName name="K_Einh_KostIng">#REF!</definedName>
    <definedName name="Kh">#REF!</definedName>
    <definedName name="Excel_BuiltIn_Print_Area_73">#REF!</definedName>
    <definedName name="VAVCL">#REF!</definedName>
    <definedName name="__MP1">#REF!</definedName>
    <definedName name="tsf">#REF!</definedName>
    <definedName name="bot_line_message">#REF!</definedName>
    <definedName name="rrrrrrrrrrr">#REF!</definedName>
    <definedName name="DateRangeCompMain">#REF!</definedName>
    <definedName name="Length_1">#REF!</definedName>
    <definedName name="saucomd">#REF!</definedName>
    <definedName name="Lc">#REF!</definedName>
    <definedName name="SrvcCode3">#REF!</definedName>
    <definedName name="Excel_BuiltIn_Print_Area_24">#REF!</definedName>
    <definedName name="___________________________Ki1">#REF!</definedName>
    <definedName name="_sc39">#REF!</definedName>
    <definedName name="Excel_BuiltIn_Print_Area_5_5">#REF!</definedName>
    <definedName name="HYC">#REF!</definedName>
    <definedName name="sonbf">#REF!</definedName>
    <definedName name="N.250">#REF!</definedName>
    <definedName name="MS..">#REF!</definedName>
    <definedName name="SFR">#REF!</definedName>
    <definedName name="Field242">#REF!</definedName>
    <definedName name="SmallProj">#REF!</definedName>
    <definedName name="Field250">#REF!</definedName>
    <definedName name="shtoep..">#REF!</definedName>
    <definedName name="_CJR5">#REF!</definedName>
    <definedName name="LNO...">#REF!</definedName>
    <definedName name="__________________________b111121">#REF!</definedName>
    <definedName name="LMR.">#REF!</definedName>
    <definedName name="Excel_BuiltIn_Print_Titles_4_13">#REF!</definedName>
    <definedName name="Excel_BuiltIn_Print_Area_4_1_1">#REF!</definedName>
    <definedName name="Field270">#REF!</definedName>
    <definedName name="Excel_BuiltIn_Print_Area_63">#REF!</definedName>
    <definedName name="Excel_BuiltIn_Print_Titles_3_1_1">#REF!</definedName>
    <definedName name="Excel_BuiltIn_Print_Area_43">#REF!</definedName>
    <definedName name="Field299">#REF!</definedName>
    <definedName name="__________________TB2">#REF!</definedName>
    <definedName name="_a_7">#REF!</definedName>
    <definedName name="cabf">#REF!</definedName>
    <definedName name="Field171">#REF!</definedName>
    <definedName name="ProjNum">#REF!</definedName>
    <definedName name="Field108">#REF!</definedName>
    <definedName name="asdfsa">#REF!</definedName>
    <definedName name="saud">#REF!</definedName>
    <definedName name="AF">#REF!</definedName>
    <definedName name="Excel_BuiltIn__FilterDatabase_2_1_1">#REF!</definedName>
    <definedName name="_SDB7...">#REF!</definedName>
    <definedName name="_3__123Graph_BChart_1Q">#REF!</definedName>
    <definedName name="_sdb2">#REF!</definedName>
    <definedName name="____rm4">#REF!</definedName>
    <definedName name="Rl___0">#REF!</definedName>
    <definedName name="CABLE_4_5_5">#REF!</definedName>
    <definedName name="ProdCode1">#REF!</definedName>
    <definedName name="valve2">#REF!</definedName>
    <definedName name="__PJ11">#REF!</definedName>
    <definedName name="quote_date">#REF!</definedName>
    <definedName name="Pane2">#REF!</definedName>
    <definedName name="CASH_OUT">#REF!</definedName>
    <definedName name="_a_2_5">#REF!</definedName>
    <definedName name="se">#REF!</definedName>
    <definedName name="JobNo">#REF!</definedName>
    <definedName name="HDD">#REF!</definedName>
    <definedName name="Field102">#REF!</definedName>
    <definedName name="A9_">#REF!</definedName>
    <definedName name="LUMEN">#REF!</definedName>
    <definedName name="_sc11">#REF!</definedName>
    <definedName name="_PJ1">#REF!</definedName>
    <definedName name="Actuals_SWF">#REF!</definedName>
    <definedName name="PROD">#REF!</definedName>
    <definedName name="SRI">#REF!</definedName>
    <definedName name="_________________________Ki2">#REF!</definedName>
    <definedName name="ztpu___13">#REF!</definedName>
    <definedName name="cvdf">#REF!</definedName>
    <definedName name="_SJ3">#REF!</definedName>
    <definedName name="InstBillingMethod">#REF!</definedName>
    <definedName name="COU">#REF!</definedName>
    <definedName name="_ANO3">#REF!</definedName>
    <definedName name="SQRT__1___0_6___1_0___0">#REF!</definedName>
    <definedName name="SIGLINE1">#REF!</definedName>
    <definedName name="Field227">#REF!</definedName>
    <definedName name="ValveCloseoff">#REF!</definedName>
    <definedName name="sssssssss">#REF!</definedName>
    <definedName name="gh">#REF!</definedName>
    <definedName name="_____________________PB1">#REF!</definedName>
    <definedName name="_3Excel_BuiltIn_Print_Area_3_1_1_1">#REF!</definedName>
    <definedName name="vad">#REF!</definedName>
    <definedName name="current2">#REF!</definedName>
    <definedName name="b">#REF!</definedName>
    <definedName name="__MP4">#REF!</definedName>
    <definedName name="designed">#REF!</definedName>
    <definedName name="STF">#REF!</definedName>
    <definedName name="LOCAL_STAFF">#REF!</definedName>
    <definedName name="Field188">#REF!</definedName>
    <definedName name="Field166">#REF!</definedName>
    <definedName name="Principal">#REF!</definedName>
    <definedName name="SP2Name">#REF!</definedName>
    <definedName name="ggggggggggg">#REF!</definedName>
    <definedName name="hS___13">#REF!</definedName>
    <definedName name="gs">#REF!</definedName>
    <definedName name="rty">#REF!</definedName>
    <definedName name="_sc37">#REF!</definedName>
    <definedName name="Field260">#REF!</definedName>
    <definedName name="Field158">#REF!</definedName>
    <definedName name="SW_Rate">#REF!</definedName>
    <definedName name="Excel_BuiltIn_Print_Area_64">#REF!</definedName>
    <definedName name="Lead">#REF!</definedName>
    <definedName name="imp_end">#REF!</definedName>
    <definedName name="__CJR3">#REF!</definedName>
    <definedName name="TaskChairs">#REF!</definedName>
    <definedName name="CABLE_2_5">#REF!</definedName>
    <definedName name="__HPP3">#REF!</definedName>
    <definedName name="product_subtotal">#REF!</definedName>
    <definedName name="A1____13">#REF!</definedName>
    <definedName name="____________________MAN1">#REF!</definedName>
    <definedName name="TEt___13">#REF!</definedName>
    <definedName name="_Table2_Out">#REF!</definedName>
    <definedName name="Field112">#REF!</definedName>
    <definedName name="SDW">#REF!</definedName>
    <definedName name="Field39">#REF!</definedName>
    <definedName name="_a_5_5">#REF!</definedName>
    <definedName name="BusType">#REF!</definedName>
    <definedName name="Excel_BuiltIn__FilterDatabase_6_7">#REF!</definedName>
    <definedName name="PD">#REF!</definedName>
    <definedName name="Excel_BuiltIn_Print_Area_2_1_1_1">#REF!</definedName>
    <definedName name="t">#REF!</definedName>
    <definedName name="FIT">#REF!</definedName>
    <definedName name="LUX">#REF!</definedName>
    <definedName name="Excel_BuiltIn_Print_Area_1_4">#REF!</definedName>
    <definedName name="dg">#REF!</definedName>
    <definedName name="shtoep.">#REF!</definedName>
    <definedName name="_sc33">#REF!</definedName>
    <definedName name="Field246">#REF!</definedName>
    <definedName name="CABLE_2_3">#REF!</definedName>
    <definedName name="___L1">#REF!</definedName>
    <definedName name="A4____13">#REF!</definedName>
    <definedName name="Field38">#REF!</definedName>
    <definedName name="K_KostIng">#REF!</definedName>
    <definedName name="BA">#REF!</definedName>
    <definedName name="MarketType">#REF!</definedName>
    <definedName name="CABLE_4_6_3">#REF!</definedName>
    <definedName name="dimc">#REF!</definedName>
    <definedName name="Field46">#REF!</definedName>
    <definedName name="_LHS700">#REF!</definedName>
    <definedName name="CompRange2Main">#REF!</definedName>
    <definedName name="dhzhgh">#REF!</definedName>
    <definedName name="parse">#REF!</definedName>
    <definedName name="_MP4">#REF!</definedName>
    <definedName name="eyrlp">#REF!</definedName>
    <definedName name="bb">#REF!</definedName>
    <definedName name="Excel_BuiltIn_Print_Area_66">#REF!</definedName>
    <definedName name="_a_4_2_3">#REF!</definedName>
    <definedName name="pppppppppp">#REF!</definedName>
    <definedName name="Excel_BuiltIn__FilterDatabase_6_9">#REF!</definedName>
    <definedName name="TRTR">#REF!</definedName>
    <definedName name="Hafeez">#REF!</definedName>
    <definedName name="ProdPct4">#REF!</definedName>
    <definedName name="Excel_BuiltIn_Print_Area">#REF!</definedName>
    <definedName name="SrvcCode3_Text">#REF!</definedName>
    <definedName name="__JJ3">#REF!</definedName>
    <definedName name="fancymeet">#REF!</definedName>
    <definedName name="_sc14">#REF!</definedName>
    <definedName name="cab21us">#REF!</definedName>
    <definedName name="_MC7">#REF!</definedName>
    <definedName name="category">#REF!</definedName>
    <definedName name="_4Excel_BuiltIn_Print_Area_3_1_1_1_1">#REF!</definedName>
    <definedName name="net_total">#REF!</definedName>
    <definedName name="ssa">#REF!</definedName>
    <definedName name="Notation">#REF!</definedName>
    <definedName name="pmc">#REF!</definedName>
    <definedName name="_sc42">#REF!</definedName>
    <definedName name="__123Graph_X">#REF!</definedName>
    <definedName name="hh___0">#REF!</definedName>
    <definedName name="_PJ11">#REF!</definedName>
    <definedName name="Excel_BuiltIn_Print_Area_47">#REF!</definedName>
    <definedName name="Field161">#REF!</definedName>
    <definedName name="_NB3">#REF!</definedName>
    <definedName name="VIVEKANANDA">#REF!</definedName>
    <definedName name="Field42">#REF!</definedName>
    <definedName name="beta">#REF!</definedName>
    <definedName name="__SJ2">#REF!</definedName>
    <definedName name="_a_4_13">#REF!</definedName>
    <definedName name="Field73">#REF!</definedName>
    <definedName name="_______PB1">#REF!</definedName>
    <definedName name="K_Gesellsch">#REF!</definedName>
    <definedName name="TEMO777">#REF!</definedName>
    <definedName name="Columns">#REF!</definedName>
    <definedName name="steel">#REF!</definedName>
    <definedName name="_sc48">#REF!</definedName>
    <definedName name="Field289">#REF!</definedName>
    <definedName name="Field165">#REF!</definedName>
    <definedName name="Field272">#REF!</definedName>
    <definedName name="SUMTOTAL">#REF!</definedName>
    <definedName name="PhaseCode">#REF!</definedName>
    <definedName name="col___0">#REF!</definedName>
    <definedName name="_NF1">#REF!</definedName>
    <definedName name="ValveCfg">#REF!</definedName>
    <definedName name="Field231">#REF!</definedName>
    <definedName name="Nariman_Point_Car_Parking_Site">#REF!</definedName>
    <definedName name="____Ki1">#REF!</definedName>
    <definedName name="df">#REF!</definedName>
    <definedName name="work">#REF!</definedName>
    <definedName name="Hu___0">#REF!</definedName>
    <definedName name="condf">#REF!</definedName>
    <definedName name="SDB7.">#REF!</definedName>
    <definedName name="AcctPrio">#REF!</definedName>
    <definedName name="company_name">#REF!</definedName>
    <definedName name="A10_">#REF!</definedName>
    <definedName name="PrimePostal">#REF!</definedName>
    <definedName name="_JJ5">#REF!</definedName>
    <definedName name="__________Ki1">#REF!</definedName>
    <definedName name="Field198">#REF!</definedName>
    <definedName name="Xl___0">#REF!</definedName>
    <definedName name="Ceiling_Plaster">#REF!</definedName>
    <definedName name="hxi">#REF!</definedName>
    <definedName name="_Sort">#REF!</definedName>
    <definedName name="UFPrn20070606143329">#REF!</definedName>
    <definedName name="type">#REF!</definedName>
    <definedName name="_sc18">#REF!</definedName>
    <definedName name="TEt">#REF!</definedName>
    <definedName name="sonhf">#REF!</definedName>
    <definedName name="_DAT9">#REF!</definedName>
    <definedName name="_a_1_12">#REF!</definedName>
    <definedName name="MDFMDF">#REF!</definedName>
    <definedName name="_aaa5">#REF!</definedName>
    <definedName name="Field200">#REF!</definedName>
    <definedName name="__MP2">#REF!</definedName>
    <definedName name="I___0">#REF!</definedName>
    <definedName name="_sc25">#REF!</definedName>
    <definedName name="Excel_BuiltIn_Print_Area_51">#REF!</definedName>
    <definedName name="_____________Ki1">#REF!</definedName>
    <definedName name="__MP5">#REF!</definedName>
    <definedName name="Excel_BuiltIn_Print_Area_2_1_1_1_1_1">#REF!</definedName>
    <definedName name="Field121">#REF!</definedName>
    <definedName name="Analysiss">#REF!</definedName>
    <definedName name="____________________________Ki2">#REF!</definedName>
    <definedName name="SpecEnv1">#REF!</definedName>
    <definedName name="Bx___13">#REF!</definedName>
    <definedName name="sad">#REF!</definedName>
    <definedName name="Ki">#REF!</definedName>
    <definedName name="Currency">#REF!</definedName>
    <definedName name="LSD_4100">#REF!</definedName>
    <definedName name="Qf">#REF!</definedName>
    <definedName name="_iv66666">#REF!</definedName>
    <definedName name="CLRPAN">#REF!</definedName>
    <definedName name="Excel_BuiltIn_Print_Area_3_5">#REF!</definedName>
    <definedName name="Macc_sum">#REF!</definedName>
    <definedName name="Field128">#REF!</definedName>
    <definedName name="egt330d">#REF!</definedName>
    <definedName name="CABLE_1_2_7">#REF!</definedName>
    <definedName name="b6fv6fd">#REF!</definedName>
    <definedName name="__PJ1">#REF!</definedName>
    <definedName name="sprare">#REF!</definedName>
    <definedName name="CABLE_2_12">#REF!</definedName>
    <definedName name="_______________________PB1">#REF!</definedName>
    <definedName name="rrrrrrrrrrrrrrrr">#REF!</definedName>
    <definedName name="GPP">#REF!</definedName>
    <definedName name="TOTAL_CONSUMPTION">#REF!</definedName>
    <definedName name="_NF2">#REF!</definedName>
    <definedName name="____MAN1">#REF!</definedName>
    <definedName name="qua">#REF!</definedName>
    <definedName name="usd">#REF!</definedName>
    <definedName name="___sdb2">#REF!</definedName>
    <definedName name="_UB4">#REF!</definedName>
    <definedName name="CABLE_4_13">#REF!</definedName>
    <definedName name="cab41us">#REF!</definedName>
    <definedName name="Projektbetrag">#REF!</definedName>
    <definedName name="AC_Rate">#REF!</definedName>
    <definedName name="SCED">#REF!</definedName>
    <definedName name="WP">#REF!</definedName>
    <definedName name="SUMPROD">#REF!</definedName>
    <definedName name="CABLE">#REF!</definedName>
    <definedName name="_Table2_In2">#REF!</definedName>
    <definedName name="LAMP">#REF!</definedName>
    <definedName name="Sl_No">#REF!</definedName>
    <definedName name="_Regression_X">#REF!</definedName>
    <definedName name="Exp_phases">#REF!</definedName>
    <definedName name="_Fill1">#REF!</definedName>
    <definedName name="SQRT__1___0.6___1.0">#REF!</definedName>
    <definedName name="AE">#REF!</definedName>
    <definedName name="schools">#REF!</definedName>
    <definedName name="ClientEmail">#REF!</definedName>
    <definedName name="Field256">#REF!</definedName>
    <definedName name="summury">#REF!</definedName>
    <definedName name="CABLE_6">#REF!</definedName>
    <definedName name="_a_2_12">#REF!</definedName>
    <definedName name="Ceiling_Speaker_Unsupervised">#REF!</definedName>
    <definedName name="_SJ2">#REF!</definedName>
    <definedName name="manday1">#REF!</definedName>
    <definedName name="ProdCode2_Text">#REF!</definedName>
    <definedName name="dfsd">#REF!</definedName>
    <definedName name="_a_5_1">#REF!</definedName>
    <definedName name="ASHOKA">#REF!</definedName>
    <definedName name="eqjwd">#REF!</definedName>
    <definedName name="Rebar_Qty._for_Bottom_L">#REF!</definedName>
    <definedName name="data">#REF!</definedName>
    <definedName name="_SDB3.">#REF!</definedName>
    <definedName name="Field316">#REF!</definedName>
    <definedName name="_SDB3...">#REF!</definedName>
    <definedName name="Dbl_Tough">#REF!</definedName>
    <definedName name="ajitha">#REF!</definedName>
    <definedName name="N..">#REF!</definedName>
    <definedName name="__NB3">#REF!</definedName>
    <definedName name="_sc40">#REF!</definedName>
    <definedName name="ProdCode1_Text">#REF!</definedName>
    <definedName name="Duct_Plaster">#REF!</definedName>
    <definedName name="building___0">#REF!</definedName>
    <definedName name="Excel_BuiltIn_Print_Area_8">#REF!</definedName>
    <definedName name="sgrg">#REF!</definedName>
    <definedName name="CABLE_1_6_12">#REF!</definedName>
    <definedName name="K_KKS">#REF!</definedName>
    <definedName name="rel">#REF!</definedName>
    <definedName name="manday1___12">#REF!</definedName>
    <definedName name="__Ki2">#REF!</definedName>
    <definedName name="Field191">#REF!</definedName>
    <definedName name="_SJ1">#REF!</definedName>
    <definedName name="_a_4_6_3">#REF!</definedName>
    <definedName name="Field66">#REF!</definedName>
    <definedName name="nagaraj">#REF!</definedName>
    <definedName name="bxevxed">#REF!</definedName>
    <definedName name="__MC6">#REF!</definedName>
    <definedName name="변경">#REF!</definedName>
    <definedName name="Excel_BuiltIn_Print_Area_70">#REF!</definedName>
    <definedName name="Excel_BuiltIn__FilterDatabase_2">#REF!</definedName>
    <definedName name="Km">#REF!</definedName>
    <definedName name="Field103">#REF!</definedName>
    <definedName name="Di">#REF!</definedName>
    <definedName name="JEJS___0">#REF!</definedName>
    <definedName name="Field64">#REF!</definedName>
    <definedName name="Field94">#REF!</definedName>
    <definedName name="H0___13">#REF!</definedName>
    <definedName name="_a_5">#REF!</definedName>
    <definedName name="N...">#REF!</definedName>
    <definedName name="Total">#REF!</definedName>
    <definedName name="SDB4.">#REF!</definedName>
    <definedName name="rdtd">#REF!</definedName>
    <definedName name="Excel_BuiltIn_Print_Titles_6_13">#REF!</definedName>
    <definedName name="bxn">#REF!</definedName>
    <definedName name="PSNOTE3">#REF!</definedName>
    <definedName name="ADADASASDASD">#REF!</definedName>
    <definedName name="gf">#REF!</definedName>
    <definedName name="SpecClass">#REF!</definedName>
    <definedName name="TierCode">#REF!</definedName>
    <definedName name="SiteID">#REF!</definedName>
    <definedName name="_sc09">#REF!</definedName>
    <definedName name="LUMEN___13">#REF!</definedName>
    <definedName name="verrohrte_MuA">#REF!</definedName>
    <definedName name="admn_site">#REF!</definedName>
    <definedName name="Excel_BuiltIn_Print_Area_16">#REF!</definedName>
    <definedName name="Excel_BuiltIn_Print_Area_28">#REF!</definedName>
    <definedName name="__________b111121">#REF!</definedName>
    <definedName name="TaxCalculation">#REF!</definedName>
    <definedName name="Field35">#REF!</definedName>
    <definedName name="__UB3">#REF!</definedName>
    <definedName name="Field141">#REF!</definedName>
    <definedName name="Revision">#REF!</definedName>
    <definedName name="Field187">#REF!</definedName>
    <definedName name="BOI">#REF!</definedName>
    <definedName name="Excel_BuiltIn_Database">#REF!</definedName>
    <definedName name="Macc_header">#REF!</definedName>
    <definedName name="Field127">#REF!</definedName>
    <definedName name="zzzzzzzzzzzz">#REF!</definedName>
    <definedName name="Excel_BuiltIn_Print_Area_2_13">#REF!</definedName>
    <definedName name="_sc8">#REF!</definedName>
    <definedName name="Int">#REF!</definedName>
    <definedName name="Lx">#REF!</definedName>
    <definedName name="Field162">#REF!</definedName>
    <definedName name="_sc45">#REF!</definedName>
    <definedName name="__NB5">#REF!</definedName>
    <definedName name="site_survey">#REF!</definedName>
    <definedName name="__PB1">#REF!</definedName>
    <definedName name="__________________________PB1">#REF!</definedName>
    <definedName name="bot_line_amount">#REF!</definedName>
    <definedName name="_a_2">#REF!</definedName>
    <definedName name="_SDB3..">#REF!</definedName>
    <definedName name="totalquote">#REF!</definedName>
    <definedName name="_DAT8">#REF!</definedName>
    <definedName name="CABLE_4_6_5">#REF!</definedName>
    <definedName name="_dim4">#REF!</definedName>
    <definedName name="man___12">#REF!</definedName>
    <definedName name="convusd">#REF!</definedName>
    <definedName name="___NF4">#REF!</definedName>
    <definedName name="P행">#REF!</definedName>
    <definedName name="FRF">#REF!</definedName>
    <definedName name="_SDB3">#REF!</definedName>
    <definedName name="Field138">#REF!</definedName>
    <definedName name="Field104">#REF!</definedName>
    <definedName name="_NF3">#REF!</definedName>
    <definedName name="formnote1">#REF!</definedName>
    <definedName name="_UB5">#REF!</definedName>
    <definedName name="_GC">#REF!</definedName>
    <definedName name="rs">#REF!</definedName>
    <definedName name="A8_">#REF!</definedName>
    <definedName name="Excel_BuiltIn_Print_Area_42">#REF!</definedName>
    <definedName name="PRELIM">#REF!</definedName>
    <definedName name="jbhjb">#REF!</definedName>
    <definedName name="Excel_BuiltIn__FilterDatabase_4_3">#REF!</definedName>
    <definedName name="Field163">#REF!</definedName>
    <definedName name="개정일자">#REF!</definedName>
    <definedName name="dsdud">#REF!</definedName>
    <definedName name="fhdsgbh">#REF!</definedName>
    <definedName name="_C">#REF!</definedName>
    <definedName name="_ANO1">#REF!</definedName>
    <definedName name="Field173">#REF!</definedName>
    <definedName name="L___13">#REF!</definedName>
    <definedName name="Depn">#REF!</definedName>
    <definedName name="__UB1">#REF!</definedName>
    <definedName name="___HDD1">#REF!</definedName>
    <definedName name="Ki2___0">#REF!</definedName>
    <definedName name="col___11">#REF!</definedName>
    <definedName name="curr_liab_prov">#REF!</definedName>
    <definedName name="K_AufrEinh">#REF!</definedName>
    <definedName name="Mirror_pan">#REF!</definedName>
    <definedName name="FNO">#REF!</definedName>
    <definedName name="Blank4">#REF!</definedName>
    <definedName name="sauf">#REF!</definedName>
    <definedName name="LNO.">#REF!</definedName>
    <definedName name="Field345">#REF!</definedName>
    <definedName name="_MP3">#REF!</definedName>
    <definedName name="carpet_sqm">#REF!</definedName>
    <definedName name="pa___13">#REF!</definedName>
    <definedName name="zspu___13">#REF!</definedName>
    <definedName name="_a_1_5_5">#REF!</definedName>
    <definedName name="Field96">#REF!</definedName>
    <definedName name="Et___0">#REF!</definedName>
    <definedName name="Field120">#REF!</definedName>
    <definedName name="Excel_BuiltIn__FilterDatabase_4_5_12">#REF!</definedName>
    <definedName name="Field257">#REF!</definedName>
    <definedName name="PSNOTE2">#REF!</definedName>
    <definedName name="sheet1">#REF!</definedName>
    <definedName name="Excel_BuiltIn_Print_Area_75">#REF!</definedName>
    <definedName name="topl">#REF!</definedName>
    <definedName name="Field228">#REF!</definedName>
    <definedName name="quar">#REF!</definedName>
    <definedName name="rrrrrrrrr">#REF!</definedName>
    <definedName name="Qf___0">#REF!</definedName>
    <definedName name="EngPrio">#REF!</definedName>
    <definedName name="_ANO2">#REF!</definedName>
    <definedName name="_zz93">#REF!</definedName>
    <definedName name="pmt">#REF!</definedName>
    <definedName name="CompDate">#REF!</definedName>
    <definedName name="secured">#REF!</definedName>
    <definedName name="gvgfvgf">#REF!</definedName>
    <definedName name="ActType">#REF!</definedName>
    <definedName name="fdfg">#REF!</definedName>
    <definedName name="net_total_message">#REF!</definedName>
    <definedName name="LamPan">#REF!</definedName>
    <definedName name="octf">#REF!</definedName>
    <definedName name="__FWM1">#REF!</definedName>
    <definedName name="_a_1_6_3">#REF!</definedName>
    <definedName name="VAR_List">#REF!</definedName>
    <definedName name="Kurztitel">#REF!</definedName>
    <definedName name="CABLE_1_5_1">#REF!</definedName>
    <definedName name="installto_add1">#REF!</definedName>
    <definedName name="_UB2">#REF!</definedName>
    <definedName name="Size">#REF!</definedName>
    <definedName name="Excel_BuiltIn_Print_Area_20">#REF!</definedName>
    <definedName name="Excel_BuiltIn__FilterDatabase_4_9">#REF!</definedName>
    <definedName name="table1">#REF!</definedName>
    <definedName name="_a_4_2_5">#REF!</definedName>
    <definedName name="_a_1_6_12">#REF!</definedName>
    <definedName name="N1..">#REF!</definedName>
    <definedName name="ggg">#REF!</definedName>
    <definedName name="Field309">#REF!</definedName>
    <definedName name="L">#REF!</definedName>
    <definedName name="ZY___0">#REF!</definedName>
    <definedName name="_FWM1">#REF!</definedName>
    <definedName name="SECTION">#REF!</definedName>
    <definedName name="__UB4">#REF!</definedName>
    <definedName name="_JJ7">#REF!</definedName>
    <definedName name="accounts">#REF!</definedName>
    <definedName name="Excel_BuiltIn__FilterDatabase_4_5_3">#REF!</definedName>
    <definedName name="______________TB2">#REF!</definedName>
    <definedName name="Field273">#REF!</definedName>
    <definedName name="________TB2">#REF!</definedName>
    <definedName name="list">#REF!</definedName>
    <definedName name="A9____13">#REF!</definedName>
    <definedName name="MS">#REF!</definedName>
    <definedName name="db___13">#REF!</definedName>
    <definedName name="Field282">#REF!</definedName>
    <definedName name="LUX___13">#REF!</definedName>
    <definedName name="__CJR1">#REF!</definedName>
    <definedName name="Height">#REF!</definedName>
    <definedName name="FormTitle">#REF!</definedName>
    <definedName name="esf">#REF!</definedName>
    <definedName name="______________________b111121">#REF!</definedName>
    <definedName name="Field291">#REF!</definedName>
    <definedName name="Field324">#REF!</definedName>
    <definedName name="sigmah">#REF!</definedName>
    <definedName name="Excel_BuiltIn_Print_Area_8_12">#REF!</definedName>
    <definedName name="Bx___0">#REF!</definedName>
    <definedName name="asf">#REF!</definedName>
    <definedName name="CABLE_5">#REF!</definedName>
    <definedName name="PASF">#REF!</definedName>
    <definedName name="_1234">#REF!</definedName>
    <definedName name="Field67">#REF!</definedName>
    <definedName name="Salaries">#REF!</definedName>
    <definedName name="AS_PER_TALLY_31_09_04_ONYX_List1">#REF!</definedName>
    <definedName name="SP5Credit">#REF!</definedName>
    <definedName name="shiva">#REF!</definedName>
    <definedName name="Excel_BuiltIn_Print_Area_5_1">#REF!</definedName>
    <definedName name="Lr___13">#REF!</definedName>
    <definedName name="A10____0">#REF!</definedName>
    <definedName name="FABGYP">#REF!</definedName>
    <definedName name="CABLE_4_2">#REF!</definedName>
    <definedName name="LNO..">#REF!</definedName>
    <definedName name="meest">#REF!</definedName>
    <definedName name="__key2">#REF!</definedName>
    <definedName name="Field247">#REF!</definedName>
    <definedName name="Field125">#REF!</definedName>
    <definedName name="lstf">#REF!</definedName>
    <definedName name="Field274">#REF!</definedName>
    <definedName name="______________b111121">#REF!</definedName>
    <definedName name="ActPilot">#REF!</definedName>
    <definedName name="Flights1">#REF!</definedName>
    <definedName name="Field79">#REF!</definedName>
    <definedName name="_a_1_5_7">#REF!</definedName>
    <definedName name="_bol1">#REF!</definedName>
    <definedName name="_______Ki2">#REF!</definedName>
    <definedName name="CABLE_1_2_12">#REF!</definedName>
    <definedName name="Field130">#REF!</definedName>
    <definedName name="_____________Ki2">#REF!</definedName>
    <definedName name="bxnvxnd">#REF!</definedName>
    <definedName name="______________MAN1">#REF!</definedName>
    <definedName name="Excel_BuiltIn_Print_Area_50">#REF!</definedName>
    <definedName name="H0___0">#REF!</definedName>
    <definedName name="O행">#REF!</definedName>
    <definedName name="FHF">#REF!</definedName>
    <definedName name="_UB3">#REF!</definedName>
    <definedName name="HINDHUSTAN">#REF!</definedName>
    <definedName name="_JJ3">#REF!</definedName>
    <definedName name="EPC_DOM_PS">#REF!</definedName>
    <definedName name="____HDD1">#REF!</definedName>
    <definedName name="__PJ3">#REF!</definedName>
    <definedName name="FPL">#REF!</definedName>
    <definedName name="_________________TB2">#REF!</definedName>
    <definedName name="_a_3">#REF!</definedName>
    <definedName name="_FWM2">#REF!</definedName>
    <definedName name="Field169">#REF!</definedName>
    <definedName name="Excel_BuiltIn_Print_Area_44">#REF!</definedName>
    <definedName name="Excel_BuiltIn__FilterDatabase_6_12">#REF!</definedName>
    <definedName name="N___13">#REF!</definedName>
    <definedName name="Field317">#REF!</definedName>
    <definedName name="Section_6_Title">#REF!</definedName>
    <definedName name="ADASDASASDAS">#REF!</definedName>
    <definedName name="super_sqm">#REF!</definedName>
    <definedName name="Preliminaries">#REF!</definedName>
    <definedName name="_NF4">#REF!</definedName>
    <definedName name="AgreedTo">#REF!</definedName>
    <definedName name="d">#REF!</definedName>
    <definedName name="INV_SCH">#REF!</definedName>
    <definedName name="Qi">#REF!</definedName>
    <definedName name="Field224">#REF!</definedName>
    <definedName name="SystemName">#REF!</definedName>
    <definedName name="Field266">#REF!</definedName>
    <definedName name="____aaa5">#REF!</definedName>
    <definedName name="Abst">#REF!</definedName>
    <definedName name="Excel_BuiltIn_Print_Area_59">#REF!</definedName>
    <definedName name="product_nettotal">#REF!</definedName>
    <definedName name="sigmat">#REF!</definedName>
    <definedName name="_______TB2">#REF!</definedName>
    <definedName name="__dim4">#REF!</definedName>
    <definedName name="SIGLINE2">#REF!</definedName>
    <definedName name="Field265">#REF!</definedName>
    <definedName name="Excel_BuiltIn_Print_Area_2">#REF!</definedName>
    <definedName name="ActualCv">#REF!</definedName>
    <definedName name="Field199">#REF!</definedName>
    <definedName name="ItemNum">#REF!</definedName>
    <definedName name="mfl">#REF!</definedName>
    <definedName name="Excel_BuiltIn__FilterDatabase_4_2_12">#REF!</definedName>
    <definedName name="_0">#REF!</definedName>
    <definedName name="SelectedLanguage">#REF!</definedName>
    <definedName name="__________PB1">#REF!</definedName>
    <definedName name="Sched_Pay">#REF!</definedName>
    <definedName name="_Key2">#REF!</definedName>
    <definedName name="alphabet">#REF!</definedName>
    <definedName name="Lump_Sum_Discount">#REF!</definedName>
    <definedName name="cstf">#REF!</definedName>
    <definedName name="wid">#REF!</definedName>
    <definedName name="Excel_BuiltIn_Print_Area_39">#REF!</definedName>
    <definedName name="________________TB2">#REF!</definedName>
    <definedName name="MF___0">#REF!</definedName>
    <definedName name="SP5Number">#REF!</definedName>
    <definedName name="MHCOST">#REF!</definedName>
    <definedName name="FHLAM">#REF!</definedName>
    <definedName name="WEW">#REF!</definedName>
    <definedName name="____________b111121">#REF!</definedName>
    <definedName name="rig">#REF!</definedName>
    <definedName name="WLP">#REF!</definedName>
    <definedName name="PD_Rate">#REF!</definedName>
    <definedName name="Field284">#REF!</definedName>
    <definedName name="CABLE_5_12">#REF!</definedName>
    <definedName name="ContWithName">#REF!</definedName>
    <definedName name="A3____0">#REF!</definedName>
    <definedName name="_sc31">#REF!</definedName>
    <definedName name="DBSF">#REF!</definedName>
    <definedName name="____Ki2">#REF!</definedName>
    <definedName name="___NF2">#REF!</definedName>
    <definedName name="Ki___0">#REF!</definedName>
    <definedName name="tileaq">#REF!</definedName>
    <definedName name="SOIL_5">#REF!</definedName>
    <definedName name="_______rm4">#REF!</definedName>
    <definedName name="fo">#REF!</definedName>
    <definedName name="A1_">#REF!</definedName>
    <definedName name="MATER">#REF!</definedName>
    <definedName name="MS.">#REF!</definedName>
    <definedName name="DGDF">#REF!</definedName>
    <definedName name="Excel_BuiltIn__FilterDatabase_4_2_7">#REF!</definedName>
    <definedName name="asdsdfsda">#REF!</definedName>
    <definedName name="Cs">#REF!</definedName>
    <definedName name="Field196">#REF!</definedName>
    <definedName name="VAR_Contacts">#REF!</definedName>
    <definedName name="___PB1">#REF!</definedName>
    <definedName name="_30cd___Horizontal_Strobe_light_speaker__wall_mounted">#REF!</definedName>
    <definedName name="____________Ki2">#REF!</definedName>
    <definedName name="W">#REF!</definedName>
    <definedName name="TEST0">#REF!</definedName>
    <definedName name="Field175">#REF!</definedName>
    <definedName name="a___13">#REF!</definedName>
    <definedName name="_HJK8">#REF!</definedName>
    <definedName name="SDPLBS">#REF!</definedName>
    <definedName name="fuselink">#REF!</definedName>
    <definedName name="__123Graph_E">#REF!</definedName>
    <definedName name="K_ProjNr">#REF!</definedName>
    <definedName name="indf">#REF!</definedName>
    <definedName name="_CJR2">#REF!</definedName>
    <definedName name="_SDB6">#REF!</definedName>
    <definedName name="Qi___13">#REF!</definedName>
    <definedName name="INFRASTRUCTURE_ENTRY">#REF!</definedName>
    <definedName name="cdf">#REF!</definedName>
    <definedName name="hxb">#REF!</definedName>
    <definedName name="DES">#REF!</definedName>
    <definedName name="_sc46">#REF!</definedName>
    <definedName name="Field197">#REF!</definedName>
    <definedName name="plants">#REF!</definedName>
    <definedName name="__DAT6">#REF!</definedName>
    <definedName name="Z_C3231765_14B7_4CD3_9390_0558111051D6_.wvu.PrintTitles">#REF!</definedName>
    <definedName name="Excel_BuiltIn_Print_Area_55">#REF!</definedName>
    <definedName name="vatf">#REF!</definedName>
    <definedName name="Vsigma">#REF!</definedName>
    <definedName name="Excel_BuiltIn_Print_Area_45">#REF!</definedName>
    <definedName name="Excel_BuiltIn__FilterDatabase_4_5_7">#REF!</definedName>
    <definedName name="SEWERAGE_5">#REF!</definedName>
    <definedName name="TOC_Contents">#REF!</definedName>
    <definedName name="sfasf">#REF!</definedName>
    <definedName name="dsfsd">#REF!</definedName>
    <definedName name="INR_Conv">#REF!</definedName>
    <definedName name="MACHINE_EQUIPMENT">#REF!</definedName>
    <definedName name="PEDESTAL">#REF!</definedName>
    <definedName name="Quote_Ref">#REF!</definedName>
    <definedName name="SDB3.">#REF!</definedName>
    <definedName name="__NB2">#REF!</definedName>
    <definedName name="job___0">#REF!</definedName>
    <definedName name="loans_adv">#REF!</definedName>
    <definedName name="Field148">#REF!</definedName>
    <definedName name="app_type">#REF!</definedName>
    <definedName name="Excel_BuiltIn__FilterDatabase_2_1">#REF!</definedName>
    <definedName name="Excel_BuiltIn_Print_Titles_7_12">#REF!</definedName>
    <definedName name="ChangeBy">#REF!</definedName>
    <definedName name="Field164">#REF!</definedName>
    <definedName name="Kh___0">#REF!</definedName>
    <definedName name="____b111121">#REF!</definedName>
    <definedName name="ActSignal">#REF!</definedName>
    <definedName name="Nitin">#REF!</definedName>
    <definedName name="_sc35">#REF!</definedName>
    <definedName name="sigmab">#REF!</definedName>
    <definedName name="Field321">#REF!</definedName>
    <definedName name="BuiltIn_Print_Area___0">#REF!</definedName>
    <definedName name="______Ki2">#REF!</definedName>
    <definedName name="_1HY3_">#REF!</definedName>
    <definedName name="__EPP2">#REF!</definedName>
    <definedName name="SrvcCode2">#REF!</definedName>
    <definedName name="Macc">#REF!</definedName>
    <definedName name="Ig">#REF!</definedName>
    <definedName name="ProjCountry">#REF!</definedName>
    <definedName name="BG">#REF!</definedName>
    <definedName name="div">#REF!</definedName>
    <definedName name="fed">#REF!</definedName>
    <definedName name="_ALT2">#REF!</definedName>
    <definedName name="Field259">#REF!</definedName>
    <definedName name="Field54">#REF!</definedName>
    <definedName name="_5Excel_BuiltIn_Print_Area_3_1_1_1_1_1">#REF!</definedName>
    <definedName name="saa">#REF!</definedName>
    <definedName name="_sc32">#REF!</definedName>
    <definedName name="EngAddress">#REF!</definedName>
    <definedName name="Field74">#REF!</definedName>
    <definedName name="Sdate">#REF!</definedName>
    <definedName name="A9____0">#REF!</definedName>
    <definedName name="__123Graph_F">#REF!</definedName>
    <definedName name="Re">#REF!</definedName>
    <definedName name="N행">#REF!</definedName>
    <definedName name="Field57">#REF!</definedName>
    <definedName name="Total2B">#REF!</definedName>
    <definedName name="Type3">#REF!</definedName>
    <definedName name="Ks___0">#REF!</definedName>
    <definedName name="docu">#REF!</definedName>
    <definedName name="ProdCode5_Text">#REF!</definedName>
    <definedName name="Excel_BuiltIn_Print_Titles_2">#REF!</definedName>
    <definedName name="door">#REF!</definedName>
    <definedName name="SL">#REF!</definedName>
    <definedName name="Field276">#REF!</definedName>
    <definedName name="Toughened">#REF!</definedName>
    <definedName name="__ALT3">#REF!</definedName>
    <definedName name="FL..">#REF!</definedName>
    <definedName name="TABLE2">#REF!</definedName>
    <definedName name="__123Graph_C">#REF!</definedName>
    <definedName name="_0___0">#REF!</definedName>
    <definedName name="__JJ7">#REF!</definedName>
    <definedName name="Sa">#REF!</definedName>
    <definedName name="CABLE_4_5_7">#REF!</definedName>
    <definedName name="__NF2">#REF!</definedName>
    <definedName name="fsg">#REF!</definedName>
    <definedName name="EngCity">#REF!</definedName>
    <definedName name="shtoep...">#REF!</definedName>
    <definedName name="Field275">#REF!</definedName>
    <definedName name="SP4Number">#REF!</definedName>
    <definedName name="____dim4">#REF!</definedName>
    <definedName name="PVCL">#REF!</definedName>
    <definedName name="ProdPct5">#REF!</definedName>
    <definedName name="Lx___13">#REF!</definedName>
    <definedName name="pb">#REF!</definedName>
    <definedName name="Rs___0">#REF!</definedName>
    <definedName name="Kii">#REF!</definedName>
    <definedName name="A1____0">#REF!</definedName>
    <definedName name="product_end">#REF!</definedName>
    <definedName name="ProdCode2">#REF!</definedName>
    <definedName name="Field320">#REF!</definedName>
    <definedName name="Field81">#REF!</definedName>
    <definedName name="____TB2">#REF!</definedName>
    <definedName name="_DAT7">#REF!</definedName>
    <definedName name="SANITARY_4">#REF!</definedName>
    <definedName name="uuuu">#REF!</definedName>
    <definedName name="DWPRICE">#REF!</definedName>
    <definedName name="E">#REF!</definedName>
    <definedName name="Water_Proofing">#REF!</definedName>
    <definedName name="_SJ4">#REF!</definedName>
    <definedName name="_____aj1">#REF!</definedName>
    <definedName name="sdgsdsdf">#REF!</definedName>
    <definedName name="Excel_BuiltIn__FilterDatabase_4_6_3">#REF!</definedName>
    <definedName name="emp_id">#REF!</definedName>
    <definedName name="_a_4_7">#REF!</definedName>
    <definedName name="__CJR5">#REF!</definedName>
    <definedName name="Field245">#REF!</definedName>
    <definedName name="PS___0">#REF!</definedName>
    <definedName name="_____________________Ki1">#REF!</definedName>
    <definedName name="IS_Rate">#REF!</definedName>
    <definedName name="SrvcCode1_Text">#REF!</definedName>
    <definedName name="Total_Interest">#REF!</definedName>
    <definedName name="Material_H">#REF!</definedName>
    <definedName name="N">#REF!</definedName>
    <definedName name="ProdCode3">#REF!</definedName>
    <definedName name="Projekt_Nr">#REF!</definedName>
    <definedName name="Field303">#REF!</definedName>
    <definedName name="_SDB4">#REF!</definedName>
    <definedName name="tsc">#REF!</definedName>
    <definedName name="CABLE_1_7">#REF!</definedName>
    <definedName name="SIGLINE4">#REF!</definedName>
    <definedName name="표준명">#REF!</definedName>
    <definedName name="CorpClient_Text">#REF!</definedName>
    <definedName name="bhf">#REF!</definedName>
    <definedName name="botl">#REF!</definedName>
    <definedName name="_NB7">#REF!</definedName>
    <definedName name="eee">#REF!</definedName>
    <definedName name="CABLE_6_12">#REF!</definedName>
    <definedName name="ContAmt">#REF!</definedName>
    <definedName name="DOW_CORNING_789_SILICONE_SEALANT">#REF!</definedName>
    <definedName name="______________Ki2">#REF!</definedName>
    <definedName name="Total1B">#REF!</definedName>
    <definedName name="SUMMAINT">#REF!</definedName>
    <definedName name="half">#REF!</definedName>
    <definedName name="StrID">#REF!</definedName>
    <definedName name="mehead">#REF!</definedName>
    <definedName name="Field306">#REF!</definedName>
    <definedName name="A6____13">#REF!</definedName>
    <definedName name="Field59">#REF!</definedName>
    <definedName name="A3____13">#REF!</definedName>
    <definedName name="Ag___0">#REF!</definedName>
    <definedName name="GIL">#REF!</definedName>
    <definedName name="Frameless_tough">#REF!</definedName>
    <definedName name="Blank7">#REF!</definedName>
    <definedName name="pr">#REF!</definedName>
    <definedName name="__JK3">#REF!</definedName>
    <definedName name="EW">#REF!</definedName>
    <definedName name="Field100">#REF!</definedName>
    <definedName name="edf">#REF!</definedName>
    <definedName name="DCCTVHF">#REF!</definedName>
    <definedName name="g">#REF!</definedName>
    <definedName name="PrimeName">#REF!</definedName>
    <definedName name="zs___0">#REF!</definedName>
    <definedName name="GlazCanted_Wall">#REF!</definedName>
    <definedName name="Field48">#REF!</definedName>
    <definedName name="___________PB1">#REF!</definedName>
    <definedName name="Excel_BuiltIn_Print_Area_32">#REF!</definedName>
    <definedName name="building___12">#REF!</definedName>
    <definedName name="Excel_BuiltIn__FilterDatabase_6_5_1">#REF!</definedName>
    <definedName name="yty">#REF!</definedName>
    <definedName name="Lx___0">#REF!</definedName>
    <definedName name="dfdf">#REF!</definedName>
    <definedName name="A13_">#REF!</definedName>
    <definedName name="PFT">#REF!</definedName>
    <definedName name="Field251">#REF!</definedName>
    <definedName name="job___12">#REF!</definedName>
    <definedName name="Et">#REF!</definedName>
    <definedName name="_________b111121">#REF!</definedName>
    <definedName name="OVERHEADS">#REF!</definedName>
    <definedName name="Footings">#REF!</definedName>
    <definedName name="__________________________MAN1">#REF!</definedName>
    <definedName name="ccv">#REF!</definedName>
    <definedName name="N.850.1">#REF!</definedName>
    <definedName name="Field237">#REF!</definedName>
    <definedName name="spares">#REF!</definedName>
    <definedName name="_____rim4">#REF!</definedName>
    <definedName name="Field147">#REF!</definedName>
    <definedName name="CorpClient">#REF!</definedName>
    <definedName name="chart">#REF!</definedName>
    <definedName name="Vf">#REF!</definedName>
    <definedName name="uuuuuuuu">#REF!</definedName>
    <definedName name="ValveFlow">#REF!</definedName>
    <definedName name="costing">#REF!</definedName>
    <definedName name="gif">#REF!</definedName>
    <definedName name="GBP">#REF!</definedName>
    <definedName name="Field72">#REF!</definedName>
    <definedName name="Qc">#REF!</definedName>
    <definedName name="_a_1_2_5">#REF!</definedName>
    <definedName name="loaddata">#REF!</definedName>
    <definedName name="Field53">#REF!</definedName>
    <definedName name="_________________________MAN1">#REF!</definedName>
    <definedName name="capital">#REF!</definedName>
    <definedName name="CompanyName2">#REF!</definedName>
    <definedName name="___1Excel_BuiltIn_Print_Area_2_1_1">#REF!</definedName>
    <definedName name="Field278">#REF!</definedName>
    <definedName name="acv">#REF!</definedName>
    <definedName name="Excel_BuiltIn_Print_Titles_5_1">#REF!</definedName>
    <definedName name="_a_1_2">#REF!</definedName>
    <definedName name="CCTVHF">#REF!</definedName>
    <definedName name="EPC_IMP_PS">#REF!</definedName>
    <definedName name="tally">#REF!</definedName>
    <definedName name="sdgsdht">#REF!</definedName>
    <definedName name="FRT">#REF!</definedName>
    <definedName name="Excel_BuiltIn__FilterDatabase_1">#REF!</definedName>
    <definedName name="__HDD1">#REF!</definedName>
    <definedName name="VNRCLR">#REF!</definedName>
    <definedName name="_sc06">#REF!</definedName>
    <definedName name="Fixed_Lens">#REF!</definedName>
    <definedName name="alpha">#REF!</definedName>
    <definedName name="Rl">#REF!</definedName>
    <definedName name="Field75">#REF!</definedName>
    <definedName name="BSF">#REF!</definedName>
    <definedName name="cost">#REF!</definedName>
    <definedName name="SmallProj_Text">#REF!</definedName>
    <definedName name="Group1">#REF!</definedName>
    <definedName name="WATER_5">#REF!</definedName>
    <definedName name="vaf">#REF!</definedName>
    <definedName name="Field210">#REF!</definedName>
    <definedName name="customer_name">#REF!</definedName>
    <definedName name="cust_sign_line">#REF!</definedName>
    <definedName name="Query1">#REF!</definedName>
    <definedName name="_____________________Ki2">#REF!</definedName>
    <definedName name="__b111121">#REF!</definedName>
    <definedName name="_sc34">#REF!</definedName>
    <definedName name="_Parse_Out">#REF!</definedName>
    <definedName name="__MAN1">#REF!</definedName>
    <definedName name="Field252">#REF!</definedName>
    <definedName name="Excel_BuiltIn_Print_Titles_3_1">#REF!</definedName>
    <definedName name="______dim4">#REF!</definedName>
    <definedName name="_Ki1">#REF!</definedName>
    <definedName name="Fb">#REF!</definedName>
    <definedName name="_CJR3">#REF!</definedName>
    <definedName name="Field90">#REF!</definedName>
    <definedName name="Field89">#REF!</definedName>
    <definedName name="Field287">#REF!</definedName>
    <definedName name="frmless">#REF!</definedName>
    <definedName name="hS">#REF!</definedName>
    <definedName name="___NF1">#REF!</definedName>
    <definedName name="_sc15">#REF!</definedName>
    <definedName name="tyty">#REF!</definedName>
    <definedName name="____________________PB1">#REF!</definedName>
    <definedName name="ClientZip">#REF!</definedName>
    <definedName name="Excel_BuiltIn_Print_Area_72">#REF!</definedName>
    <definedName name="__EPP5">#REF!</definedName>
    <definedName name="BGFD">#REF!</definedName>
    <definedName name="K_Tel_KostIng">#REF!</definedName>
    <definedName name="________________b111121">#REF!</definedName>
    <definedName name="OwnAcctNum">#REF!</definedName>
    <definedName name="Field133">#REF!</definedName>
    <definedName name="Field168">#REF!</definedName>
    <definedName name="CABLE_1_6_5">#REF!</definedName>
    <definedName name="Field195">#REF!</definedName>
    <definedName name="job___11">#REF!</definedName>
    <definedName name="Train_Test">#REF!</definedName>
    <definedName name="GMAmount">#REF!</definedName>
    <definedName name="_a_4_2">#REF!</definedName>
    <definedName name="CD_Rate">#REF!</definedName>
    <definedName name="Pane2___0">#REF!</definedName>
    <definedName name="Field261">#REF!</definedName>
    <definedName name="dd">#REF!</definedName>
    <definedName name="If">#REF!</definedName>
    <definedName name="CABLE_4_5">#REF!</definedName>
    <definedName name="BE">#REF!</definedName>
    <definedName name="__HJK7">#REF!</definedName>
    <definedName name="Vend">#REF!</definedName>
    <definedName name="기안갑">#REF!</definedName>
    <definedName name="VAR_Contact">#REF!</definedName>
    <definedName name="YesNoMaybe">#REF!</definedName>
    <definedName name="FRLESS_Toughn">#REF!</definedName>
    <definedName name="ooooooooo">#REF!</definedName>
    <definedName name="hh">#REF!</definedName>
    <definedName name="__DAT1">#REF!</definedName>
    <definedName name="PS">#REF!</definedName>
    <definedName name="Vz">#REF!</definedName>
    <definedName name="ZSS___13">#REF!</definedName>
    <definedName name="bandwidth">#REF!</definedName>
    <definedName name="crsr2">#REF!</definedName>
    <definedName name="Field318">#REF!</definedName>
    <definedName name="_alt1">#REF!</definedName>
    <definedName name="box_speaker">#REF!</definedName>
    <definedName name="CU">#REF!</definedName>
    <definedName name="AcctName">#REF!</definedName>
    <definedName name="sauif">#REF!</definedName>
    <definedName name="_1Excel_BuiltIn_Print_Area_2_1_1">#REF!</definedName>
    <definedName name="Excel_BuiltIn_Print_Area_18">#REF!</definedName>
    <definedName name="_sc30">#REF!</definedName>
    <definedName name="_200">#REF!</definedName>
    <definedName name="EI_Rate">#REF!</definedName>
    <definedName name="Et___13">#REF!</definedName>
    <definedName name="zl">#REF!</definedName>
    <definedName name="__FWM2">#REF!</definedName>
    <definedName name="Field215">#REF!</definedName>
    <definedName name="UFPrn20080107094212">#REF!</definedName>
    <definedName name="ipu___13">#REF!</definedName>
    <definedName name="Forex">#REF!</definedName>
    <definedName name="WATER">#REF!</definedName>
    <definedName name="Fh">#REF!</definedName>
    <definedName name="mcl">#REF!</definedName>
    <definedName name="Excel_BuiltIn_Print_Area_78">#REF!</definedName>
    <definedName name="x">#REF!</definedName>
    <definedName name="Excel_BuiltIn_Print_Area_22">#REF!</definedName>
    <definedName name="CABLE_5_5">#REF!</definedName>
    <definedName name="Nx___13">#REF!</definedName>
    <definedName name="Staircase2">#REF!</definedName>
    <definedName name="ProjectLocation">#REF!</definedName>
    <definedName name="회사명">#REF!</definedName>
    <definedName name="hw_end">#REF!</definedName>
    <definedName name="vjj">#REF!</definedName>
    <definedName name="Field300">#REF!</definedName>
    <definedName name="__UB5">#REF!</definedName>
    <definedName name="rose">#REF!</definedName>
    <definedName name="_a_6_5">#REF!</definedName>
    <definedName name="Excel_BuiltIn_Print_Area_53">#REF!</definedName>
    <definedName name="Field82">#REF!</definedName>
    <definedName name="SIXTH">#REF!</definedName>
    <definedName name="Field263">#REF!</definedName>
    <definedName name="tol">#REF!</definedName>
    <definedName name="DBTUHF">#REF!</definedName>
    <definedName name="_a_1_6_5">#REF!</definedName>
    <definedName name="_DAT2">#REF!</definedName>
    <definedName name="_HY3">#REF!</definedName>
    <definedName name="__key1">#REF!</definedName>
    <definedName name="Field222">#REF!</definedName>
    <definedName name="REGULAR_STAFF_ENTRY">#REF!</definedName>
    <definedName name="_HJK6">#REF!</definedName>
    <definedName name="octf2">#REF!</definedName>
    <definedName name="_____________b111121">#REF!</definedName>
    <definedName name="TESTKEYS">#REF!</definedName>
    <definedName name="Plant_equipment_material">#REF!</definedName>
    <definedName name="Field185">#REF!</definedName>
    <definedName name="_ALT4">#REF!</definedName>
    <definedName name="Km___13">#REF!</definedName>
    <definedName name="Summary">#REF!</definedName>
    <definedName name="supplyinstall_data">#REF!</definedName>
    <definedName name="aad">#REF!</definedName>
    <definedName name="K_Anlagenart">#REF!</definedName>
    <definedName name="Land_adv">#REF!</definedName>
    <definedName name="__SD1">#REF!</definedName>
    <definedName name="Excel_BuiltIn_Print_Area_1_5">#REF!</definedName>
    <definedName name="ActualPress">#REF!</definedName>
    <definedName name="Pane2___13">#REF!</definedName>
    <definedName name="CABLE_1_5_3">#REF!</definedName>
    <definedName name="Excel_BuiltIn_Print_Titles_1_1">#REF!</definedName>
    <definedName name="dl___13">#REF!</definedName>
    <definedName name="____________________________Ki1">#REF!</definedName>
    <definedName name="CHF">#REF!</definedName>
    <definedName name="MSL">#REF!</definedName>
    <definedName name="sdffggg">#REF!</definedName>
    <definedName name="bbbbbbbbbb">#REF!</definedName>
    <definedName name="MF">#REF!</definedName>
    <definedName name="staff">#REF!</definedName>
    <definedName name="_________TB2">#REF!</definedName>
    <definedName name="valves">#REF!</definedName>
    <definedName name="shiv">#REF!</definedName>
    <definedName name="Open">#REF!</definedName>
    <definedName name="Field298">#REF!</definedName>
    <definedName name="__HJK4">#REF!</definedName>
    <definedName name="Nx">#REF!</definedName>
    <definedName name="_1__123Graph_AChart_1AJ">#REF!</definedName>
    <definedName name="CABLE_12">#REF!</definedName>
    <definedName name="pa___0">#REF!</definedName>
    <definedName name="BJ">#REF!</definedName>
    <definedName name="ADASASDASASDASDAS">#REF!</definedName>
    <definedName name="Z_1337E53C_970D_4073_B72A_371A64539D54_.wvu.Cols">#REF!</definedName>
    <definedName name="Hu___13">#REF!</definedName>
    <definedName name="Setflag">#REF!</definedName>
    <definedName name="ValveQty">#REF!</definedName>
    <definedName name="ProdPct3">#REF!</definedName>
    <definedName name="sfdgfd">#REF!</definedName>
    <definedName name="Flights2">#REF!</definedName>
    <definedName name="FL.">#REF!</definedName>
    <definedName name="Excel_BuiltIn_Print_Area_38">#REF!</definedName>
    <definedName name="CABLE_4_2_7">#REF!</definedName>
    <definedName name="Blank8">#REF!</definedName>
    <definedName name="_UB1">#REF!</definedName>
    <definedName name="_a_5_12">#REF!</definedName>
    <definedName name="fd">#REF!</definedName>
    <definedName name="_SDB1">#REF!</definedName>
    <definedName name="Planung">#REF!</definedName>
    <definedName name="A4____0">#REF!</definedName>
    <definedName name="cabinet">#REF!</definedName>
    <definedName name="______rm4">#REF!</definedName>
    <definedName name="A13____13">#REF!</definedName>
    <definedName name="EngPostal">#REF!</definedName>
    <definedName name="Field155">#REF!</definedName>
    <definedName name="Excel_BuiltIn__FilterDatabase_6_6_5">#REF!</definedName>
    <definedName name="Excel_BuiltIn__FilterDatabase_6_6_7">#REF!</definedName>
    <definedName name="Start_Date">#REF!</definedName>
    <definedName name="Ny___0">#REF!</definedName>
    <definedName name="Flat">#REF!</definedName>
    <definedName name="____aj1">#REF!</definedName>
    <definedName name="conf">#REF!</definedName>
    <definedName name="servf">#REF!</definedName>
    <definedName name="asd">#REF!</definedName>
    <definedName name="___________________________b111121">#REF!</definedName>
    <definedName name="Field109">#REF!</definedName>
    <definedName name="Field145">#REF!</definedName>
    <definedName name="EngState">#REF!</definedName>
    <definedName name="_ALT3">#REF!</definedName>
    <definedName name="Field176">#REF!</definedName>
    <definedName name="checked">#REF!</definedName>
    <definedName name="CABLE_3">#REF!</definedName>
    <definedName name="Z_1337E53C_970D_4073_B72A_371A64539D54_.wvu.Rows">#REF!</definedName>
    <definedName name="Ki1___0">#REF!</definedName>
    <definedName name="Excel_BuiltIn_Print_Area_61">#REF!</definedName>
    <definedName name="Field131">#REF!</definedName>
    <definedName name="Excel_BuiltIn_Print_Area_36">#REF!</definedName>
    <definedName name="_______Ki1">#REF!</definedName>
    <definedName name="copy2">#REF!</definedName>
    <definedName name="m">#REF!</definedName>
    <definedName name="Excel_BuiltIn_Print_Area_3_1_1_1_1_1_1">#REF!</definedName>
    <definedName name="CABLE_4_5_1">#REF!</definedName>
    <definedName name="Excel_BuiltIn_Print_Area_1_1_1_1_1">#REF!</definedName>
    <definedName name="wwwww">#REF!</definedName>
    <definedName name="FiscalIDNum">#REF!</definedName>
    <definedName name="_a_2_3">#REF!</definedName>
    <definedName name="Field308">#REF!</definedName>
    <definedName name="Field65">#REF!</definedName>
    <definedName name="zs">#REF!</definedName>
    <definedName name="Field313">#REF!</definedName>
    <definedName name="__123Graph_ACURVE">#REF!</definedName>
    <definedName name="__PJ2">#REF!</definedName>
    <definedName name="Excel_BuiltIn_Print_Area_56">#REF!</definedName>
    <definedName name="ee">#REF!</definedName>
    <definedName name="__DAT7">#REF!</definedName>
    <definedName name="Field95">#REF!</definedName>
    <definedName name="Excel_BuiltIn_Print_Area_17">#REF!</definedName>
    <definedName name="개정번호">#REF!</definedName>
    <definedName name="SrvcCode4">#REF!</definedName>
    <definedName name="current1">#REF!</definedName>
    <definedName name="___rm4">#REF!</definedName>
    <definedName name="Z_C3231765_14B7_4CD3_9390_0558111051D6_.wvu.Cols">#REF!</definedName>
    <definedName name="K___13">#REF!</definedName>
    <definedName name="___________________Ki2">#REF!</definedName>
    <definedName name="_DAT5">#REF!</definedName>
    <definedName name="ADASDASDASDAS">#REF!</definedName>
    <definedName name="CABLE_1_5_12">#REF!</definedName>
    <definedName name="sondf">#REF!</definedName>
    <definedName name="Field172">#REF!</definedName>
    <definedName name="DEM">#REF!</definedName>
    <definedName name="____________TB2">#REF!</definedName>
    <definedName name="installto_phone">#REF!</definedName>
    <definedName name="Field60">#REF!</definedName>
    <definedName name="Excel_BuiltIn_Print_Titles_7">#REF!</definedName>
    <definedName name="y">#REF!</definedName>
    <definedName name="crsr">#REF!</definedName>
    <definedName name="SrvcCode4_Text">#REF!</definedName>
    <definedName name="HO_Exp">#REF!</definedName>
    <definedName name="ProjCity">#REF!</definedName>
    <definedName name="_sc13">#REF!</definedName>
    <definedName name="LAMP___0">#REF!</definedName>
    <definedName name="Rep_names">#REF!</definedName>
    <definedName name="installto_add2">#REF!</definedName>
    <definedName name="_rim4">#REF!</definedName>
    <definedName name="Field311">#REF!</definedName>
    <definedName name="_DAT3">#REF!</definedName>
    <definedName name="________Ki1">#REF!</definedName>
    <definedName name="Loan_Start">#REF!</definedName>
    <definedName name="Excel_BuiltIn_Print_Area_4_1_4">#REF!</definedName>
    <definedName name="_______________________b111121">#REF!</definedName>
    <definedName name="_ig541">#REF!</definedName>
    <definedName name="EstCost">#REF!</definedName>
    <definedName name="_p">#REF!</definedName>
    <definedName name="OpexImportTable">#REF!</definedName>
    <definedName name="_MC6">#REF!</definedName>
    <definedName name="_PJ22">#REF!</definedName>
    <definedName name="Alw">#REF!</definedName>
    <definedName name="barstool">#REF!</definedName>
    <definedName name="_________________________TB2">#REF!</definedName>
    <definedName name="Field211">#REF!</definedName>
    <definedName name="billto_contact">#REF!</definedName>
    <definedName name="iiiiiiiiiii">#REF!</definedName>
    <definedName name="d___0">#REF!</definedName>
    <definedName name="CABLE_4">#REF!</definedName>
    <definedName name="Plan_H_BK">#REF!</definedName>
    <definedName name="___MAN1">#REF!</definedName>
    <definedName name="_sc6">#REF!</definedName>
    <definedName name="p">#REF!</definedName>
    <definedName name="대회">#REF!</definedName>
    <definedName name="ValveFP">#REF!</definedName>
    <definedName name="__________Ki2">#REF!</definedName>
    <definedName name="Qc___13">#REF!</definedName>
    <definedName name="mdfgyp">#REF!</definedName>
    <definedName name="SD">#REF!</definedName>
    <definedName name="srmgr1">#REF!</definedName>
    <definedName name="RMC">#REF!</definedName>
    <definedName name="sb">#REF!</definedName>
    <definedName name="Qc___0">#REF!</definedName>
    <definedName name="Field92">#REF!</definedName>
    <definedName name="dl___0">#REF!</definedName>
    <definedName name="m___0">#REF!</definedName>
    <definedName name="CLF">#REF!</definedName>
    <definedName name="_HJK3">#REF!</definedName>
    <definedName name="_________________MAN1">#REF!</definedName>
    <definedName name="JobID">#REF!</definedName>
    <definedName name="H___13">#REF!</definedName>
    <definedName name="t___13">#REF!</definedName>
    <definedName name="CABLE_1_5">#REF!</definedName>
    <definedName name="zzz">#REF!</definedName>
    <definedName name="Horn_Speaker">#REF!</definedName>
    <definedName name="BTUHF">#REF!</definedName>
    <definedName name="A2____13">#REF!</definedName>
    <definedName name="________________________Ki1">#REF!</definedName>
    <definedName name="Wechsl_KSP">#REF!</definedName>
    <definedName name="Ds">#REF!</definedName>
    <definedName name="Field37">#REF!</definedName>
    <definedName name="_HJK5">#REF!</definedName>
    <definedName name="_sc28">#REF!</definedName>
    <definedName name="Excel_BuiltIn_Print_Area_71">#REF!</definedName>
    <definedName name="Excel_BuiltIn_Print_Titles_6_12">#REF!</definedName>
    <definedName name="_EPP3">#REF!</definedName>
    <definedName name="__JJ6">#REF!</definedName>
    <definedName name="_a_6_3">#REF!</definedName>
    <definedName name="_a_4_6_12">#REF!</definedName>
    <definedName name="EPC_DOM_FREIGHT">#REF!</definedName>
    <definedName name="ho">#REF!</definedName>
    <definedName name="__JJ5">#REF!</definedName>
    <definedName name="Field149">#REF!</definedName>
    <definedName name="K_IBN">#REF!</definedName>
    <definedName name="Field280">#REF!</definedName>
    <definedName name="qtr">#REF!</definedName>
    <definedName name="Field232">#REF!</definedName>
    <definedName name="K_Kurztitel">#REF!</definedName>
    <definedName name="Blank5">#REF!</definedName>
    <definedName name="Field315">#REF!</definedName>
    <definedName name="T행">#REF!</definedName>
    <definedName name="imp_start">#REF!</definedName>
    <definedName name="_sc08">#REF!</definedName>
    <definedName name="PLL">#REF!</definedName>
    <definedName name="ProjState">#REF!</definedName>
    <definedName name="Field180">#REF!</definedName>
    <definedName name="_____Ki2">#REF!</definedName>
    <definedName name="VANDEMATARAM">#REF!</definedName>
    <definedName name="_sc41">#REF!</definedName>
    <definedName name="YY">#REF!</definedName>
    <definedName name="Field201">#REF!</definedName>
    <definedName name="A5____0">#REF!</definedName>
    <definedName name="carpet">#REF!</definedName>
    <definedName name="cont">#REF!</definedName>
    <definedName name="Field61">#REF!</definedName>
    <definedName name="prof_svcs_start">#REF!</definedName>
    <definedName name="Use_Alternates">#REF!</definedName>
    <definedName name="Client_Engineering_Total">#REF!</definedName>
    <definedName name="jas">#REF!</definedName>
    <definedName name="Z_1337E53C_970D_4073_B72A_371A64539D54_.wvu.PrintArea">#REF!</definedName>
    <definedName name="__SJ1">#REF!</definedName>
    <definedName name="_sc10">#REF!</definedName>
    <definedName name="_HJK7">#REF!</definedName>
    <definedName name="GYPPAN">#REF!</definedName>
    <definedName name="LOCAL_STAFF_ENTRY">#REF!</definedName>
    <definedName name="jjjjjjjjjj">#REF!</definedName>
    <definedName name="ddd">#REF!</definedName>
    <definedName name="billto_add2">#REF!</definedName>
    <definedName name="coimbatore">#REF!</definedName>
    <definedName name="formnote2">#REF!</definedName>
    <definedName name="FINISHES">#REF!</definedName>
    <definedName name="Montage">#REF!</definedName>
    <definedName name="iio">#REF!</definedName>
    <definedName name="Group4">#REF!</definedName>
    <definedName name="Height_1">#REF!</definedName>
    <definedName name="SiteType">#REF!</definedName>
    <definedName name="Field91">#REF!</definedName>
    <definedName name="_____b111121">#REF!</definedName>
    <definedName name="예비비">#REF!</definedName>
    <definedName name="__HJK2">#REF!</definedName>
    <definedName name="_a_4_6">#REF!</definedName>
    <definedName name="Section_2_Title">#REF!</definedName>
    <definedName name="QUARTZ">#REF!</definedName>
    <definedName name="_NB4">#REF!</definedName>
    <definedName name="_a_4_2_12">#REF!</definedName>
    <definedName name="How_many_floors">#REF!</definedName>
    <definedName name="CCTVSF">#REF!</definedName>
    <definedName name="Field68">#REF!</definedName>
    <definedName name="_____________________TB2">#REF!</definedName>
    <definedName name="___________________________TB2">#REF!</definedName>
    <definedName name="va">#REF!</definedName>
    <definedName name="Field115">#REF!</definedName>
    <definedName name="Excel_BuiltIn_Print_Area_74">#REF!</definedName>
    <definedName name="zz">#REF!</definedName>
    <definedName name="BidClass_Text">#REF!</definedName>
    <definedName name="Field297">#REF!</definedName>
    <definedName name="man">#REF!</definedName>
    <definedName name="Rev">#REF!</definedName>
    <definedName name="ClientCity">#REF!</definedName>
    <definedName name="K_GZ">#REF!</definedName>
    <definedName name="__NF1">#REF!</definedName>
    <definedName name="FRMLESS_NON">#REF!</definedName>
    <definedName name="xxx">#REF!</definedName>
    <definedName name="A3_">#REF!</definedName>
    <definedName name="Field186">#REF!</definedName>
    <definedName name="EngName">#REF!</definedName>
    <definedName name="WTRGREGFERGJTHREJTJERGJRJGHJERHGJRJGERJGJJERGERJEFVBFNDVJFHG">#REF!</definedName>
    <definedName name="Rs___13">#REF!</definedName>
    <definedName name="wip">#REF!</definedName>
    <definedName name="Field236">#REF!</definedName>
    <definedName name="Field248">#REF!</definedName>
    <definedName name="firstValve">#REF!</definedName>
    <definedName name="ZY">#REF!</definedName>
    <definedName name="SFSDFS">#REF!</definedName>
    <definedName name="Field277">#REF!</definedName>
    <definedName name="Breaks">#REF!</definedName>
    <definedName name="SCE">#REF!</definedName>
    <definedName name="investment">#REF!</definedName>
    <definedName name="ztpu___0">#REF!</definedName>
    <definedName name="po">#REF!</definedName>
    <definedName name="Eng_phases">#REF!</definedName>
    <definedName name="Prelm_Exp">#REF!</definedName>
    <definedName name="cab41s">#REF!</definedName>
    <definedName name="CABLE_1_6_3">#REF!</definedName>
    <definedName name="ttttttttt">#REF!</definedName>
    <definedName name="CABLE_1_2_3">#REF!</definedName>
    <definedName name="_NB5">#REF!</definedName>
    <definedName name="SPLR">#REF!</definedName>
    <definedName name="______Ki1">#REF!</definedName>
    <definedName name="DELTA20___0">#REF!</definedName>
    <definedName name="Margin_B">#REF!</definedName>
    <definedName name="Field249">#REF!</definedName>
    <definedName name="_a_4_5_7">#REF!</definedName>
    <definedName name="__aj1">#REF!</definedName>
    <definedName name="_NB6">#REF!</definedName>
    <definedName name="_a_1_5_1">#REF!</definedName>
    <definedName name="ChangeDate">#REF!</definedName>
    <definedName name="Excel_BuiltIn_Print_Area_14">#REF!</definedName>
    <definedName name="________________Ki2">#REF!</definedName>
    <definedName name="Excel_BuiltIn_Print_Titles_6_1">#REF!</definedName>
    <definedName name="_a_4_5_5">#REF!</definedName>
    <definedName name="_MC5">#REF!</definedName>
    <definedName name="ctaf">#REF!</definedName>
    <definedName name="Field88">#REF!</definedName>
    <definedName name="LUMEN___0">#REF!</definedName>
    <definedName name="Export">#REF!</definedName>
    <definedName name="Commission">#REF!</definedName>
    <definedName name="Excel_BuiltIn__FilterDatabase_4_6_5">#REF!</definedName>
    <definedName name="fgf">#REF!</definedName>
    <definedName name="__MC1">#REF!</definedName>
    <definedName name="SP4Branch">#REF!</definedName>
    <definedName name="zl___13">#REF!</definedName>
    <definedName name="Rl___13">#REF!</definedName>
    <definedName name="Excel_BuiltIn_Print_Area_2_1_1_1_1">#REF!</definedName>
    <definedName name="CABLE_4_2_3">#REF!</definedName>
    <definedName name="Field150">#REF!</definedName>
    <definedName name="Field238">#REF!</definedName>
    <definedName name="_PJ2">#REF!</definedName>
    <definedName name="_____rm4">#REF!</definedName>
    <definedName name="__JJ1">#REF!</definedName>
    <definedName name="HA">#REF!</definedName>
    <definedName name="__________________________TB2">#REF!</definedName>
    <definedName name="Field301">#REF!</definedName>
    <definedName name="_sc22">#REF!</definedName>
    <definedName name="JEJS___11">#REF!</definedName>
    <definedName name="Excel_BuiltIn_Print_Area_79">#REF!</definedName>
    <definedName name="saucstf">#REF!</definedName>
    <definedName name="SP2Branch">#REF!</definedName>
    <definedName name="_SDB7.">#REF!</definedName>
    <definedName name="Xl___13">#REF!</definedName>
    <definedName name="__JJ2">#REF!</definedName>
    <definedName name="_C___13">#REF!</definedName>
    <definedName name="AAA">#REF!</definedName>
    <definedName name="Field151">#REF!</definedName>
    <definedName name="dm">#REF!</definedName>
    <definedName name="Ki1___13">#REF!</definedName>
    <definedName name="ppppp">#REF!</definedName>
    <definedName name="comMH">#REF!</definedName>
    <definedName name="Field36">#REF!</definedName>
    <definedName name="____________________Ki2">#REF!</definedName>
    <definedName name="Field99">#REF!</definedName>
    <definedName name="_______________________MAN1">#REF!</definedName>
    <definedName name="_NB2">#REF!</definedName>
    <definedName name="super">#REF!</definedName>
    <definedName name="Comments">#REF!</definedName>
    <definedName name="egt301d">#REF!</definedName>
    <definedName name="Job_Nr">#REF!</definedName>
    <definedName name="_Parse_In">#REF!</definedName>
    <definedName name="Field83">#REF!</definedName>
    <definedName name="_CJR1">#REF!</definedName>
    <definedName name="Excel_BuiltIn_Print_Area_4_1_13">#REF!</definedName>
    <definedName hidden="1" localSheetId="6" name="_xlnm._FilterDatabase">'Civil Works'!$A$1:$I$1007</definedName>
    <definedName hidden="1" localSheetId="7" name="_xlnm._FilterDatabase">'Interior Works'!$A$1:$J$979</definedName>
    <definedName hidden="1" localSheetId="8" name="_xlnm._FilterDatabase">'Modular Glass Partition &amp; Doors'!$A$1:$I$998</definedName>
    <definedName hidden="1" localSheetId="9" name="_xlnm._FilterDatabase">Signages!$A$1:$I$1006</definedName>
    <definedName hidden="1" localSheetId="10" name="_xlnm._FilterDatabase">'Graphics and Films'!$A$1:$I$1001</definedName>
    <definedName hidden="1" localSheetId="11" name="_xlnm._FilterDatabase">Blinds!$A$1:$I$1001</definedName>
    <definedName hidden="1" localSheetId="12" name="_xlnm._FilterDatabase">Planters!$A$1:$I$1009</definedName>
    <definedName hidden="1" localSheetId="13" name="_xlnm._FilterDatabase">'Modular Furniture'!$A$1:$I$1006</definedName>
    <definedName hidden="1" localSheetId="14" name="_xlnm._FilterDatabase">'Carpet Flooring'!$A$1:$J$995</definedName>
    <definedName hidden="1" localSheetId="15" name="_xlnm._FilterDatabase">'Loose Furniture &amp; Chairs'!$A$1:$I$969</definedName>
    <definedName hidden="1" localSheetId="16" name="_xlnm._FilterDatabase">'Dishwash Area'!$A$1:$I$1000</definedName>
    <definedName hidden="1" localSheetId="17" name="_xlnm._FilterDatabase">'Kitchen Equipments'!$A$1:$J$1001</definedName>
    <definedName hidden="1" localSheetId="18" name="_xlnm._FilterDatabase">'Electrical Works'!$A$3:$R$1127</definedName>
    <definedName hidden="1" localSheetId="19" name="_xlnm._FilterDatabase">'Light Fixtures'!$A$3:$AB$989</definedName>
    <definedName hidden="1" localSheetId="20" name="_xlnm._FilterDatabase">HVAC!$A$3:$V$880</definedName>
    <definedName hidden="1" localSheetId="21" name="_xlnm._FilterDatabase">'Passive Networking'!$A$1:$H$999</definedName>
    <definedName hidden="1" localSheetId="22" name="_xlnm._FilterDatabase">PHE!$A$3:$W$986</definedName>
    <definedName hidden="1" localSheetId="23" name="_xlnm._FilterDatabase">'TOILET WORKS'!$A$1:$I$186</definedName>
    <definedName hidden="1" localSheetId="6" name="Z_AB856B94_BC6D_4658_AC9D_D986A8231141_.wvu.FilterData">'Civil Works'!$A$1:$I$51</definedName>
    <definedName hidden="1" localSheetId="7" name="Z_AB856B94_BC6D_4658_AC9D_D986A8231141_.wvu.FilterData">'Interior Works'!$A$1:$J$274</definedName>
    <definedName hidden="1" localSheetId="8" name="Z_AB856B94_BC6D_4658_AC9D_D986A8231141_.wvu.FilterData">'Modular Glass Partition &amp; Doors'!$A$1:$I$37</definedName>
    <definedName hidden="1" localSheetId="9" name="Z_AB856B94_BC6D_4658_AC9D_D986A8231141_.wvu.FilterData">Signages!$A$1:$I$224</definedName>
    <definedName hidden="1" localSheetId="10" name="Z_AB856B94_BC6D_4658_AC9D_D986A8231141_.wvu.FilterData">'Graphics and Films'!$A$1:$I$19</definedName>
    <definedName hidden="1" localSheetId="11" name="Z_AB856B94_BC6D_4658_AC9D_D986A8231141_.wvu.FilterData">Blinds!$A$1:$I$10</definedName>
    <definedName hidden="1" localSheetId="12" name="Z_AB856B94_BC6D_4658_AC9D_D986A8231141_.wvu.FilterData">Planters!$A$1:$I$19</definedName>
    <definedName hidden="1" localSheetId="13" name="Z_AB856B94_BC6D_4658_AC9D_D986A8231141_.wvu.FilterData">'Modular Furniture'!$A$1:$I$43</definedName>
    <definedName hidden="1" localSheetId="15" name="Z_AB856B94_BC6D_4658_AC9D_D986A8231141_.wvu.FilterData">'Loose Furniture &amp; Chairs'!$A$1:$I$36</definedName>
    <definedName hidden="1" localSheetId="16" name="Z_AB856B94_BC6D_4658_AC9D_D986A8231141_.wvu.FilterData">'Dishwash Area'!$A$1:$I$242</definedName>
    <definedName hidden="1" localSheetId="18" name="Z_AB856B94_BC6D_4658_AC9D_D986A8231141_.wvu.FilterData">'Electrical Works'!$A$3:$R$923</definedName>
    <definedName hidden="1" localSheetId="19" name="Z_AB856B94_BC6D_4658_AC9D_D986A8231141_.wvu.FilterData">'Light Fixtures'!$A$3:$J$29</definedName>
    <definedName hidden="1" localSheetId="20" name="Z_AB856B94_BC6D_4658_AC9D_D986A8231141_.wvu.FilterData">HVAC!$A$3:$V$465</definedName>
    <definedName hidden="1" localSheetId="23" name="Z_AB856B94_BC6D_4658_AC9D_D986A8231141_.wvu.FilterData">'TOILET WORKS'!$A$1:$I$186</definedName>
  </definedNames>
  <calcPr/>
  <customWorkbookViews>
    <customWorkbookView activeSheetId="0" maximized="1" windowHeight="0" windowWidth="0" guid="{AB856B94-BC6D-4658-AC9D-D986A8231141}" name="SG"/>
  </customWorkbookViews>
  <extLst>
    <ext uri="GoogleSheetsCustomDataVersion2">
      <go:sheetsCustomData xmlns:go="http://customooxmlschemas.google.com/" r:id="rId29" roundtripDataChecksum="NDOeBd0If1VL38Y5lFSXaGn9D3dz6ZFNho4sR3asMEg="/>
    </ext>
  </extLst>
</workbook>
</file>

<file path=xl/sharedStrings.xml><?xml version="1.0" encoding="utf-8"?>
<sst xmlns="http://schemas.openxmlformats.org/spreadsheetml/2006/main" count="3554" uniqueCount="1948">
  <si>
    <t>PREAMBLE FOR CIVIL &amp; INTERIOR WORKS</t>
  </si>
  <si>
    <t xml:space="preserve">                                                                                                                        
</t>
  </si>
  <si>
    <t>GENERAL NOTES COVERING BILL OF QUANTITIES</t>
  </si>
  <si>
    <t>General Applicability</t>
  </si>
  <si>
    <t>These notes shall apply to all Bills of Quantities forming part of this document.</t>
  </si>
  <si>
    <t>The Works under this Bill shall be priced based on re-measurable quantities unless otherwise mentioned.</t>
  </si>
  <si>
    <t>This Bill shall be read in conjunction with the Drawings, Specifications of Materials and Workmanship, General Conditions of Contract, and all other associated Bills of Quantities. All these documents shall be construed as being complementary to one another, and any requirement shown on one shall be binding as though it appeared on all.</t>
  </si>
  <si>
    <t>The Contractor shall provide and execute everything reasonably necessary for the proper completion of the Works according to the true intent and meaning of the Drawings, Specifications, and Contract Documents, whether or not the same is specifically mentioned, provided that it can be reasonably inferred therefrom.</t>
  </si>
  <si>
    <t>In the event of any discrepancy between the Drawings, Specifications, or any other Contract Documents, the same shall be immediately brought to the notice of the Employer’s Representative / Consultant, whose decision shall be final and binding.</t>
  </si>
  <si>
    <t xml:space="preserve">           </t>
  </si>
  <si>
    <t>Tenderers shall carefully examine all drawings, specifications, site conditions, and existing services before submitting their bid, and shall satisfy themselves as to the nature and scope of the works to be carried out. No claim shall be entertained on account of lack of knowledge of site conditions.</t>
  </si>
  <si>
    <t>Unit rates shall be inclusive of all mock-ups, samples, protection, cleaning, rectification, and housekeeping till handover.</t>
  </si>
  <si>
    <t>Quoted rate shall include all charges towards transportation, lead, lift, mathadi charges , Octroi, installation, levies, royalties, WCP &amp; CAR insurance &amp; other applicable insurances, ESI &amp; PF premiums, overheards, fees and rectification of defects or replacement of defective material.</t>
  </si>
  <si>
    <t>Scope of Work and Pricing Requirements</t>
  </si>
  <si>
    <t>The rates and prices quoted shall be deemed to include the entire scope of work as defined in the Drawings, Specifications, and BOQ.</t>
  </si>
  <si>
    <t>The quoted unit rates shall be comprehensive and shall include the cost of all labour, materials, plants, tools, tackles, equipment, transportation, loading, unloading, wastage, scaffolding, staging, overheads, profits, and all incidental expenses necessary for the proper execution and completion of the works.</t>
  </si>
  <si>
    <t>The Contractor shall make necessary provisions in the rates for all contingencies, difficulties, or unforeseen circumstances that may arise during the execution of the works, ensuring the satisfactory completion of the project.</t>
  </si>
  <si>
    <t>For the valuation of variations, any addition or omission to the Contract Sum shall be based on the measured quantities applying the relevant unit rates (or pro-rated unit rate, as the case may be) contained in the BOQ. Contractors are therefore advised to quote each item in a fair, realistic, and complete manner.</t>
  </si>
  <si>
    <t>Unless otherwise specifically stated, the tendered rates shall be inclusive of all duties, levies, royalties, insurance, freight, loading, unloading, storage, protection, wastages, and safety provisions at site.</t>
  </si>
  <si>
    <t>The rates quoted shall also include all costs for preparing and presenting mock-ups, providing samples and prototypes for approval prior to mass procurement, and obtaining written approval from the Client / Consultant.</t>
  </si>
  <si>
    <t>Items Deemed to be Included in the Quoted Rates</t>
  </si>
  <si>
    <t>Unless specifically stated otherwise, the quoted rates for each item shall be deemed to include but not be limited to the following:</t>
  </si>
  <si>
    <t>a) Supply of all materials, fittings, fixtures, and accessories required for execution, including transportation to site, unloading, safe storage, handling, and protection till completion.</t>
  </si>
  <si>
    <t>b) All necessary labour, supervision, skilled and unskilled manpower, and tools required for satisfactory execution of work at all heights, levels, and confined spaces.</t>
  </si>
  <si>
    <t>c) Providing and subsequently removing all scaffolding, staging, platforms, ladders, safety barricades, and other temporary works required for execution, including double height areas, partitions, and false ceilings.</t>
  </si>
  <si>
    <t>d) Hiring, operating, and maintaining all tools, plants, and machinery necessary for execution as per the specifications.</t>
  </si>
  <si>
    <t>e) Receiving, unloading, storing, protecting, and handling all materials supplied either by the Employer or the Contractor, including all ancillary works required for fixing in position.</t>
  </si>
  <si>
    <t>f) All costs associated with assembling, setting out, fitting, and fixing materials in position, including making necessary adjustments and allowances for overlaps, laps, jointing, and cutting wastage.</t>
  </si>
  <si>
    <t>g) All necessary protection of executed works from damage and making good of any disturbed works.</t>
  </si>
  <si>
    <t>h) Removal of all debris, waste, and surplus materials from the site on a regular basis and after completion of the works in compliance with site housekeeping norms.</t>
  </si>
  <si>
    <t>i) All incidental works necessary for proper completion of the works, including minor items not specifically mentioned but reasonably implied.</t>
  </si>
  <si>
    <t>j) All establishment charges, overheads, profits, and statutory compliance costs.</t>
  </si>
  <si>
    <t>Site Conditions and Contractor’s Responsibilities</t>
  </si>
  <si>
    <t>The Contractor shall visit the site before submission of tender and satisfy himself regarding the access, working space, site constraints, service routes, and other conditions likely to affect the execution of the works.</t>
  </si>
  <si>
    <t>The Contractor shall verify all levels, dimensions, and conditions shown in the drawings and shall be responsible for the accuracy of the same before commencement of work.</t>
  </si>
  <si>
    <t>The Contractor shall co-ordinate with all other contractors and agencies working at site for proper sequencing of work to avoid delays and conflicts.</t>
  </si>
  <si>
    <t>Temporary storage of materials shall be arranged by the Contractor in areas approved by the Employer / PMC, ensuring that materials are stacked safely and without obstructing other works.</t>
  </si>
  <si>
    <t>The Contractor shall arrange necessary labour, tools, and equipment for hoisting materials to upper floors and transporting debris down from elevated levels.</t>
  </si>
  <si>
    <t>The Contractor shall protect existing finishes, structures, and services from damage during execution and shall make good any damage caused at his cost.</t>
  </si>
  <si>
    <t>All necessary safety precautions and site-specific protection shall be maintained throughout the execution of works.</t>
  </si>
  <si>
    <t>Drawings, Approvals and Quality Control</t>
  </si>
  <si>
    <t>The Contractor shall prepare and submit detailed shop drawings for all works and obtain approval from the Employer’s Representative / Consultant prior to commencement.</t>
  </si>
  <si>
    <t>For all custom-made or modular furniture, the Contractor shall submit 3D rendered indicative images, detailing the design intent, finishes, and joinery construction at the time of technical bid evaluation.</t>
  </si>
  <si>
    <t>Specialized and proprietary system works shall be executed strictly as per manufacturer’s specifications, standards, and installation manuals.</t>
  </si>
  <si>
    <t>All makes, models, and finishes of materials shall be submitted for approval and shall not be procured or installed without written confirmation from the Employer / Consultant.</t>
  </si>
  <si>
    <t>All paints, polishes, and finishes shall be LEED-compliant and conform to VOC emission standards applicable to LEED Commercial Interiors.</t>
  </si>
  <si>
    <t>All proprietary system items shall be installed by authorized dealers or certified applicators, and necessary certificates shall be produced for verification.</t>
  </si>
  <si>
    <t>The Contractor shall ensure adherence to quality standards for workmanship, alignment, finish, and performance as defined in the project specifications.</t>
  </si>
  <si>
    <t>Measurement and Payment</t>
  </si>
  <si>
    <t>Quantities shall be measured in accordance with IS: 1200 – Method of Measurement of Building and Civil Engineering Works, unless otherwise specified.</t>
  </si>
  <si>
    <t>All work shall be measured net as fixed in position.</t>
  </si>
  <si>
    <t>Partitions shall be measured from finished floor level to the underside of true ceiling, unless stated otherwise.</t>
  </si>
  <si>
    <t>Column cladding areas shall be measured from finished floor to false ceiling.</t>
  </si>
  <si>
    <t>Counters shall be measured on visible plan area or length, and cabinetry shall be measured from visible front elevation only.</t>
  </si>
  <si>
    <t>The measurement for blinds shall be based on visible elevation area only.</t>
  </si>
  <si>
    <t>For hard flooring areas (granite, marble, vitrified, etc.), payment shall be made only for the visible laid area. No extra payment shall be made for cutting, wastage, or trimming.</t>
  </si>
  <si>
    <t>All wastages shall be deemed to be included in the quoted unit rates.</t>
  </si>
  <si>
    <t>No additional claim shall be entertained for variations arising due to site conditions, minor adjustments, or coordination with other trades.</t>
  </si>
  <si>
    <t>Execution and Site Management</t>
  </si>
  <si>
    <t>The Contractor shall execute all works in a neat, workmanlike, and safe manner in compliance with local regulations and building codes.</t>
  </si>
  <si>
    <t>All works shall be properly sequenced with other services to ensure smooth execution and commissioning.</t>
  </si>
  <si>
    <t>The Contractor shall clear debris and waste material from the site on a daily basis to maintain cleanliness.</t>
  </si>
  <si>
    <t>All common areas, builder lobbies, and access routes used by the Contractor shall be cleaned and restored to original condition upon completion.</t>
  </si>
  <si>
    <t>Floors shall be scrapped, cleaned, and wet-mopped before final floor finishes such as carpets are laid.</t>
  </si>
  <si>
    <t>Water and power required for execution shall be provided free of cost. However, any wastage will attract a penalty at the sole discretion of Client.</t>
  </si>
  <si>
    <t>Necessary permits, gate passes, and clearances for material movement shall be arranged by the Contractor in coordination with the site management.</t>
  </si>
  <si>
    <t>Material and Finishing Requirements</t>
  </si>
  <si>
    <t>Commercial grade plywood shall be used in all joinery unless otherwise approved in writing by the PMC / Architect.</t>
  </si>
  <si>
    <t>All furniture, storage, and tables shall be factory-finished unless specific site finishing is approved.</t>
  </si>
  <si>
    <t>All gaps between slabs, glazing, columns, walls, and false floors shall be properly filled and sealed to maintain visual and acoustic integrity.</t>
  </si>
  <si>
    <t>Touch-up and finishing of all existing doors and elements handed over by the builder shall form part of the Contractor’s scope.</t>
  </si>
  <si>
    <t>Countertop rates shall include necessary cutouts for sinks, basins, taps, and polishing of exposed edges to the satisfaction of the Architect.</t>
  </si>
  <si>
    <t>All mild steel sections shall be painted with one coat of metal primer and two coats of enamel paint unless otherwise stated.</t>
  </si>
  <si>
    <t>The Contractor shall ensure that all materials used are of approved make, new, free from defects, and conforming to the specifications.</t>
  </si>
  <si>
    <t>Tendering and Commercial Conditions</t>
  </si>
  <si>
    <t>All “Rate Only (R/O)”/ QRO (Quote Rate only) items shall be quoted without exception; unquoted items shall render the bid invalid.</t>
  </si>
  <si>
    <t>The rates quoted under R/O items are negotiable, and only rationalized rates shall be considered during execution.</t>
  </si>
  <si>
    <t>Basic rates of materials shall exclude taxes, transportation, wastages, leads, and lifts; all such costs shall be included in the quoted rate.</t>
  </si>
  <si>
    <t>Taxes shall be extra as applicable at the time of billing.</t>
  </si>
  <si>
    <t>The Contractor shall not be entitled to any escalation of rates during the tenure of the contract.</t>
  </si>
  <si>
    <t>Any additional items required to complete the works as per scope, drawings, or specifications shall be executed without claiming extra cost unless approved in writing.</t>
  </si>
  <si>
    <t>The decision of the Employer / Project Manager / Consultant shall be final and binding in all matters relating to interpretation of the BOQ, specifications, and scope.</t>
  </si>
  <si>
    <t>LEED Compliance</t>
  </si>
  <si>
    <t>Contractor must maintain and regularly update material spreadsheets throughout construction for LEED documentation.</t>
  </si>
  <si>
    <t>Track and document all applicable credits: construction &amp; demolition waste, recycled content, regional materials, rapidly renewable materials, certified wood, low-emitting materials, etc.</t>
  </si>
  <si>
    <t>Collect and file all material documentation from subcontractors and suppliers.</t>
  </si>
  <si>
    <t>Schedule a mid-project audit with the LEED consultant to verify completeness of documentation.</t>
  </si>
  <si>
    <t>Take and archive photographs (site work, materials, waste handling) to support LEED submission and demonstrate sustainable practices.</t>
  </si>
  <si>
    <t>CLRA related Compliance</t>
  </si>
  <si>
    <t>Contractor must ensure full compliance with the Contract Labour (Regulation &amp; Abolition) Act, including obtaining/maintaining valid labour licence, registers, wage records, and statutory submissions.</t>
  </si>
  <si>
    <t>Contractor is responsible for ensuring all subcontracted labour is legally engaged, paid as per law, and covered under applicable statutory benefits (ESI, PF, WC insurance etc.).</t>
  </si>
  <si>
    <t>Environmental, Safety, and Statutory Compliance</t>
  </si>
  <si>
    <t>The Contractor shall comply with all applicable laws, local regulations, labour laws, and statutory requirements during execution.</t>
  </si>
  <si>
    <t>Adequate safety measures shall be implemented, including PPE usage, barricading, and fire safety equipment.</t>
  </si>
  <si>
    <t>Proper signage shall be displayed for restricted zones and safety instructions.</t>
  </si>
  <si>
    <t>Work shall be carried out with due care to prevent damage to adjoining properties, services, and structures.</t>
  </si>
  <si>
    <t>All works shall conform to relevant Indian Standards and local building codes in force at the time of execution.</t>
  </si>
  <si>
    <t>Basic Rates</t>
  </si>
  <si>
    <t xml:space="preserve">All the Basic prices mentioned below are exclusive of all the Custom duty, GST, other taxes, transportation charges, wastage &amp; installation charges etc..
* If basic price vary,  basic price variation assessment to be done
* Approval process to be followed if selected material is higher than the basic price mentioned </t>
  </si>
  <si>
    <t xml:space="preserve">Basic price of 1mm thk laminate is INR 100/Sft &amp; 0.8mm thk laminate is INR 50/Sft </t>
  </si>
  <si>
    <t>Basic price of 4mm thk Veneer is INR 250/Sft</t>
  </si>
  <si>
    <t>Basic price of 4mm thk fluted Veneer is INR 450/Sft</t>
  </si>
  <si>
    <t>Basic price of Granite is INR 250/Sft</t>
  </si>
  <si>
    <t>Basic price of Fabric is INR 600/Rmt</t>
  </si>
  <si>
    <t xml:space="preserve">Basic price of 12mm thk plain acoustic panel is INR180/sft </t>
  </si>
  <si>
    <t xml:space="preserve">Basic price of 12mm thk grooved / printed acoustic panel is INR250/sft </t>
  </si>
  <si>
    <t>Basic price of 18mm thk fluted laminated wooden panel is INR1200/piece (121mm width, 18mm thick &amp; 2750mm height)</t>
  </si>
  <si>
    <t>Basic price of 12mm thk Acrylic solid surface (Solid colours) is INR 1300/Sft (Any color approved by architect)</t>
  </si>
  <si>
    <t>Basic price of 6mm thk Acrylic solid surface (Solid Colours) is INR 950/Sft (Any color approved by architect)</t>
  </si>
  <si>
    <t>Heat soaking test certificate to be provided for all the toughened glass and laminated toughened glass along with the purchased quantity.</t>
  </si>
  <si>
    <t>Abbreviations</t>
  </si>
  <si>
    <t>The abbreviations used in the Specifications and Bills of Quantities shall be interpreted as follows:</t>
  </si>
  <si>
    <t>IS – Indian Standard</t>
  </si>
  <si>
    <t>ASTM – American Society for Testing and Materials</t>
  </si>
  <si>
    <t>AWS – American Welding Society</t>
  </si>
  <si>
    <t>mm / MM – Millimetre(s)</t>
  </si>
  <si>
    <t>cm / CM – Centimetre(s)</t>
  </si>
  <si>
    <t>RM / RMT – Running Metre(s)</t>
  </si>
  <si>
    <t>KG – Kilogram(s)</t>
  </si>
  <si>
    <t>MT / Tonne – Metric Ton (1000 Kg)</t>
  </si>
  <si>
    <t>Dia. – Diameter</t>
  </si>
  <si>
    <t>m² / SMT – Square Metre</t>
  </si>
  <si>
    <t>m³ / CUM – Cubic Metre</t>
  </si>
  <si>
    <t>No./ Nos. – Number</t>
  </si>
  <si>
    <t>Qty. – Quantity</t>
  </si>
  <si>
    <t>L.S – Lump Sum</t>
  </si>
  <si>
    <t>QRO – Quote Rate Only</t>
  </si>
  <si>
    <t>Drg. No. – Drawing Number</t>
  </si>
  <si>
    <t>PCC – Plain Cement Concrete</t>
  </si>
  <si>
    <t>RCC – Reinforced Cement Concrete</t>
  </si>
  <si>
    <t>HSD – High Strength Deformed Bars</t>
  </si>
  <si>
    <t>MS – Mild Steel</t>
  </si>
  <si>
    <t>Project: KOHLER_PUNE</t>
  </si>
  <si>
    <r>
      <rPr>
        <rFont val="Poppins"/>
        <b val="0"/>
        <color rgb="FF000000"/>
        <sz val="12.0"/>
      </rPr>
      <t xml:space="preserve">Commercial Proposal by: </t>
    </r>
    <r>
      <rPr>
        <rFont val="Poppins"/>
        <b/>
        <i/>
        <color rgb="FF0000FF"/>
        <sz val="12.0"/>
      </rPr>
      <t>FLIPSPACES TECHNOLOGY LABS PRIVATE LIMITED</t>
    </r>
  </si>
  <si>
    <t>BILL OF QUANTITIES</t>
  </si>
  <si>
    <t>PROJECT AREA (SFT) - Approx</t>
  </si>
  <si>
    <t>S.No.</t>
  </si>
  <si>
    <t>Cost Heads</t>
  </si>
  <si>
    <t>AMOUNT (INR)</t>
  </si>
  <si>
    <t>Rate Per Sft</t>
  </si>
  <si>
    <t>A</t>
  </si>
  <si>
    <t>ARCHITECTURAL WORKS : CIVIL AND INTERIORS</t>
  </si>
  <si>
    <t>A1</t>
  </si>
  <si>
    <t>CIVIL WORKS</t>
  </si>
  <si>
    <t>A2</t>
  </si>
  <si>
    <t>INTERIOR WORKS</t>
  </si>
  <si>
    <t>A3</t>
  </si>
  <si>
    <t>MODULAR GLASS PARTITIONS AND DOORS</t>
  </si>
  <si>
    <t>A4</t>
  </si>
  <si>
    <t>SIGNAGES</t>
  </si>
  <si>
    <t>A5</t>
  </si>
  <si>
    <t>GRAPHICS AND FILMS</t>
  </si>
  <si>
    <t>A6</t>
  </si>
  <si>
    <t>BLINDS</t>
  </si>
  <si>
    <t>A7</t>
  </si>
  <si>
    <t>PLANTERS</t>
  </si>
  <si>
    <t>A8</t>
  </si>
  <si>
    <t>TOILET WORKS</t>
  </si>
  <si>
    <t>B</t>
  </si>
  <si>
    <t>FURNITURE AND FURNISHING</t>
  </si>
  <si>
    <t>B1</t>
  </si>
  <si>
    <t>CARPET FLOORING</t>
  </si>
  <si>
    <t>B2</t>
  </si>
  <si>
    <t>MODULAR FURNITURE</t>
  </si>
  <si>
    <t>B3</t>
  </si>
  <si>
    <t>LOOSE FURNITURE &amp; CHAIRS</t>
  </si>
  <si>
    <t>C</t>
  </si>
  <si>
    <t>ELECTRICAL WORKS</t>
  </si>
  <si>
    <t>C1</t>
  </si>
  <si>
    <t>C2</t>
  </si>
  <si>
    <t>LIGHT FIXTURES</t>
  </si>
  <si>
    <t>D</t>
  </si>
  <si>
    <t>HVAC</t>
  </si>
  <si>
    <t>D1</t>
  </si>
  <si>
    <t>E</t>
  </si>
  <si>
    <t>DATA NETWORK</t>
  </si>
  <si>
    <t>E1</t>
  </si>
  <si>
    <t>PASSIVE NETWORKING</t>
  </si>
  <si>
    <t>F</t>
  </si>
  <si>
    <t>PHE WORKS</t>
  </si>
  <si>
    <t>F1</t>
  </si>
  <si>
    <t>PLUMBING WORKS</t>
  </si>
  <si>
    <t>G</t>
  </si>
  <si>
    <t>FLSS WORKS</t>
  </si>
  <si>
    <t>refurbishment of existing fire services with minimum modification.</t>
  </si>
  <si>
    <t>G1</t>
  </si>
  <si>
    <t>FIRE SPRINKLERS</t>
  </si>
  <si>
    <t>G2</t>
  </si>
  <si>
    <t>FIRE DETECTION SYSTEM</t>
  </si>
  <si>
    <t>G3</t>
  </si>
  <si>
    <t>PUBLIC ADDRESS SYSTEM</t>
  </si>
  <si>
    <t>G4</t>
  </si>
  <si>
    <t>FIRE EXTINGUISHERS</t>
  </si>
  <si>
    <t>H</t>
  </si>
  <si>
    <t>OTHER ITEMS</t>
  </si>
  <si>
    <t>H1</t>
  </si>
  <si>
    <t>DISHWASH AREA</t>
  </si>
  <si>
    <t>H2</t>
  </si>
  <si>
    <t>KITCHEN EQUIPMENTS &amp; OTHERS</t>
  </si>
  <si>
    <t>I</t>
  </si>
  <si>
    <t>AV WORKS</t>
  </si>
  <si>
    <t>Excluded from scope</t>
  </si>
  <si>
    <t>I1</t>
  </si>
  <si>
    <t>TOTAL (EXCLUSIVE OF TAXES)</t>
  </si>
  <si>
    <t>GRAND TOTAL (EXCLUSIVE OF TAXES)</t>
  </si>
  <si>
    <t>GST @ 18%</t>
  </si>
  <si>
    <t>GRAND TOTAL (WITH TAXES)</t>
  </si>
  <si>
    <r>
      <rPr>
        <rFont val="Poppins"/>
        <b val="0"/>
        <color rgb="FF000000"/>
        <sz val="12.0"/>
      </rPr>
      <t xml:space="preserve">Commercial Proposal by: </t>
    </r>
    <r>
      <rPr>
        <rFont val="Poppins"/>
        <b/>
        <i/>
        <color rgb="FF0000FF"/>
        <sz val="12.0"/>
      </rPr>
      <t>FLIPSPACES TECHNOLOGY LABS PRIVATE LIMITED</t>
    </r>
  </si>
  <si>
    <t>FLSS WORKS (Refurbishment of existing services)</t>
  </si>
  <si>
    <t>OTHER ITEMS - DISHWASH &amp; KITCHEN AREA</t>
  </si>
  <si>
    <r>
      <rPr>
        <rFont val="Poppins"/>
        <b val="0"/>
        <color rgb="FF000000"/>
        <sz val="12.0"/>
      </rPr>
      <t xml:space="preserve">Commercial Proposal by: </t>
    </r>
    <r>
      <rPr>
        <rFont val="Poppins"/>
        <b/>
        <i/>
        <color rgb="FF0000FF"/>
        <sz val="12.0"/>
      </rPr>
      <t>FLIPSPACES TECHNOLOGY LABS PRIVATE LIMITED</t>
    </r>
  </si>
  <si>
    <t>LIST OF EXCLUSIONS</t>
  </si>
  <si>
    <t>ACTIVE NETWORKING</t>
  </si>
  <si>
    <t>COMPACTOR / SLOTTED ANGLE RACKS</t>
  </si>
  <si>
    <t>VIDEO CONFERENCING EQUIPMENT</t>
  </si>
  <si>
    <t>EPABX</t>
  </si>
  <si>
    <t>TELEPHONE INSTRUMENTS</t>
  </si>
  <si>
    <t>LED SCREENS</t>
  </si>
  <si>
    <t>POLYCOM INSTRUMENTS</t>
  </si>
  <si>
    <t>PHOTOCOPIER</t>
  </si>
  <si>
    <t>UPS BATTERIES AND HARDWARE</t>
  </si>
  <si>
    <t>COMPUTERS/LAPTOPS ETC</t>
  </si>
  <si>
    <t>PRINTERS</t>
  </si>
  <si>
    <t>FAX MACHINE</t>
  </si>
  <si>
    <t>INDIVIDUAL DESK SIGNAGE'S</t>
  </si>
  <si>
    <t>TEA COFFEE SNACKS VENDING MACHINE</t>
  </si>
  <si>
    <t>KITCHEN CUTLERY ETC</t>
  </si>
  <si>
    <t>WHITE GOODS - REFRIGERATOR, AQUA GUARD, MICROWAVE ETC.</t>
  </si>
  <si>
    <t xml:space="preserve">INDUCTION </t>
  </si>
  <si>
    <t>FOOD TROLLEYS</t>
  </si>
  <si>
    <t>BMS SYSTEM &amp; INTEGRATION</t>
  </si>
  <si>
    <t>DROP DOWN SCREEN &amp; PROJECTOR</t>
  </si>
  <si>
    <t>PANIC BAR AND SWITCH FOR FIRE ESCAPE DOORS</t>
  </si>
  <si>
    <t>MUSIC SYSTEM, AMPLIFIER, PLASMA UNITS &amp; AV SYSTEM &amp; EQUIPMENT'S.</t>
  </si>
  <si>
    <t>BUILDERS RELATED WORK FOR STRUCTURES.</t>
  </si>
  <si>
    <t>PRECISION AIR CONDITIONER</t>
  </si>
  <si>
    <t>SECURITY FLAP BARRIERS</t>
  </si>
  <si>
    <t>FOOD SCANNER</t>
  </si>
  <si>
    <t>BAGGAGE SCANNER</t>
  </si>
  <si>
    <t>VESDA</t>
  </si>
  <si>
    <t>GYM / GAMES EQUIPMENTS</t>
  </si>
  <si>
    <t>EXTERNAL SIGNAGE</t>
  </si>
  <si>
    <t>UVGI</t>
  </si>
  <si>
    <t>CHEMICAL FILTER UNIT</t>
  </si>
  <si>
    <t>PNG GAS METER</t>
  </si>
  <si>
    <t>TRANSFORMER</t>
  </si>
  <si>
    <t>DIESEL GENERATOR SET (DG)</t>
  </si>
  <si>
    <t>ISOLATION TRANSFORMERS</t>
  </si>
  <si>
    <t>RISING MAINS</t>
  </si>
  <si>
    <t>SLAB STRENGTHENING</t>
  </si>
  <si>
    <t>GAS SUPPRESSION SYSTEM</t>
  </si>
  <si>
    <t>WLD</t>
  </si>
  <si>
    <t>RODENT REPELLENT</t>
  </si>
  <si>
    <t>EXTERNAL FACADE AND STRUCTURAL MODIFICATIONS</t>
  </si>
  <si>
    <t>FIRE HYDRANTS AND OTHER BUILDING CENTRAL SYSTEMS</t>
  </si>
  <si>
    <t>ANY EXTERNAL BUILDING, ELEVATION, AND FACADE WORK</t>
  </si>
  <si>
    <t>RA</t>
  </si>
  <si>
    <t>Day</t>
  </si>
  <si>
    <t>Payment</t>
  </si>
  <si>
    <t>Milestone</t>
  </si>
  <si>
    <t>Advance Payment</t>
  </si>
  <si>
    <t>Project mobilisation.</t>
  </si>
  <si>
    <t>RA1</t>
  </si>
  <si>
    <r>
      <rPr>
        <rFont val="Poppins"/>
        <b/>
        <color rgb="FF000000"/>
        <sz val="10.0"/>
      </rPr>
      <t>Execution</t>
    </r>
    <r>
      <rPr>
        <rFont val="Poppins"/>
        <color rgb="FF000000"/>
        <sz val="10.0"/>
      </rPr>
      <t xml:space="preserve">: Demolition, partition line marking, frameworks, single-side skinning, civil wall, plastering, plumbing, ceiling and wall electrical conduiting, floor raceway laying. 
</t>
    </r>
    <r>
      <rPr>
        <rFont val="Poppins"/>
        <b/>
        <color rgb="FF000000"/>
        <sz val="10.0"/>
      </rPr>
      <t>Material delivery:</t>
    </r>
    <r>
      <rPr>
        <rFont val="Poppins"/>
        <color rgb="FF000000"/>
        <sz val="10.0"/>
      </rPr>
      <t xml:space="preserve"> gypsum frames, gypsum sheets, electrical conduits and raceway, siporex blocks. 
</t>
    </r>
    <r>
      <rPr>
        <rFont val="Poppins"/>
        <b/>
        <color rgb="FF000000"/>
        <sz val="10.0"/>
      </rPr>
      <t>Key order closures:</t>
    </r>
    <r>
      <rPr>
        <rFont val="Poppins"/>
        <color rgb="FF000000"/>
        <sz val="10.0"/>
      </rPr>
      <t xml:space="preserve"> HVAC, fire alarm system, carpentry.</t>
    </r>
  </si>
  <si>
    <t>RA2</t>
  </si>
  <si>
    <r>
      <rPr>
        <rFont val="Poppins"/>
        <b/>
        <color rgb="FF000000"/>
        <sz val="10.0"/>
      </rPr>
      <t>Execution</t>
    </r>
    <r>
      <rPr>
        <rFont val="Poppins"/>
        <color rgb="FF000000"/>
        <sz val="10.0"/>
      </rPr>
      <t xml:space="preserve">: closing of partitions from double side, electrical wiring, fire sprinkler piping, FAS wiring. 
</t>
    </r>
    <r>
      <rPr>
        <rFont val="Poppins"/>
        <b/>
        <color rgb="FF000000"/>
        <sz val="10.0"/>
      </rPr>
      <t>Material delivery:</t>
    </r>
    <r>
      <rPr>
        <rFont val="Poppins"/>
        <color rgb="FF000000"/>
        <sz val="10.0"/>
      </rPr>
      <t xml:space="preserve"> duct material, wires/cables, ply for carpentry items, vitrified tiles. 
</t>
    </r>
    <r>
      <rPr>
        <rFont val="Poppins"/>
        <b/>
        <color rgb="FF000000"/>
        <sz val="10.0"/>
      </rPr>
      <t>Key order closures:</t>
    </r>
    <r>
      <rPr>
        <rFont val="Poppins"/>
        <color rgb="FF000000"/>
        <sz val="10.0"/>
      </rPr>
      <t xml:space="preserve"> modular furniture, chairs, carpets, glass.</t>
    </r>
  </si>
  <si>
    <t>RA3</t>
  </si>
  <si>
    <r>
      <rPr>
        <rFont val="Poppins"/>
        <b/>
        <color rgb="FF000000"/>
        <sz val="10.0"/>
      </rPr>
      <t>Execution</t>
    </r>
    <r>
      <rPr>
        <rFont val="Poppins"/>
        <color rgb="FF000000"/>
        <sz val="10.0"/>
      </rPr>
      <t xml:space="preserve">: painting base-coat preparation, glass channel, HVAC duct installation, false ceiling framing. 
</t>
    </r>
    <r>
      <rPr>
        <rFont val="Poppins"/>
        <b/>
        <color rgb="FF000000"/>
        <sz val="10.0"/>
      </rPr>
      <t>Material delivery:</t>
    </r>
    <r>
      <rPr>
        <rFont val="Poppins"/>
        <color rgb="FF000000"/>
        <sz val="10.0"/>
      </rPr>
      <t xml:space="preserve"> carpets, sanitary fittings and fixtures, doors, DB/MCB. 
</t>
    </r>
    <r>
      <rPr>
        <rFont val="Poppins"/>
        <b/>
        <color rgb="FF000000"/>
        <sz val="10.0"/>
      </rPr>
      <t>Key order closures</t>
    </r>
    <r>
      <rPr>
        <rFont val="Poppins"/>
        <color rgb="FF000000"/>
        <sz val="10.0"/>
      </rPr>
      <t>: decorative elements, glass films, wallpapers, canvas frames, branding.</t>
    </r>
  </si>
  <si>
    <t>RA4</t>
  </si>
  <si>
    <r>
      <rPr>
        <rFont val="Poppins"/>
        <b/>
        <color rgb="FF000000"/>
        <sz val="10.0"/>
      </rPr>
      <t>Execution</t>
    </r>
    <r>
      <rPr>
        <rFont val="Poppins"/>
        <color rgb="FF000000"/>
        <sz val="10.0"/>
      </rPr>
      <t xml:space="preserve">: electrical switches/sockets, sanitary fixtures, carpentry structures ready, flush doors, first coat of paint, false ceiling, before HVAC final commissioning and before LV commissioning. 
</t>
    </r>
    <r>
      <rPr>
        <rFont val="Poppins"/>
        <b/>
        <color rgb="FF000000"/>
        <sz val="10.0"/>
      </rPr>
      <t>Material delivery</t>
    </r>
    <r>
      <rPr>
        <rFont val="Poppins"/>
        <color rgb="FF000000"/>
        <sz val="10.0"/>
      </rPr>
      <t xml:space="preserve">: modular furniture on site, carpet on site and before chair delivery. 
</t>
    </r>
    <r>
      <rPr>
        <rFont val="Poppins"/>
        <b/>
        <color rgb="FF000000"/>
        <sz val="10.0"/>
      </rPr>
      <t>Key order closure</t>
    </r>
    <r>
      <rPr>
        <rFont val="Poppins"/>
        <color rgb="FF000000"/>
        <sz val="10.0"/>
      </rPr>
      <t>: deep cleaning.</t>
    </r>
  </si>
  <si>
    <t>RA5</t>
  </si>
  <si>
    <t>Release against unconditional bank guarantee of equal amount, valid for 6 months Defects Liability Period.</t>
  </si>
  <si>
    <t>* Payment to be released within 15 days from invoice date</t>
  </si>
  <si>
    <t>SL NO</t>
  </si>
  <si>
    <t>ITEM DESCRIPTION</t>
  </si>
  <si>
    <t>LOCATION</t>
  </si>
  <si>
    <t>BASIC RATE</t>
  </si>
  <si>
    <t>UNIT</t>
  </si>
  <si>
    <t>QTY</t>
  </si>
  <si>
    <t>RATE(INR)</t>
  </si>
  <si>
    <t>AMOUNT(INR)</t>
  </si>
  <si>
    <t>REMARKS</t>
  </si>
  <si>
    <t>AAC (AUTOCLAVED AERATED CONCRETE) Block Wall</t>
  </si>
  <si>
    <t>Providing and constructing autoclaved 6" thick wall of 150mm X 240mm X 600mm Light Weight Block in proper line and level, at all levels in cement mortor 1:4 (1 cement and 4 river sand) using standard size of blocks. Rate shall include providing concrete binders in proportion 1:2:4, RCC binder to be at every 1mtr interval from floor level. The rate to be inclusive of cost of reinforcement and formwork, cover block for reinforcement and all other incidental charges etc., all complete and as directed. The rate shall also include closing the gap between the masonary and RCC beam/ slab finished to required slope.</t>
  </si>
  <si>
    <t>a</t>
  </si>
  <si>
    <t>150mm Thik AAC Block Wall</t>
  </si>
  <si>
    <t>CRITICAL ZONE, PANTRY</t>
  </si>
  <si>
    <t>SQM</t>
  </si>
  <si>
    <t>Gypsum Plaster</t>
  </si>
  <si>
    <t>Providing and applying 10 mm thick (average) premixed gypsum plaster of approved make (e.g., Saint Gobain Gyproc) with special additives, conforming to IS:2547 Part I &amp; II–1976, applied in one or two coats over internal surfaces such as gypsum boards, wooden partitions, and false ceiling areas. The surface shall be prepared by cleaning, treating wooden substrates with suitable bonding agents, and applying approved bonding chemical (e.g., Gyproc Bondit) on RCC areas wherever applicable. Chicken mesh to be fixed at all junctions—between blockwork, RCC elements, patli bands, mullions, and wooden framing—to prevent cracks. The plaster shall be finished smooth, in line, level, and plumb, free of undulations, ready for paint finish. Rates include all labour, materials, adhesives, scaffolding, and execution as per architect’s directions.</t>
  </si>
  <si>
    <t>Block Work with Paint</t>
  </si>
  <si>
    <t xml:space="preserve">New construction </t>
  </si>
  <si>
    <t>b</t>
  </si>
  <si>
    <t>Builder Walls</t>
  </si>
  <si>
    <t xml:space="preserve">AHU, Existing walls </t>
  </si>
  <si>
    <t>Cement Plastering</t>
  </si>
  <si>
    <t>Providing and applying 12 mm to 15 mm thick cement plaster in 1:5 mix (1 part cement : 5 parts sand — 75% fine and 25% coarse sand) using approved readymade dry mix on blockwork, brickwork, and RCC surfaces. Includes surface preparation, cleaning, wetting, and hacking wherever required. Plaster to be applied evenly in true line, level, and plumb, finished with a smooth trowel finish. Necessary curing to be carried out to ensure strength and durability, all as per architect’s instructions and approved specifications.</t>
  </si>
  <si>
    <t>Self levelling (3-5mm thickness)</t>
  </si>
  <si>
    <t>Areas with Carpet/LVT</t>
  </si>
  <si>
    <t>Providing and laying of Ardex Commercial levelling  cementitious flooring system Surface preparation: Removing all existing weak, un sound CC floor to reach the strong substrate, cleaning the floor area to make it free from all contaminants and complete as per manufacturer's specification. Providing and applying Ardex P 51 primer to the base substrate and allow it to dry completely. Providing and mixing of CL 11, commercial levelling compound consisting of high quality special cement and selected fillers, with water at rate of 5.5-6 Ltr for 25 Kg bag of CL 11, installing at required  3mm to 5mm thickness using suitable pin rake trowel and notch trowel, finally rolling the surface with spike roller and allowed to dry completely, installing vinyl /LVT flooring as per client's requirement, etc and complete as per manufacturer's specification. [ The properties shall confirm to:- Bulk density of powder: Approx. 1.3 kg / Ltr; Weight of fresh mortar: Approx. 2.0 kg / Ltr; Working time: Approx. 25 min; Flow life: Approx. 15 min; Initial set (Vicat): Approx. 40 min; Final set (Vicat) Approx. 1 hr; Ball impact hardness: 6.5mm; Scratch hardness: 1.6mm; Compressive strength: 20 N / mm2</t>
  </si>
  <si>
    <t>PCC - upto 75-100mm thick for complete floor area</t>
  </si>
  <si>
    <t>ENTIRE AREA</t>
  </si>
  <si>
    <t>Providing &amp; laying  plain cement concrete 1:3:6 nominal mix (1 cement :3 coarse sand : 6 graded stone aggregate 25 mm nominal size) of approved quality with all lead &amp; lift below/above the ground level as per drawing including the cost of cement, levelling of surface of concrete with al lead and lift, labour, material as per specifications and  directed by Architect up to thickness of 75-100mm.</t>
  </si>
  <si>
    <t>POP Punning</t>
  </si>
  <si>
    <t>Providing and applying of Plaster of Paris Punning  (1st Quality ISI approved POP) over plastered with minimum thickness of 8mm-12mm to existing  wall surfaces , column &amp; concrete members etc., to be finished in line and plumb with smooth surface ready to receive paint base. Rate to be inclusive of hacking wall surfaces for better bonding, cleaning, scrubbing the surface, providing grooves if necessary etc., complete as per architect's approval.</t>
  </si>
  <si>
    <t>Existing Walls</t>
  </si>
  <si>
    <t>RCC Lintel (for Doors)</t>
  </si>
  <si>
    <t>HUB ROOM</t>
  </si>
  <si>
    <t>RMT</t>
  </si>
  <si>
    <t>Providing and laying in place reinforced cement concrete with cement concrete of grade 1:2:4 (1 cement: 2 fine aggregates: coarse aggregates) in Lintels, beam counters, shelves etc., at all heights &amp; width and level, including vibrating and curing. Rate shall include cost of centring and shuttering including strutting, propping etc. and removal of form for all heights. The rate shall also include for reinforcement with Fe500 grade TMT bars including straightening, cutting, bending, placing in position and binding all complete.</t>
  </si>
  <si>
    <t>Cinder filling - Including cinder filling / block work required to raise the floor area, Pantry / Kitchen</t>
  </si>
  <si>
    <t>PANTRY</t>
  </si>
  <si>
    <t>CUM</t>
  </si>
  <si>
    <t xml:space="preserve">Providing and filling Cinder to an average depth of up to 300 mm at locations as indicated on the drawings or as instructed by the architects. Cost to include for proper compaction of the laid cinder and filling the complete area with 1:3:6 cement concrete to fill all gaps in the cinder to form a level even surface on top. The rate shall be inclusive of creating ramp from floor finish to raised area. </t>
  </si>
  <si>
    <t>Raised Flooring - 150mm Height</t>
  </si>
  <si>
    <t>DISHWASH AREA, HANDWASH AREA</t>
  </si>
  <si>
    <t>Providing and laying in line and level up to 150mm height on sunken areas broken light weight concrete block bats of approximately 600 kg. per cum density laid, consolidated, finished smooth, the rate shall be inclusive of 50 mm thk pcc  flooring with  cement concrete  1:2:4 (1 unit - cement, 2 units - sand, 4 units - coarse aggregates)  to receive final smooth finish.</t>
  </si>
  <si>
    <t>Waterproofing (For Floor + Walls 600 mm High)</t>
  </si>
  <si>
    <t>Providing of water proofing - chemical Treatment – the slab to be cleaned and apply 3 coats of chemical on the floor. Base coat – Applying base coat of 1:6 mortar over chemical treatment on the floor and on the peripheral walls upto 600mm.Cost of the water proofing shall include cleaning of the surface of all dirt and grit before the application. The water proofed area shall be ponded and tested for a minimum of 24 hours or as per manufacturer's specification.
Note - Warranty to be provided upto 10 years</t>
  </si>
  <si>
    <t>* Clean surface to remove all dust, foreign matters, loose particles or any deposits of contaminants which could affect the bond between the surface and waterproof coating.
* Remove all sharp projections and make surface reasonably smooth
* Thoroughly pre-wet all concrete surfaces for at least one hour prior to application of coating, by ponding of water on flat surfaces and by vigorous spraying of water on vertical surfaces.
* Remove all water from surfaces prior to applying of water proof coating, so that the surface is only damp or surface dry. Standing water or shiny wet surface shall not be present under any circumstances
* Apply water proof coating / Brush Topping as specified for various conditions.
* Apply 12mm thick cement plaster 1:4 (1cement : 4 coarse sand) after applications of final coat.
* After application of final coat of Tape Crete, allow to air dry for 4-6 hours. Do not use any water for curing during this time.
* In case of high temperatures and low humidity combined with high wind condition, cover the coating with polythene sheet to prevent rapid drying.
* Maximum 6 hours after final application, moist cure for 24 hours by spraying water. Ensure that at no time during this 24 hour period the coating is completely dry or completely submerged in water.
* After moist curing, allow to air dry for 3 days.
* After air drying, complete the curing by submersion in water for 24 hours.</t>
  </si>
  <si>
    <t>Pest Control and Anti-Termite Treatment</t>
  </si>
  <si>
    <t xml:space="preserve">Entire Floor </t>
  </si>
  <si>
    <t>Providing &amp; applying Pest Control &amp; Anti-termite treatment by appointing a specialized agency. All work shall in general be executed as specified in IS : 6313 Part II-1981 &amp; as per approved specification of the agency having special know-how for the job. All necessary work to ensure uniform distribution &amp; proper penetration of treatment of treating solution shall be done according to the instruction of the Engineer. This includes treatment to floor area, Walls, Soil Surrounding pipes, Waste &amp; Conduits, Expansion Joints, Junction of the Wall &amp; the floor, Timber &amp; Carpentry Works, Gypsum related works, etc all complete as per the instructions of architect. Pest control need to be done in 3 steps including periodic monthly fumigation and pest control at stores/site/temporary off as EHS requirement. Note: 10 year warranty to be provided on stamp paper.</t>
  </si>
  <si>
    <t xml:space="preserve">Floor chipping upto 100mm thk </t>
  </si>
  <si>
    <t>-</t>
  </si>
  <si>
    <t xml:space="preserve">Cutting of screed and then chipping of existing hard screed floor and carry debris away from site as per PM instructions. Cost to include levelling the chipped floor area wherever required. Necessary protection with polythene sheet to be provided while execution of floor chipping.  </t>
  </si>
  <si>
    <t>Dismantling of Doors , Partitions, False flooring etc + Salvage</t>
  </si>
  <si>
    <t>LS</t>
  </si>
  <si>
    <t>Dismantling and removal of existing partitions( gypsum or glass ), ceiling, flooring, wall finishes, furniture, and MEP items. Including protection of base structure, debris disposal, and handing over the site in clean bare shell condition ready for fit-out.
Salvaging the material dismantled and not utilized is in contractor's scope</t>
  </si>
  <si>
    <t>Debris Removal</t>
  </si>
  <si>
    <t>Loads</t>
  </si>
  <si>
    <t>"Collection, loading, transportation, and disposal of construction debris, excavated soil, and dismantled material from site to an approved dumping location (as per State PCB Norms). Includes all labour, tools, transportation, Mathadi, and incidental charges, ensuring site is left clean and level as directed by the Project Manager.
1 Load = 1 Truck/ Large Vehicle"</t>
  </si>
  <si>
    <t>TOTAL FOR CIVIL WORKS</t>
  </si>
  <si>
    <t>REFERENCE IMAGE</t>
  </si>
  <si>
    <t xml:space="preserve"> FLOORING WORKS</t>
  </si>
  <si>
    <t>Vitrified Tile Flooring (Level to Match Finished Floor Level)</t>
  </si>
  <si>
    <t>Providing &amp; laying vitrified flooring with 1st quality homogeneous tiles of approved make, of size as per details, set in average 10mm thk approved tile based adhesive or 1:4 CM upto 30mm average thickness as per site conditions. Rate to include for laying tiles to the pattern as directed by Architect/Consultant including curing, soft cleaning chemical wash etc. Tiles to be laid with spacers (4mm) in-between as per architects/PM instructions. Rate to include the cutting the tiles to size if there are any variations. Cost should include house keeping &amp; cleaning for the vitrified flooring till the handover. Tile to tile joints to be filled with epoxy grout of approved shade. Quoted rate to include the cost of curing, protection with polythene sheet and POP overlay till hand-over.</t>
  </si>
  <si>
    <t>Tile - Type -01  (Size: 600mm X 600mm)</t>
  </si>
  <si>
    <t>HAND WASH AREA, DISHWASH AREA, TUCK SHOP</t>
  </si>
  <si>
    <t>INR 80/SFT</t>
  </si>
  <si>
    <t>Basic Rate: Vitrified Tile - INR 60/SFT</t>
  </si>
  <si>
    <t>Designer Tile - 02 (Size: 300mm X 600mm )</t>
  </si>
  <si>
    <t>CAFETERIA</t>
  </si>
  <si>
    <t>INR 150/SFT</t>
  </si>
  <si>
    <t>Basic Rate: Pattern Tile  - INR 80/SFT</t>
  </si>
  <si>
    <t xml:space="preserve">Subway Tile Dado / Cladding </t>
  </si>
  <si>
    <t>Providing &amp; cladding of Premium vitrified tiles or stone-finish ceramic tiles with specified slip resistance.
tile dadoing with 1st quality homogeneous tiles of approved make, of size as per drawings, set in average 6mm thk approved tile based adhesive or CM 1:4. Rate to include for cladding tiles to the pattern as directed by Architect / Consultant, including curing, approved chemical wash etc. Tiles to be cladded with 3mm spacers in between as per architects/PM instructions. Rate to include the cutting the tiles to size if there are any variations. Cost should include house keeping &amp; cleaning of vitrified dadoing till the handover. Rate to include approved epoxy grouting matching to tile colour and also to include cladding of tile with necessary adhesive as per Architects /Pms instructions. Rate to include necessary corner beading / Fine edge curve 10mm corner guard profile to match the tile shade. To have necessary provision for switch cutout other necessary services cut out to be considered. Make: Kajaria, Nitco, Somany.</t>
  </si>
  <si>
    <t>Tile Cladding (300mm X 100mm)  - Type 1</t>
  </si>
  <si>
    <t>TUCK SHOP, DRY PANTRY</t>
  </si>
  <si>
    <t>Basic Rate: Wall Tile        INR 80/SFT</t>
  </si>
  <si>
    <t>Tile Cladding (600mm X 600mm) - Type 2</t>
  </si>
  <si>
    <t xml:space="preserve">DISHWASH, HAND WASH </t>
  </si>
  <si>
    <t>INR 100/SFT</t>
  </si>
  <si>
    <t>Epoxy Flooring ( Normal)</t>
  </si>
  <si>
    <r>
      <rPr>
        <rFont val="Poppins"/>
        <b/>
        <color theme="1"/>
        <sz val="9.0"/>
      </rPr>
      <t xml:space="preserve">
</t>
    </r>
    <r>
      <rPr>
        <rFont val="Poppins"/>
        <b val="0"/>
        <color theme="1"/>
        <sz val="9.0"/>
      </rPr>
      <t>Providing and applying 2–3 mm thick self-leveling, anti-static, chemical-resistant epoxy flooring in AHU, electrical, UPS, hub, battery, and server rooms using a multi-layer epoxy system of approved make. Surface preparation shall include cleaning, grinding, and priming to ensure proper adhesion. Application shall consist of base coat, conductive copper strip/grid (where required), intermediate coat, and a final topcoat in approved shade with semi-gloss/smooth finish. The flooring shall be non-dusting, jointless, easy to maintain, and resistant to moisture, oils, and chemicals. Includes coving at wall junctions up to 100 mm height, finishing around cut-outs, and all necessary edge detailing. Execution to be carried out in accordance with manufacturer specifications and under the supervision of architect.</t>
    </r>
  </si>
  <si>
    <t>Antistatic Raised Flooring - 300mm Height</t>
  </si>
  <si>
    <t>Providing &amp; Fixing antistatic laminate False flooring / Raised floor as per approved sample and as per manufacturer's specifications with 1.5mm thk antistatic laminate, with 600mm x 600mm grid made of fully removable flooring panels with all uncut panels to be interchangeable. The access floor panel type shall be Solid fill  of unitized welded steel construction, cementations filled. Panel shall be factory finished with soft surface laminate. The panel edge trim shall have PVC. Floor panel support structure shall be treated to prevent corrosion. Pedestals shall be of adjustable height and will accommodate stringers of approved make or as per the Technical Specification document of the Architect. The vertical surface to be close similar to the horizontal surface. Quoted Rate shall include all materials, labour, tools &amp; tackles, lead &amp; lift, surface preparation, cleaning and etc.., complete at all levels as per the drawings, specifications and as directed by the Engineer In charge.</t>
  </si>
  <si>
    <t>Marble flooring</t>
  </si>
  <si>
    <t xml:space="preserve">laying Italian marble flooring using selected grade marble slabs of approved make, color, and thickness (typically 18–20 mm), machine-cut and mirror-polished, laid over a cement mortar bed (1:4) or tile adhesive as per site requirement. The surface shall be prepared, leveled, and cured before laying. Marble pieces shall be laid in desired pattern with matching veins and grain flow, maintaining tight joints and proper alignment. Joints shall be filled with color-matched epoxy grout. The laid surface shall be machine-ground, honed, and polished to achieve a seamless, high-gloss finish. Rates to include edge chamfering, corner detailing, protection, curing, and execution in accordance with architect instructions and approved mock-up.
</t>
  </si>
  <si>
    <t>BOARD ROOM, MD CABIN, RECEPTION, PRODUCTION DISPLAY AREA &amp; PASSAGE</t>
  </si>
  <si>
    <t>INR 650/SFT</t>
  </si>
  <si>
    <t>Basic Rate: INR 500/SFT</t>
  </si>
  <si>
    <t>Toughened Glass Flooring</t>
  </si>
  <si>
    <t>Providing and creating a 225 mm (9") deep sunken floor feature at the reception area, including necessary substructure, waterproofing, MS support framework, clear toughened laminated glass panels with anti-skid finish, integrated planter bed below, concealed warm-white LED strip lighting with aluminium profiles and diffusers, access provisions for maintenance, edge trims, all necessary supports, fixings, wiring, and making good, complete as per approved design and drawings.</t>
  </si>
  <si>
    <t xml:space="preserve">RECEPTION </t>
  </si>
  <si>
    <t>INR 3350/SFT</t>
  </si>
  <si>
    <t>Basic Rate: INR 1050/SFT</t>
  </si>
  <si>
    <t>Water Body Flooring - Product Display Feature</t>
  </si>
  <si>
    <t>Providing, fabricating and installing a multi-level water body product display feature comprising three stepped tiers of varying heights (1st layer height - 250mm, 2nd layer  height- 150mm, 3rd layer height- 300mm to 450mm), including RCC/brick masonry base structure, waterproofing treatment, IPS screed, stone/marble cladding finish, pebble bed infill at each level, concealed recirculating water fountain system with collection sump, SS water nozzles, submersible pumps, filtration system, piping network, control valves, access chambers, concealed LED strip lighting with drivers, electrical wiring, drainage provisions, necessary supports, edge trims, testing &amp; commissioning and all associated civil, electrical and finishing works, complete as per approved design, specifications and drawings. Water shall be recirculated through an integrated filtration and pumping mechanism.</t>
  </si>
  <si>
    <t>DISPLAY AREA, FEATURE WALL</t>
  </si>
  <si>
    <t>INR 7500/SFT</t>
  </si>
  <si>
    <t>Basic Rate: INR 3000/SFT</t>
  </si>
  <si>
    <t>Wooden Tile Flooring</t>
  </si>
  <si>
    <t>Providing and fixing 10 mm thick laminated wooden flooring over existing prepared surface, including 4 mm thick foam underlay sheet with polyethylene moisture barrier, click-lock interlocking system, matching skirting/trims, edge profiles, cutting, finishing, and all necessary accessories, complete as per manufacturer's specifications and approved design.</t>
  </si>
  <si>
    <t xml:space="preserve">CAFETERIA </t>
  </si>
  <si>
    <t>Basic Rate: Wooden Tile - INR 120/SFT</t>
  </si>
  <si>
    <t>Epoxy Water Flooring Under Designer Feature Wall (230 mm Height)</t>
  </si>
  <si>
    <t>Providing and creating a decorative epoxy water-effect feature trench below the designer feature wall, comprising a 230 mm high recessed base structure, necessary waterproofing treatment, decorative natural river pebbles, self-levelling UV-stable transparent epoxy resin finish to achieve a water-like appearance, edge trims, substrate preparation, necessary supports, formwork, finishing, polishing and all associated materials, labour, accessories and making good works, complete as per approved design and drawings.</t>
  </si>
  <si>
    <t>FOYER AREA</t>
  </si>
  <si>
    <t>INR 800/SFT</t>
  </si>
  <si>
    <t>Basic Rate: INR 200/SFT</t>
  </si>
  <si>
    <t xml:space="preserve"> </t>
  </si>
  <si>
    <t>TOTAL FOR FLOORING WORKS</t>
  </si>
  <si>
    <t>PARTITION &amp; ASSOCIATED WORKS</t>
  </si>
  <si>
    <t xml:space="preserve">100mm Gypsum Board Full Height Partition Without Finish - GI Framework (Both Side GYP Board) </t>
  </si>
  <si>
    <t>ALL AREAS</t>
  </si>
  <si>
    <t xml:space="preserve">Providing and fixing full height 100mm thick partition with GI framework of approved brand @ 600 mm c/c both ways finished with Double layer of 12.5mm thick gypsum board both sides and inclusive of 50mm thk Rockwool wool insulation of approved make  (40kg/m3 density grade as specified) fixed to floor &amp; RCC roof with screw, including provisions for grooves and fiber tape to be used for jointing and space/ cut-outs for electrical sockets/switches and conduits etc., as per detail drawings and specification and duly fixed to floor/wall/RCC roof with fasteners.  Member placement to be worked out as per grooves.12mm comm. ply frame  for all openings (doors/windows)  and  10x10mm wide Aluminium Corner guard (as per approved make) edge protection profile at all the corners of the walls ,shall be provided. One side of the partition to be measured and paid for. Rockwool insulation shall be wrapped in Tissue paper prior to installation.
Care must be taken that the boards are raised 3mm from the floor and in this gap, chauking compound is injected, for successive layers and similarly for the true ceiling channel. Gypsum partition to be installed as per OEM Installation Guidelines
Make: USG Boral / Gyproc / India Gypsum Asouctic ratings to be maintained at, for Enclosed rooms: STC45
VP and Director’s room: STC50
VC &amp; Meeting rooms: STC50
</t>
  </si>
  <si>
    <t>Above Door/Glass Partition</t>
  </si>
  <si>
    <t>Specs same as 2.01</t>
  </si>
  <si>
    <t>200mm thick partition for AV Support</t>
  </si>
  <si>
    <t>BOARD ROOM/AV AREA</t>
  </si>
  <si>
    <t>Specs same as 2.01, but with Aluminium channel and one side 12 mm ply finish</t>
  </si>
  <si>
    <t>Ply backing</t>
  </si>
  <si>
    <r>
      <rPr>
        <rFont val="Poppins"/>
        <b val="0"/>
        <color theme="1"/>
        <sz val="9.0"/>
      </rPr>
      <t xml:space="preserve">Providing and fixing 8mm/12mm thick plywood backing on the existing surface
Specification to be considered as per low VOC for LEED Compliance as per consultant guidelines.
</t>
    </r>
    <r>
      <rPr>
        <rFont val="Poppins"/>
        <b/>
        <color theme="1"/>
        <sz val="9.0"/>
      </rPr>
      <t>Decorative Cladding
Acoustic Panelling
Laminate Panelling
Lacquered Glass Panelling</t>
    </r>
  </si>
  <si>
    <t>MEETING RM, BOARD RM, MD CABIN, HOD CABIN, DESIGN FEATURE WALL, PRODUCT DISPLAY &amp; CAFE</t>
  </si>
  <si>
    <t>Decorative Wooden Rafter partition - pine wood</t>
  </si>
  <si>
    <t>Providing and fixing floor-to-ceiling decorative vertical wooden rafter partition comprising solid pine wood members of size 50 mm x 50 mm (or as per approved drawings), installed at uniform spacing to create a semi-open screening element. The rafters shall be fixed to a concealed MS support framework fabricated from minimum 25 x 25 x 1.6 mm thick box sections, securely anchored to the floor slab and ceiling structure. The MS framework shall be treated with anti-rust primer and finished with synthetic enamel paint. Pine wood members shall be machine-finished, sanded and coated with melamine/PU polish in approved shade and finish. The scope shall include all connectors, brackets, anchoring hardware, edge finishing, cutting, alignment, fixing and making good works, complete as per approved design, specifications and architect's drawings.</t>
  </si>
  <si>
    <t>RECEPTION, WORKSTATION  AREA</t>
  </si>
  <si>
    <t>INR 555/SFT</t>
  </si>
  <si>
    <t>Basic Rate: INR 300/SFT</t>
  </si>
  <si>
    <t>Window Sill with Flexible Stone Finish</t>
  </si>
  <si>
    <t>Providing and fixing window sill finished with 2–3 mm thick natural flexible stone veneer sheets over 18 mm thick MDF/plywood backing substrate, in approved texture and shade, including adhesive fixing, edge finishing, joint treatment, cutting, alignment and all necessary accessories, complete as per detailed drawings and approved design. Size: 250 mm to 300 mm wide window sill, complete in all respects.</t>
  </si>
  <si>
    <t>TOTAL FOR PARTITION &amp; ASSOCIATED WORKS</t>
  </si>
  <si>
    <t>CEILING WORKS</t>
  </si>
  <si>
    <t>Painting for False Ceiling</t>
  </si>
  <si>
    <t>Providing and applying Acrylic Emulsion Paint of approved shade 3 or more coats  on False ceiling /bulkheads etc. complete as per design &amp; details shown in drawing. Job shall include thoroughly brushing &amp; grinding the surface to a proper level, preparing surface, make it good to receive new paint and finishing of surface with approved paint. Cost to include taping of downlights to save it from any damage. Rate to include PT slab marking enamel paint as architect instructions. 
Rate shall include all wastages, scaffolding etc.
Refer to detail drawing &amp; specification document.</t>
  </si>
  <si>
    <t xml:space="preserve">ALL AREA </t>
  </si>
  <si>
    <t>Plain Gypsum board ceiling</t>
  </si>
  <si>
    <t>Providing and fixing plain Gypsum Board Ceiling finished with acrylic emulsion paint of approved shade, using G.I. framework suspended from the RCC slab.
12.5mm tapered edge gypsum boards shall be screw-fixed to ceiling sections, jointed and finished with compound, paper tape, and primer to achieve a smooth surface.
Work includes all perimeter channels, suspension systems, supports, and coordination for electrical, fire alarm, HVAC, and light fixture cut-outs, complete as per architect’s direction.</t>
  </si>
  <si>
    <t>Designer Ceiling - Veneer finish ( with cove light)</t>
  </si>
  <si>
    <t>INR 550/SFT</t>
  </si>
  <si>
    <t>Providing and installing decorative laminated false ceiling, comprising GI framework (perimeter channels, intermediate channels, and hangers) suspended from RCC slab as per approved layout, finished with 12mm thick commercial plywood base and high-pressure laminate (HPL) finish of approved shade and texture pasted using adhesive, including formation of custom-cut geometric/coffered patterns with rounded edges as per design, provision of concealed LED profile lighting, including all necessary backing supports, cut-outs for profile lights and services, complete with screws, fasteners, and accessories, ensuring proper alignment, level, and finish, all as per drawings and specifications; rate to include material, labour, lighting integration support, and complete installation.</t>
  </si>
  <si>
    <t>BOARD ROOM</t>
  </si>
  <si>
    <t>Basic Rate : Veneer INR 150/SFT</t>
  </si>
  <si>
    <t>Fire Rated modular grid ceiling</t>
  </si>
  <si>
    <t xml:space="preserve">Providing and installing fire-rated modular grid ceiling system using mineral fiber or metal tiles of approved make and thickness, tested and certified for the required fire rating (typically 60 or 120 minutes) as per IS/UL/BS standards. Ceiling tiles to be factory-finished, fire-resistant, and installed in an exposed or concealed T-grid framework suspended from the RCC slab using GI suspension system with fire-rated hangers and accessories. Includes perimeter channels, edge trims, and cut-outs for fire-compliant light fixtures, HVAC, sprinklers, and other services. The entire system shall be installed in line and level, ensuring airtight joints and compliant integration with fireproof barriers or walls. Work to be executed as per manufacturer’s guidelines, fire consultant’s requirements, and under architect supervision
</t>
  </si>
  <si>
    <t>Modular Metal Grid false ceiling</t>
  </si>
  <si>
    <t xml:space="preserve">DISH WASH AREA,  WASHROOM </t>
  </si>
  <si>
    <t xml:space="preserve">Providing &amp; Applying perlite based Gypsum plaster with Bulk density of 650-710 Kg/m3 and finesses of 95% passing through 150 micron like “Gyproc” make Elite FS 90 One Coat  plaster on RCC Ceilings (with Trowel Finish on Wall). Rate to include for Surface Preparation, filling cracks in the background if any, surface cleaning/curing (if required) ,applying 6 mm to 8 mm thick Gypsum (on surface already coated with bonding agent) and finishing in line and level with trowel with neat and smooth surfaces free of undulations, cracks, levelling marks etc or any other deformities arising out of poor workmanship.   Rate to include for providing &amp; Erecting MS H frame scaffolding, as per the directions of Site Engineer. Rate to include Hacking and scraping of the existing true ceiling. Rate to include necessary scaffolding. </t>
  </si>
  <si>
    <t>Decorative Circular Ceiling Feature - PVD Champagne Water Ripple Effect (Corrugated Sheet Material)</t>
  </si>
  <si>
    <t>Providing and fixing 1.0–1.2 mm thick SS304 PVD Champagne finish water-ripple textured metal sheet over a custom-fabricated circular concealed framework, including suspension system, edge detailing, backing supports, LED integration provisions, cutting, finishing and all necessary accessories, complete as per approved design and drawings.</t>
  </si>
  <si>
    <t>INR 3000/SFT</t>
  </si>
  <si>
    <t>⁠Basic Rate: Metal beaten sheet - INR 450/SFT</t>
  </si>
  <si>
    <t>Decorative Suspended Open Cell ceiling/Acoustic Baffle ceiling</t>
  </si>
  <si>
    <t>Providing, fabricating and installing decorative suspended metal baffle ceiling modules of varying diameters and patterns, comprising powder-coated aluminium/MS sections with concealed support framework, GI suspension system, hangers and all necessary hardware, complete as per approved design and drawings. The metal baffles shall have a factory-applied 60–80 micron powder-coated finish, UV, scratch and corrosion resistant, applied on all exposed and concealed surfaces for a uniform and durable finish. Complete in all respects.</t>
  </si>
  <si>
    <t>INR 345/SFT</t>
  </si>
  <si>
    <t>Basic Rate: INR 250/SFT</t>
  </si>
  <si>
    <t>Cassette AC Boxing</t>
  </si>
  <si>
    <t>NOS</t>
  </si>
  <si>
    <t>Boxing for cassette AC unit: P/F 1200 X 1200 X 400H boxing for cassette AC unit fabricated out of 19mm thk commercial ply and finished with 1mm thk laminate clad on 4mm thk water proof MDF. Boxing shall be suspended from slab [5.4 meter high] with 4 no's 10mm dia threaded rods. Boxing to have a cut-out in the centre to accommodate cassette AC units as per design. Rate to include internal bracing for the boxing and all required hardware and accessories</t>
  </si>
  <si>
    <t>ALL AREA</t>
  </si>
  <si>
    <t>Cove Gypsum Ceiling</t>
  </si>
  <si>
    <t>Providing and fixing suspended gypsum cove ceiling comprising 12.5 mm thick gypsum board fixed over a GI framework system made of perimeter channels, intermediate channels and ceiling sections suspended from the slab with approved hangers. The scope shall include cove formation for concealed LED lighting, joint treatment, corner beads, necessary cut-outs for MEP services, surface preparation and painting finish, complete with all accessories, labour and making good works as per approved design and drawings.</t>
  </si>
  <si>
    <t>RECEPTION, MD CABIN, BOARDROOM</t>
  </si>
  <si>
    <t>TOTAL CEILING WORKS</t>
  </si>
  <si>
    <t>WALL FINISHES</t>
  </si>
  <si>
    <t>Premium Acrylic Emulsion Paint (Wall / Partitions / Column)</t>
  </si>
  <si>
    <t>Providing &amp; applying of  Premium, low-VOC acrylic emulsion paint. Color to be selected by the client. for walls. Shall be applied with oil based primer coat after rubbing with sand paper onto the existing wall surface. Surface to be smoothened using acrylic based putty as directed. Uneven surfaces to be finished with 2 coats of acrylic based putty on the primer. Surfaces are then sandpapered to achieve a smooth surface and 3 coats of premium acrylic emulsion Paint of approved shade to be applied. The top coat should be 3 coats of 'Superfine' roller matt finish. The colour should be approved by Architect. Note : Rate should be inclusive of Masking for fixtures &amp; wooden frames &amp; Protection to be provided to all finished surfaces including ceiling / wall / flooring as per site conditions. Make: Paint: Asian Paints, Berger, Dulux.</t>
  </si>
  <si>
    <t xml:space="preserve"> Acoustic Panelling</t>
  </si>
  <si>
    <t>INR 275/SFT</t>
  </si>
  <si>
    <t>Basic Rate: Acoustic Panel INR 120/SFT - 9mm thick</t>
  </si>
  <si>
    <t>Providing and fixing 9mm thick acoustic panels of minimum of 0.7 NRC on to existing partition by using suitable adhessive as per manufacturer's recommendation. Acoustic felt panels, approved by Architect / interior Designer, shall be installed in sizes as specified in construction drawings / documents. Rate shall be inclusive of material cost (comprising of felt panels &amp; adhesive), labour cost, complete in all respects.
Location: As per project, Model: As mentioned in drawings/documents, Size: As mentioned in drawings/documents</t>
  </si>
  <si>
    <t>MEETING ROOM, BOARD ROOM, MD CABIN, HOD CABIN, BOARD ROOM, WORKSATION AREA</t>
  </si>
  <si>
    <t>Lacquered Glass Panelling</t>
  </si>
  <si>
    <t>INR 500/SFT</t>
  </si>
  <si>
    <t>Provifding &amp; fixing of 6mm thk lacquered / backpainted glass on 12mm thk ply panelling. Rate shall include 12mm thk commercial ply, Edge machine grinding fixing, all wastage, melamine polish etc. complete as per details provided. Glass: Saint-Gobain, ModiGuard.</t>
  </si>
  <si>
    <t>MEETING ROOM, BOARD ROOM</t>
  </si>
  <si>
    <t xml:space="preserve">Laminate Paneling </t>
  </si>
  <si>
    <t>Basic Rate: Laminate Panel INR 60/SFT</t>
  </si>
  <si>
    <t>Supply and installation of Ply paneling made from approved grade Ply fixed on necessary framework, finished in approved Sample, edge finishing, necessary hardware, and all complete as per approved drawings and specifications.</t>
  </si>
  <si>
    <t>MD CABIN</t>
  </si>
  <si>
    <t>CNC Cut Designer Feature Paneling</t>
  </si>
  <si>
    <t>Providing, fabricating and installing CNC-cut designer feature wall paneling of overall size 1650 mm x 3400 mm, comprising 12 mm MDF panels with layered 2D/3D graphic elements, CNC-routed patterns and motifs finished with PU paint in approved colours and shades. The paneling shall be fixed over a concealed framework/backing substrate and shall include all edge finishing, spacers, supports, adhesives, hardware, cutting, alignment and installation accessories, complete as per approved design, artwork and architect's drawings.</t>
  </si>
  <si>
    <t>HOD CABINS</t>
  </si>
  <si>
    <t>INR 450/sft</t>
  </si>
  <si>
    <t>Veneer Fluted  Paneling (Wooden effect)  Type -01</t>
  </si>
  <si>
    <t>INR 300/SFT</t>
  </si>
  <si>
    <t>Basic Rate: Veneer Panel INR 150/SFT</t>
  </si>
  <si>
    <r>
      <rPr>
        <rFont val="Poppins"/>
        <color theme="1"/>
        <sz val="9.0"/>
      </rPr>
      <t xml:space="preserve">
</t>
    </r>
    <r>
      <rPr>
        <rFont val="Poppins"/>
        <b val="0"/>
        <color theme="1"/>
        <sz val="9.0"/>
      </rPr>
      <t xml:space="preserve">Providing and fixing fluted wall paneling/cladding using factory-finished panels in MDF, PU-coated profiles, engineered wood as per approved material and design. Panels shall feature regular vertical grooves or rounded flute profiles, supplied in standard sizes (typically 8' x 4' sheets or custom modular sections), and fixed over a plywood backing or GI framework using adhesive and concealed fasteners. Joints between panels to be finished seamlessly or with matching trims as required. Final finish may include pre-laminated surfaces, PU paint, veneer, or textured coat depending on the selected variant. Includes all edge detailing, corner finishes, and cut-outs for electrical or services. Work to be executed in true vertical line and level, as per architect drawings and approved sample.
</t>
    </r>
  </si>
  <si>
    <t>MD CABIN, HOD CABIN, BOARD ROOM,</t>
  </si>
  <si>
    <t>MDF Fluted  Curve Paneling (Wooden effect)  Type -02</t>
  </si>
  <si>
    <t>Basic Rate: Fluted Panel INR 150/SFT</t>
  </si>
  <si>
    <r>
      <rPr>
        <rFont val="Poppins"/>
        <color theme="1"/>
        <sz val="9.0"/>
      </rPr>
      <t xml:space="preserve">
</t>
    </r>
    <r>
      <rPr>
        <rFont val="Poppins"/>
        <b val="0"/>
        <color theme="1"/>
        <sz val="9.0"/>
      </rPr>
      <t xml:space="preserve">Providing and fixing fluted wall paneling/cladding using factory-finished panels in MDF, PU-coated profiles, engineered wood as per approved material and design. Panels shall feature regular vertical grooves or rounded flute profiles, supplied in standard sizes (typically 8' x 4' sheets or custom modular sections), and fixed over a plywood backing or GI framework using adhesive and concealed fasteners. Joints between panels to be finished seamlessly or with matching trims as required. Final finish may include pre-laminated surfaces, PU paint, veneer, or textured coat depending on the selected variant. Includes all edge detailing, corner finishes, and cut-outs for electrical or services. Work to be executed in true vertical line and level, as per architect drawings and approved sample.
</t>
    </r>
  </si>
  <si>
    <t>WORKSTATION COLUMN</t>
  </si>
  <si>
    <t>50mm HT Aluminium Wall Skirting (As per appd. PVD Finish)</t>
  </si>
  <si>
    <t>INR 275/RMT</t>
  </si>
  <si>
    <t>Basic Rate: Skirting - INR 180/RMT</t>
  </si>
  <si>
    <t>Supply and installation of 50mm high aluminium wall skirting made from approved grade aluminium profile with black powder-coated finish, fixed with necessary fasteners/adhesive, including corner joints, edge finishing, accessories, and all complete as per approved drawings and specifications.</t>
  </si>
  <si>
    <t>All area</t>
  </si>
  <si>
    <t>Acrylic Solid Surface (Corian) Cladding</t>
  </si>
  <si>
    <t>INR 1175/SFT</t>
  </si>
  <si>
    <t>Basic Rate: Corian - Solid Acrylic INR 550/SFT , 6mm thick</t>
  </si>
  <si>
    <t>Corian cladding fixed on approved backing/framework, including cutting, edge finishing, joint treatment, and all accessories. Provision of concealed LED cove lighting with aluminum profile, diffuser, wiring, and complete installation as per approved drawings and specifications. Measurement in Sq.m for paneling and Rm for cove lighting, unless otherwise specified.</t>
  </si>
  <si>
    <t>FEATURE WALL</t>
  </si>
  <si>
    <t>Stucco/Textured Paint Finish- Wall finishing</t>
  </si>
  <si>
    <t>Basic Rate: INR 80/SFT</t>
  </si>
  <si>
    <r>
      <rPr>
        <rFont val="Calibri"/>
        <b/>
        <color theme="1"/>
      </rPr>
      <t xml:space="preserve">
</t>
    </r>
    <r>
      <rPr>
        <rFont val="Calibri"/>
        <b val="0"/>
        <color theme="1"/>
      </rPr>
      <t xml:space="preserve">The Stucco Wall Paint shall include the supply and application of three coats of paint on interior walls. It shall have a lustrous finish and be easy to apply using a brush or roller. The paint shall dry quickly and provide a smooth, durable, washable finish. The scope of work includes site preparation, cleaning and preparation of walls, supply, and application of paint.
</t>
    </r>
    <r>
      <rPr>
        <rFont val="Calibri"/>
        <b/>
        <color theme="1"/>
      </rPr>
      <t>Base rate : 250 RS/SFT</t>
    </r>
  </si>
  <si>
    <t>RECEPTION, DISPLAY WALL</t>
  </si>
  <si>
    <t>Corner Guard  (As per appd. PVD Finish)</t>
  </si>
  <si>
    <t>All corners</t>
  </si>
  <si>
    <t>Basic Rate: Corner Profile    INR 150/RMT</t>
  </si>
  <si>
    <t>Providing and fixing of Modular Black anodized aluminium corner 'L' guard and to be fixing with tape / adhesive as per architect's approval / manufacturer specifications..
Corner Guard of size - 12 x 12mm x 1.5mm thick</t>
  </si>
  <si>
    <t>Decorative Feature Column Cladding (MDF with Wood Finish Paint)</t>
  </si>
  <si>
    <t>Providing, fabricating and installing decorative feature column cladding comprising 18 mm thick MDF ribs of varying profiles and curvature, fixed over a concealed MS framework to create an organic sculptural form as per approved design. The MDF members shall be machine-cut, edge-rounded, sanded and finished with wood-finish PU paint in approved shade. The scope shall include top canopy integration, concealed supports, fixing hardware, edge finishing, cutting, alignment, making good works and all necessary accessories, complete as per approved design and architect's drawings.</t>
  </si>
  <si>
    <t>INR 490/SFT</t>
  </si>
  <si>
    <t>Basic Rate: Cladding - Column INR 150/SFT</t>
  </si>
  <si>
    <t>VERTICAL GYPSUM BOXING</t>
  </si>
  <si>
    <t>Providing and installing vertical gypsum board boxing over the existing gypsum false ceiling using 12.5 mm thick gypsum boards fixed on a concealed GI metal framework. The work includes fabrication of vertical GI studs and channels, cutting and fixing of gypsum boards, joint treatment with tape and compound, sanding, and preparation for painting. The boxing shall be true to line, rigid, and finished smooth as per drawings and specifications. All necessary supports, hangers, fasteners, and accessories for a complete and durable installation are included.</t>
  </si>
  <si>
    <t>WALLPAPAER (Stone Finish)</t>
  </si>
  <si>
    <t>Cafe, ws, Hod Cabins, Etc</t>
  </si>
  <si>
    <t>Basic Rate: Wallpaper - INR 100/SFT</t>
  </si>
  <si>
    <t>Providing and fixing 2–3 mm thick natural flexible stone veneer sheets in approved texture and shade over prepared backing substrate using approved adhesive system, complete with edge finishing, joint treatment, cutting, alignment and all necessary accessories to achieve a seamless natural stone appearance. The material shall be lightweight, flexible and suitable for application on flat and curved surfaces, complete as per approved design and drawings.</t>
  </si>
  <si>
    <t>TOTAL FOR WALL FINISHES</t>
  </si>
  <si>
    <t>MILLWORKS</t>
  </si>
  <si>
    <t>Reception Table 2500mm X 900mm X  1000mm</t>
  </si>
  <si>
    <t>Reception</t>
  </si>
  <si>
    <t>INR 355000/UNIT</t>
  </si>
  <si>
    <t>Basic Rate: INR 250000/UNIT</t>
  </si>
  <si>
    <t xml:space="preserve">Providing, fabricating and fixing of reception table with 50mm thick table top formed of 19mm thick ply boxing with necessary concealed support &amp; ply surface cladded with 12mm thick acrylic solid surface + veneer of approved shade &amp; make with necessary edge as per details. Inside surface of the table to be finished with laminate of approved shade and make. To have transaction counter vertical 150mm thick and top 300mm deep &amp; 1050mm high ply boxing formed of 19mm thk ply boxing with necessary concealed MS / aluminium supports and ply all exposed surface (Front fascia &amp; top) cladded with 12mm acrylic solid surface of approved shade &amp; pattern as per details. Table to have vertical support ply boxing formed of necessary concealed MS / aluminium frame work cladded with 19mm thick ply &amp; ply surface finished with 12mm acrylic solid surface of approved shade. All inside ply surface finished with 1.0mm thick laminate of approved shade. Front fascia to have necessary cove light provision as per details. Table top to have wire gromet as per details. Table to have provision for raceways as per details. Vendor to submit the shop drawing for approval. To have necessary skirting as per details.
Rate to include one no's of pedestal units finished with laminate. Providing drawer pedestals with two drawers of 150mm ht and one drawer of 325 ht &amp; 50mm laminate skirting as per details. Drawers made of 19mm ply finished with laminate inside &amp; outside of approved colour. Rate should include necessary hardware like castors, brass hinges, ball catches, fully extendable drawer slides, locks, brushed SS handles etc., To have 50mm laminate skirting as per details.
All internal surfaces to be finished with laminate and exposed surfaces to be finished with 12mm thick acrylic solid surface of approved shade. Cost to include Borer/Ant termite treatment for wood/plywood. </t>
  </si>
  <si>
    <t>Boardroom Table (5600mm X 1800mm)</t>
  </si>
  <si>
    <t>Boardroom</t>
  </si>
  <si>
    <t>INR 275000/UNIT</t>
  </si>
  <si>
    <t>Basic Rate: INR 200000/UNIT</t>
  </si>
  <si>
    <t>Providing and installing custom-made boardroom table in veneer finish, comprising MS/plywood internal structure with 12mm/18mm commercial plywood substrate, finished with natural veneer of approved species and shade with melamine/polish coating, including rounded/curved edge profile and smooth edge banding, complete with integrated central cable management system (metal/laminate box with cut-outs for power, data, HDMI, and AV connectivity), supported on solid base/leg structure in laminate/PU painted finish as per design, including necessary reinforcement for stability, provision for floor access points if required, and all hardware, fittings, and accessories; ensuring proper alignment, level, and finish, complete with material, labour, polishing, transportation, and installation as per drawings and specifications.</t>
  </si>
  <si>
    <r>
      <rPr>
        <rFont val="Poppins"/>
        <b/>
        <color theme="1"/>
        <sz val="9.0"/>
      </rPr>
      <t xml:space="preserve">Dry Pantry Counter / Plate Counter
</t>
    </r>
    <r>
      <rPr>
        <rFont val="Poppins"/>
        <b val="0"/>
        <color theme="1"/>
        <sz val="9.0"/>
      </rPr>
      <t>Providing and fixing Pantry Cabinetry of 750mm depth and length as per design, with storage made in 19mm thick marine plywood frame work, as per approved materials, shade and drawings. The counter top of 19mm thickness 40mm facia and 200mm high back splash shall be finished in approved granite of polished finish with 19mm thick marine ply backing. The storage units under shall have intermediate shelves and per intent with shutters and drawer units all made in 19mm thick marine plywood and finished with approved laminate. The counter shall have necessary cut out to accommodate approved sink, plumbing attachments, openings for bins and others. Counter edge to be finished as per the detailed drawings. The insides of the shutters, and the storage and all exposed plywood surfaces shall be finished in laminate of approved shade with PVC edge lipping as per the detailed drawings. Cost to include all hardwares of approved make, accessories and supports, complete as per drawings and Architect's approval. The measurement of all materials shall be as per actuals, with water dispenser unit of 750mm depth made from 18mm thick marine plywood with full-height shutters, finished with approved laminate on exposed surfaces, including necessary internal supports, edge banding, hardware, hinges, handles, locking arrangement, and all complete as per approved drawings and specifications.</t>
    </r>
    <r>
      <rPr>
        <rFont val="Poppins"/>
        <b/>
        <color theme="1"/>
        <sz val="9.0"/>
      </rPr>
      <t xml:space="preserve">
</t>
    </r>
  </si>
  <si>
    <t>Basic Rate: Granite Top   INR  200/SFT</t>
  </si>
  <si>
    <t xml:space="preserve">Counter Size  01-850mm H 750mm D  3290mm L
</t>
  </si>
  <si>
    <t xml:space="preserve">Counter Size  01-850mm H 750mm D  1500mm L
</t>
  </si>
  <si>
    <t>c</t>
  </si>
  <si>
    <t>Counter Size  03-850mm H Standard D 4500mm L (Plate Counter / Storage counter / Serving counter)</t>
  </si>
  <si>
    <t>d</t>
  </si>
  <si>
    <t>Counter Size  04-850mm H Standard D 3300mm L (Plate Counter / Storage counter / Serving counter)</t>
  </si>
  <si>
    <t xml:space="preserve">Overhead Storage and Wall shelf with cove light </t>
  </si>
  <si>
    <r>
      <rPr>
        <rFont val="Poppins"/>
        <color theme="1"/>
        <sz val="9.0"/>
      </rPr>
      <t xml:space="preserve">Providing and fixing Overhead storage unit above Pantry Counter, of 400mm depth made in 19mm thick plywood frame work fixed to wall with necessary supports as per the detailed drawings. The storage units shall be made in 19mm thick marine plywood frame work as per the detailed drawings.  The shutters and exposed plywood surfaces shall be finished in Laminate of approved shade with PVC edge lipping as per the detailed drawings. Cost to include all hardwares of approved make complete as per drawings, Architect's approval. The measurement of all materials shall be as per actuals. 
</t>
    </r>
    <r>
      <rPr>
        <rFont val="Poppins"/>
        <b/>
        <color theme="1"/>
        <sz val="9.0"/>
      </rPr>
      <t xml:space="preserve"> Size -850mm X 400mm X  3290mm 
</t>
    </r>
  </si>
  <si>
    <t>Overhead Storage</t>
  </si>
  <si>
    <t>HR, FINANCE ROOM</t>
  </si>
  <si>
    <t>Providing , fabricating &amp; fixing  of overhead storage of 450mm depth &amp; 600mm ht as per details. Shutters, top, bottom, intermediates &amp; shelves to be made out of 19mm ply with lipped edges. All the exposed and inside surface finished with laminate . Shutters to be fixed with all necessary accessories like auto closing hinges, ball catches, tower bolts, locks, Magnetic catchers, finger full detail, etc., all complete as directed by architect. Provide adjustable shelfs formed of ply finished with laminate. Cost should include Borer / Antitermite treatment for wood and plywood.</t>
  </si>
  <si>
    <t>Tuk Shop  Counter</t>
  </si>
  <si>
    <t>Providing and fixing Serving Cabinetry of required depth and length as per design, with storage made in 19mm thick marine plywood frame work, as per approved materials, shade and drawings. The counter top of 19mm thickness 40mm facia and 200mm high back splash shall be finished in approved granite of polished finish with 19mm thick marine ply backing. The storage units under shall have intermediate shelves and per intent with shutters and drawer units all made in 19mm thick marine plywood and finished with approved laminate. The counter shall have necessary cut out to accommodate approved sink, plumbing attachments, openings for bins and others. Counter edge to be finished as per the detailed drawings. The insides of the shutters, and the storage and all exposed plywood surfaces shall be finished in laminate of approved shade with PVC edge lipping as per the detailed drawings. Cost to include all hardwares of approved make, accessories and supports, complete as per drawings and Architect's approval. The measurement of all materials shall be as per actuals.</t>
  </si>
  <si>
    <t>Basic Rate: Granite Top   INR 200/SFT</t>
  </si>
  <si>
    <t>Tuk Shop Serving counter - Size -1050mm H X 750mm D X 3000mm L</t>
  </si>
  <si>
    <t>INR 150,000/ UNIT</t>
  </si>
  <si>
    <t>Basic Rate: INR 75000/UNIT</t>
  </si>
  <si>
    <t>Tuk Shop Serving counter - Size -1050mm H X 750mm D X 1920mm L</t>
  </si>
  <si>
    <t xml:space="preserve"> INR 100,000/ UNIT</t>
  </si>
  <si>
    <t>Basic Rate: INR 50000/UNIT</t>
  </si>
  <si>
    <t>Tuk Shop Wet counter - Size -1050mm H X 750mm D X 1920mm L</t>
  </si>
  <si>
    <t xml:space="preserve"> INR 125,000/ UNIT</t>
  </si>
  <si>
    <t>Basic Rate: INR 62500/UNIT</t>
  </si>
  <si>
    <t>Handwash Counter</t>
  </si>
  <si>
    <t>CAFETERIA, Washroom</t>
  </si>
  <si>
    <t xml:space="preserve">Providing and fixing 18mm thick Granite Stone with mirror polish Handwash counter for following depths.  The counter top shall be of BWP ply construct supported on 25 x 25mm  4mm thick MS powder coated box section fixed to adjoining masonry wall/partitions as per the detailed drawings. The counter top shall be properly edge polished to shape as per the detail drawings. The counter shall have 4'' high band above counter top and 125mm wide facia with 50mm band for the counter  with edges properly machine polished.
For handwash running counter of 650mm depth x 850mm height as per the drawing.
Refer drawing  and complete as per detail drawing. </t>
  </si>
  <si>
    <t>Basic Rate: Granite Top  INR  200/SFT</t>
  </si>
  <si>
    <t>Dishwash Counter</t>
  </si>
  <si>
    <t>Providing, supplying and installing SS304 grade dishwash counter complete with stainless steel worktop, integrated sink/drain board, under-counter storage/shelving, splash back, waste collection provision, adjustable levelling feet, plumbing connections, all necessary hardware, accessories, testing and commissioning, complete as per approved design and manufacturer's specifications.</t>
  </si>
  <si>
    <t>Size -800mm H X 750mm D X 3110mm L</t>
  </si>
  <si>
    <t>INR 45000/ UNIT</t>
  </si>
  <si>
    <t>Basic Rate: INR 25000/UNIT</t>
  </si>
  <si>
    <t>Size -800mm H X 750mm D X 1050mm L</t>
  </si>
  <si>
    <t>INR 15000/UNIT</t>
  </si>
  <si>
    <t>Basic Rate: INR 10000/UNIT</t>
  </si>
  <si>
    <t xml:space="preserve">Ledge Seating </t>
  </si>
  <si>
    <t xml:space="preserve">BOARD ROOM, CAFETERIA, COLLAB AREA </t>
  </si>
  <si>
    <t xml:space="preserve"> INR 18500/ RMT</t>
  </si>
  <si>
    <t>Basic Rate:  INR 6000/UNIT</t>
  </si>
  <si>
    <t>Providing and installing  sofa ledge seating, comprising base structure in MS/plywood framework fixed to floor, finished with 18mm thick commercial plywood/MDF with laminate/PU polish on exposed surfaces, ,  finished with upholstered seating in fabric/leatherette of approved shade with cushioning (foam of required density) on front ledge, including stitching and edge detailing; , including all necessary supports, hardware, accessories, and finishing; fixed in position with proper alignment and level, complete with material, labour, polishing, and installation as per drawings and specifications.</t>
  </si>
  <si>
    <t>High Table</t>
  </si>
  <si>
    <t>Providing and fabricating a high counter table of given size as per approved design. The counter shall be made with an internal framework of 19 mm thick BWP-grade plywood, finished externally with 1 mm thick decorative laminate in approved wood grain shade and texture.
The tabletop shall be finished in high-quality  laminate (as specified) with smooth rounded edges and seamless joints for a premium finish. The supporting legs and side panels shall be finished in matching laminate and designed with proper reinforcement for stability.
All visible edges shall be neatly finished, and joints properly aligned. The rate shall include all materials, fabrication, finishing, hardware, and installation, complete in all respects as per approved drawings and architect’s instructions.
Rounde planter box of size 750mmDia 12mmH Attached with the High table. The Planter Box shall be finished in high-quality  laminate.</t>
  </si>
  <si>
    <t>high counter table of size4800 mm (L) × 800 mm (W) × 1050 mm (H)</t>
  </si>
  <si>
    <t>TUCK SHOP</t>
  </si>
  <si>
    <t>high counter table of size 3600 mm (L) × 800 mm (W) × 1050 mm (H)</t>
  </si>
  <si>
    <t>high counter table of size 3000 mm (L) × 800 mm (W) × 1050 mm (H)</t>
  </si>
  <si>
    <t>high counter table of size 2850 mm (L) × 800 mm (W) × 1050 mm (H)</t>
  </si>
  <si>
    <t xml:space="preserve">Window Sill High table finished with Laminate - 450mm (D) x 1050mm (H) </t>
  </si>
  <si>
    <t>Providing, Fabricating &amp; finishing of window sill High table upto 450mm depth top side x 1050mm (H) vertical side formed 50mm x 25mm x 1.6mm thick aluminium framework place at regular interval as per details.  Frame finish with black powder coated as per design selection.</t>
  </si>
  <si>
    <t>Pelmet 150mm X 1400mm</t>
  </si>
  <si>
    <t>Providing and constructing ceiling pelmets for roller blinds using grade plywood encasement, integrated within the false ceiling profile or independently suspended as per design.Finish shall be Prelaminate board of 4mm thk over 12mm Ply. Pelmet shall be sized to fully conceal the blind mechanism, with sufficient depth and width to accommodate motorized/manual blinds, rollers, and guides. Finish to match surrounding ceiling or wall finish (laminate, paint, or textured surface) with smooth edge detailing. Includes coordination with window placement, blind vendor, and provision for electrical point termination in case of motorized blinds. All work to be executed in true alignment as per architect approved drawings and coordinated services layout.
Specification to be considered as per low VOC for LEED Compliance as per consultant guidelines</t>
  </si>
  <si>
    <t xml:space="preserve">Display (Shelves) </t>
  </si>
  <si>
    <t>"Providing, fabricating &amp; fixing of Open shelf storage of 820mm deep , 2200mm Length &amp; height as per details. Top, bottom, verticals to be made out of 19mm thick BWP ply with edge banding as per details. Ply surface to be finished with 1.0mm thick laminate of approved shade with matching edge beading as per architect approval. Cost should include Borer / Ant termite treatment for wood and plywood. There storage is hung on to the walls with necessary supports as per details.</t>
  </si>
  <si>
    <t xml:space="preserve"> Semi Circle High Table ( 1400mm DIA X 1050mm H)</t>
  </si>
  <si>
    <t xml:space="preserve">18 mm thick prelaminated particle board finished with laminate in approved shade with 2 mm PVC edge banding on all exposed edges. Table height to be maintained at 1050 mm from finished floor level with rounded edges.
</t>
  </si>
  <si>
    <t xml:space="preserve"> INR 25000/ UNIT</t>
  </si>
  <si>
    <t>Basic Rate: INR 12500/UNIT</t>
  </si>
  <si>
    <t>MD Table  ( 2400mm L X 750mm H X 900mm D)</t>
  </si>
  <si>
    <t>Providing, fabricating and installing custom-made MD table of size 2400 mm (L) x 750 mm (H) x 900 mm (D), comprising BWP plywood/MDF construction with natural veneer finish and PU polish on the tabletop in approved shade. The table shall include integrated side storage pedestal/base finished in premium leather upholstery, concealed cable management provisions, edge profiling, necessary hardware, internal supports, soft-close accessories, levelling adjusters and all fittings required for complete installation, finished in accordance with approved design and drawings. Along with Leather finish for the side storage unit.  Complete in all respects.</t>
  </si>
  <si>
    <t xml:space="preserve"> INR 110,000/ UNIT</t>
  </si>
  <si>
    <t>Basic Rate: INR 80000/UNIt</t>
  </si>
  <si>
    <t>MD Table back credenza  ( 2400mm L X 750mm H X 900mm D)</t>
  </si>
  <si>
    <t>Providing, fabricating and installing custom-made MD back credenza of size 2400 mm (L) x 750 mm (H) x 900 mm (D), comprising BWP plywood/MDF construction with natural veneer finish and PU polish in approved shade. The credenza shall have a solid surface Corian top, soft-close shutters/drawers, internal shelving, edge profiling, concealed hardware, necessary supports, levelling adjusters and all accessories required for complete installation, finished in accordance with approved design and drawings. Complete in all respects.</t>
  </si>
  <si>
    <t xml:space="preserve"> INR 40,000/ UNIT</t>
  </si>
  <si>
    <t>Basic Rate: INR 20000/UNIT</t>
  </si>
  <si>
    <t>Boardroom Storage Counter  (2250 mm L X 750mm x 900 mm )</t>
  </si>
  <si>
    <t>Providing, fabricating and installing custom-made boardroom storage counter of size 2250 mm (L) x 750 mm (H) x 900 mm (D), comprising BWP plywood construction finished with natural veneer and PU polish in approved shade. The storage unit shall include a solid surface Corian top, internal shelving, soft-close shutters/drawers, concealed hardware, edge profiling, levelling adjusters and all necessary accessories required for complete installation, complete as per approved design and drawings.</t>
  </si>
  <si>
    <t>Water /RO Dispener Storage</t>
  </si>
  <si>
    <t>CAFETERIA &amp; WORKSTATION AREA</t>
  </si>
  <si>
    <t>Providing, fabricating and installing Water/RO Dispenser Storage unit of size 600 mm (L) x 600 mm (W) x 2000 mm (H), comprising 19 mm thick BWP plywood construction finished with 1.5 mm thick approved laminate externally and 1 mm matching liner laminate internally. The unit shall include full-height enclosure with provision for water/RO dispenser placement, bottle storage, service access panels, ventilation cut-outs, plumbing and electrical access provisions, and a combination of open shelves and closed shutters as per approved design. All exposed edges shall be finished with 2 mm thick PVC edge banding. Hardware including soft-close hinges, lock sets, handles and all necessary accessories shall be Hettich/Häfele/Dorset or approved equivalent, complete as per approved drawings and architect's specifications.</t>
  </si>
  <si>
    <t>TOTAL FOR MILL WORK</t>
  </si>
  <si>
    <t>MISCELLANEOUS WORKS</t>
  </si>
  <si>
    <t>Modular Trap Door</t>
  </si>
  <si>
    <t>Trap Door of size mentioned below with a frame of stable aluminium profile for interior and exterior frames. The flap should be sturdy aluminium profile with hinges and the spring loaded latches lock and catch wire to support the door. It should be fixed with all necessary accessories fixed on to the gypsum ceiling.</t>
  </si>
  <si>
    <t>All areas (as per HVAC layout)</t>
  </si>
  <si>
    <t>Size -600 X 600mm</t>
  </si>
  <si>
    <t>Size -450X 450mm</t>
  </si>
  <si>
    <t xml:space="preserve">Ply supports for decorative light fixtures / Ply HVAC grills / Service </t>
  </si>
  <si>
    <t>BOARD ROOM, HOD CABINS, MD CABIN, MEERTING ROOMS</t>
  </si>
  <si>
    <t>Providing and fixing of 1 layer of 12mm thick ply board to be suspended from the true ceiling by means of threaded rods matching to the site condition to suspend the decorative light fixtures.</t>
  </si>
  <si>
    <t>DB shuttering finished with laminate - 300mm to 450mm deep</t>
  </si>
  <si>
    <r>
      <rPr>
        <rFont val="Poppins"/>
        <color theme="1"/>
        <sz val="9.0"/>
      </rPr>
      <t>Fabricating and fixing</t>
    </r>
    <r>
      <rPr>
        <rFont val="Poppins"/>
        <b/>
        <color theme="1"/>
        <sz val="9.0"/>
      </rPr>
      <t xml:space="preserve"> </t>
    </r>
    <r>
      <rPr>
        <rFont val="Poppins"/>
        <color theme="1"/>
        <sz val="9.0"/>
      </rPr>
      <t>DB storages made of 19mm fire rated ply (Fire rating of 19mm thick ply - 47.5mints) with perforations (10mm dia) as per details. To have vertical ply finished with laminate as per details. Shutters to have louvers/grills for air ventilations as per details. Shutters to be provided with all necessary hardware like hinges, brushed SS handles, tower bolts, magnetic catchers, locks etc and complete as per architects instructions. Edges to have necessary lipping as per details. All the exposed surfaces to be finished with 1mm thk laminate and inside surfaces to be finished with 0.8mm laminate. Rate to include 100mm high laminate skirting as per manufacturers specs.</t>
    </r>
  </si>
  <si>
    <t>Entrance Mat</t>
  </si>
  <si>
    <t>Supply and placing of Entrance Matting as per architect approval</t>
  </si>
  <si>
    <t>3 in 1 Dustbin</t>
  </si>
  <si>
    <t xml:space="preserve"> INR 25,000/ UNIT</t>
  </si>
  <si>
    <t>Basic Rate: INR 15000/ UNIT</t>
  </si>
  <si>
    <t xml:space="preserve">Supply and Placing of 3 in 1 Dust bin as per the architect approval. </t>
  </si>
  <si>
    <t xml:space="preserve">SS finish Dustbin </t>
  </si>
  <si>
    <t>WASHROOM, CAFETERIA , WORKSTATION AREA</t>
  </si>
  <si>
    <t xml:space="preserve"> INR 2500/ UNIT</t>
  </si>
  <si>
    <t>Basic Rate : INR 900/UNIT</t>
  </si>
  <si>
    <t>Stainless steel dustbin made of SS 304 with a brushed matte finish, cylindrical in shape with smooth rounded edges and neatly welded joints. The dustbin includes an open or swing lid as per design, with a removable inner bucket and anti-slip base. Durable, corrosion-resistant, and suitable for indoor use in cafeteria or office areas, complete with all materials and installation. 10 Ltr capacity</t>
  </si>
  <si>
    <t>Core cutting - 150mm to 250mm dia</t>
  </si>
  <si>
    <t>Providing and making core cut of Following dia in RCC slab of thickness 325mm, with core cutting machine inclusive of filling of core cut with fire retardant sealant of HILTI make as per the manufacturer's specification, cleaning etc complete. Note: The contractor should determine the location of beams/post tensioned tendons before carrying out the operation, getting prior approval from the builder/structural consultant and cutting all reinforcement by gas cutting machine or as directed etc. complete. Rate to include profometer to detect rebars.</t>
  </si>
  <si>
    <t>Sun control flim</t>
  </si>
  <si>
    <t>Boardroom, MD CABIN, HOD CABIN</t>
  </si>
  <si>
    <t xml:space="preserve"> INR 130/ SFT</t>
  </si>
  <si>
    <t>Supply and fixing of sun control flim as per below requirement / architect approval. Rate to include necessary base preparation, cleaing &amp; scaffolding as per site condition / PMs / architect instructions.
TRANSPARENT SUNCONTROL FILM FOR DOUBLE PANE GLASS Visible Light Transmitted- Minimum 62%,Total solar energy rejected-minimum 44%,</t>
  </si>
  <si>
    <t>Aluminium transition Strips - 25mm to 30mm wide (PVD Gold finish)</t>
  </si>
  <si>
    <t xml:space="preserve"> INR 450/ RMT</t>
  </si>
  <si>
    <t>Basic Rate: Transition Profile INR 150/RMT</t>
  </si>
  <si>
    <t>Supply, Fabricating and fixing of Curved aluminium transition profile at the junction of hard/soft flooring as per Architect's approval and design. Transition strips to be fixed with fischer plug with screw as per manufacturer recommend.</t>
  </si>
  <si>
    <t>Brass Inlay ( as per approved PVD finish)</t>
  </si>
  <si>
    <t xml:space="preserve">Reception, baordroom </t>
  </si>
  <si>
    <t xml:space="preserve"> INR 1200/ RMT</t>
  </si>
  <si>
    <t>Basic Rate : INR 400/SFT</t>
  </si>
  <si>
    <t>Providing and fixing 10–15 mm wide SS304 brass inlay strips with approved PVD finish, embedded flush within the flooring surface in straight, curved or custom profiles as per approved design and drawings. The scope shall include groove cutting, adhesive fixing, edge alignment, polishing, finishing, necessary supports and all accessories required for complete installation. The PVD coating shall be scratch-resistant, corrosion-resistant and applied uniformly to achieve a premium finish, complete in all respects.</t>
  </si>
  <si>
    <t>Aluminium trims - 12mm X 12mm (PVD Gold finish)</t>
  </si>
  <si>
    <t xml:space="preserve"> INR 325/ RMT</t>
  </si>
  <si>
    <t>Basic Rate: INR 150/SFT</t>
  </si>
  <si>
    <t>Providing, supplying and fixing 6 mm x 6 mm aluminium trims of approved make and finish, to be installed at junctions of finishes (such as laminate, stone, glass, gypsum partitions, paneling, etc.), to achieve clean edge definition and aesthetic detailing, complete in all respects as per drawings and Architect’s instructions.</t>
  </si>
  <si>
    <t>Closing / covering of junction boxes as per site condition</t>
  </si>
  <si>
    <t>Providing and closing of junction boxes with 19mm thick ply (As and where required only) as per architects/PM's instruction. Vendor to do site survey &amp; quote accordingly. Note: Rate to include finishing of junction box floor edges neatly with cement plaster.</t>
  </si>
  <si>
    <t xml:space="preserve">Chequered plate for closing of shafts </t>
  </si>
  <si>
    <t>Providing and fixing of Mild steel chequered plates of any size, shape with anchor fastening supports on the walls and  5mm thick for shaft closing, covers including providing cut-outs and floor trap doors  in the  plates including tapping holes/slots in supporting members etc., complete. Rate to include 2 coat of enamel paint of approved shade as per PM instructions. (To have openable hinges)</t>
  </si>
  <si>
    <t>Metal Key Storage - 900mm x 900mm</t>
  </si>
  <si>
    <t>Providing and fixing Metal Key storage manufactured by Compress / Godrej / Steelage with required nos of hooks, glass shutters, lock and key, made out 18 gauge MS powder coated structure. The storage shall house 500keys.
Mode of measurements:- Numbers.</t>
  </si>
  <si>
    <t>Security Staff</t>
  </si>
  <si>
    <t>Deployment of security staffs for the construction site for both day and night shifts to ensure safety and security to the site, man and materials during the site construction activities.- 1 Security personnel / Supervisor per shift</t>
  </si>
  <si>
    <t>Professional Deep Cleaning</t>
  </si>
  <si>
    <t>Towards the cost of cleaning charges being executed by a professional house keeping agency along with all necessary materials and equipment's. This does not include the house keeping that happens on daily basis (Timeline for this work can be coordinated with PMC.).</t>
  </si>
  <si>
    <t>Regular Housekeeping During Project Execution</t>
  </si>
  <si>
    <t>Towards the cost of cleaning charges being executed by a housekeeping personnel along with all necessary materials and equipment's. This covers the house keeping that happens on regular basis for maintaining the site hygiene.
THis also includes the debris collection, removal, trasfer and disposal to designated and authorized sumping locations</t>
  </si>
  <si>
    <t>Site Office</t>
  </si>
  <si>
    <t>Supply and construction of fully functional site office including solid gypsum partitions, flush doors with frames and shutters (2 nos., size 3’0” x 7’0”), writing boards, modular false ceiling, vinyl flooring, AC unit with power connection, ceiling fans, printer with scanner, meeting table (1 no.), workstations (4 nos.), chairs (15 nos.), storage unit, drinking water arrangement, stationery items, and light fixtures. Office layout to include three enclosed 4-seater cabins for (i) Cost Consultants, (ii) Architect/Consultants, and (iii) Client, with complete Wi-Fi setup for Client, PM, Cost Consultant, and Architect.</t>
  </si>
  <si>
    <t>Site Storage</t>
  </si>
  <si>
    <t>Supplying and installing temporary site storage unit for safe keeping of documents, safety equipment, and site-related materials, complete with lockable provision.</t>
  </si>
  <si>
    <t>Ma</t>
  </si>
  <si>
    <t>Floor Protection</t>
  </si>
  <si>
    <t>Providing and Laying 4mm thik PVC Sheet with help of Tape to protect the finished floor. Rate Includes removing of sheet before Handover of site.</t>
  </si>
  <si>
    <t>TOTAL FOR MISCELLANEOUS WORKS</t>
  </si>
  <si>
    <t>TOTAL FOR INTERIOR WORKS</t>
  </si>
  <si>
    <t>RATE (INR)</t>
  </si>
  <si>
    <t>MODULAR GLASS PARTITION</t>
  </si>
  <si>
    <t>Glass Partition - (till 2400 mm high as per design)</t>
  </si>
  <si>
    <t xml:space="preserve">Providing &amp; Fixing of Single glazed partitions: Use 10-12mm thick, clear, tempered glass with polished edges at both sides. 100mm wide Frame with a high-quality, slim-profile aluminum section of a specified make. Use stainless steel (SS) patch fittings and soft-close hinges.  Aluminium section of 45*25mm. All sections duly coated in up to 15-20 microns and required accessories ie glass to glass aluminium I sections, T section &amp; 90 degree sections &amp; Glass packing to adjust the floor level. Ceiling profile, Floor profile and wall profile are 25 mm visible face and 45 mm wide &amp; insertion of gasket to adhere the glass firm &amp; airtight.- Black Powder Coated.
Mode of measurements:- Front Elevation, one side only
Glass: Saint-Gobain, ModiGuard.
</t>
  </si>
  <si>
    <t>Single Glazed Partition</t>
  </si>
  <si>
    <t>Curve Single Glazed Partition</t>
  </si>
  <si>
    <t xml:space="preserve">Above Glass Gypsum partition </t>
  </si>
  <si>
    <t>"Above glass partition (100mm thick Gypsum Partition) with Al Frame (both side gyp board) :- 
Providing and constructing 100 mm thick gypsum board partition below full-height glass using powder-coated aluminium framework with double skin gypsum board on both sides. Aluminium sections (minimum 1.2 mm thick) shall form the base and vertical framework at required spacing, securely anchored to the floor and ceiling. Both sides of the framework to be clad with 12.5 mm thick gypsum boards, screw-fixed and finished with joint tape and jointing compound in multiple coats. Partition height to be as per approved drawings, terminating at the glass sill level with proper interface detailing between gypsum and glass. Includes cut-outs for electrical boxes, MEP provisions, and necessary supports. All work to be completed in line, level, and plumb, finished smooth and ready for paint, as per architect instructions and approved details."</t>
  </si>
  <si>
    <t>TOTAL FOR MODULAR GLASS PARTITION</t>
  </si>
  <si>
    <t>DOORS</t>
  </si>
  <si>
    <t>Fire Metal Doors</t>
  </si>
  <si>
    <t>Fire rated door of 45mm thick powdered coated metal shutter (single/double) . Door shall be of 2 hour fire resistance rating conforming to BS:476 part-22, IS:3614 suitable for mounting on MS frame as recommended by manufacturer, with heat activated intumescent fire seal strips of size 12x4mm fixed on all sides. Shutter to be mounted with approved make SS fire rated hinges with necessary screws and one coat of anti-termite fire resistant primer. Door shall be factory finished with powder coating. Rate to include, drop down seal and 3mm undercut, nail groove, complete hardware of approved make &amp; provision for Access Control.</t>
  </si>
  <si>
    <t>1000mm X 2400mm - Single leaf door (FRD) with vision panel</t>
  </si>
  <si>
    <t>Solid Door</t>
  </si>
  <si>
    <t xml:space="preserve">Providing, making &amp; fixing of 38mm thick single leaf Laminated Flush door fixed on frame with 4nos hinges &amp; fixing lugs including 4 hinges per leaf per door, door closer/door stop on door completed as per design. The door shall have 500x225mm powder coated louvers to match door frame. Rate is inclusive of all necessary hardware (i.e. lock, handle on both sides, hinges, latch or tower bolt, door stopper, PVC buffer etc.), fixtures, laminate finish etc. 
 Makes: Plywood/MDF: Greenply, CenturyPly, Action Tesa.
Hardware: Hafele, Hettich, Ebco.
Adhesives: Fevicol, Jivanjor.
</t>
  </si>
  <si>
    <t xml:space="preserve">Door Size : 1000mm X 2400mm </t>
  </si>
  <si>
    <t>WASHROOM</t>
  </si>
  <si>
    <t>Door Size : 1200mm X 2400mm - with Vision Panel</t>
  </si>
  <si>
    <t xml:space="preserve"> HANDICAP WASHROOM</t>
  </si>
  <si>
    <t xml:space="preserve">DISHWASH AREA </t>
  </si>
  <si>
    <t xml:space="preserve">Door Size :750mm X 2400mm </t>
  </si>
  <si>
    <t>JANITOR</t>
  </si>
  <si>
    <t>Glass Door Stiled</t>
  </si>
  <si>
    <t>Fabricating and fixing of 10mm thk toughned glazed stiled doors of mentioned imension with necessary Stiled fittings lock Hardware with 300mm high Handle door stopper etc. 19mm thk MDF Door Jamb to be provided alound the Door &amp; To be fixed on existing partiton / necessary wooden supports are inclusive. Design to be as per reference image
Glass: Saint Gobain / Equivalent
Hardware: Dorset / Ozone</t>
  </si>
  <si>
    <r>
      <rPr>
        <rFont val="Poppins"/>
        <b/>
        <color theme="1"/>
        <sz val="9.0"/>
      </rPr>
      <t>Door Type  - D1</t>
    </r>
    <r>
      <rPr>
        <rFont val="Poppins"/>
        <color theme="1"/>
        <sz val="9.0"/>
      </rPr>
      <t xml:space="preserve">
1500mm x 2400mm Double Leaf  Single Glazed Door.</t>
    </r>
  </si>
  <si>
    <r>
      <rPr>
        <rFont val="Poppins"/>
        <b/>
        <color theme="1"/>
        <sz val="9.0"/>
      </rPr>
      <t>Door Type  - D2</t>
    </r>
    <r>
      <rPr>
        <rFont val="Poppins"/>
        <color theme="1"/>
        <sz val="9.0"/>
      </rPr>
      <t xml:space="preserve">
1000mm x 2400mm Single Leaf  Single Glazed Door.</t>
    </r>
  </si>
  <si>
    <t xml:space="preserve">all areas </t>
  </si>
  <si>
    <r>
      <rPr>
        <rFont val="Poppins"/>
        <b/>
        <color theme="1"/>
        <sz val="9.0"/>
      </rPr>
      <t>Door Type  - D3</t>
    </r>
    <r>
      <rPr>
        <rFont val="Poppins"/>
        <color theme="1"/>
        <sz val="9.0"/>
      </rPr>
      <t xml:space="preserve">
1800mm x 2400mm Single Leaf  Single Glazed Double Door</t>
    </r>
  </si>
  <si>
    <t xml:space="preserve">WAITING
FOYER
</t>
  </si>
  <si>
    <r>
      <rPr>
        <rFont val="Poppins"/>
        <b/>
        <color theme="1"/>
        <sz val="9.0"/>
      </rPr>
      <t>Door Type  - D4</t>
    </r>
    <r>
      <rPr>
        <rFont val="Poppins"/>
        <color theme="1"/>
        <sz val="9.0"/>
      </rPr>
      <t xml:space="preserve">
1800mm x 2400mm Single Leaf  Single Glazed Double Door( F.R.D)</t>
    </r>
  </si>
  <si>
    <t xml:space="preserve">MAIN ENTRANCE </t>
  </si>
  <si>
    <t>TOTAL FOR DOORS</t>
  </si>
  <si>
    <t>TOTAL FOR MODULAR GLASS PARTITION &amp; DOORS</t>
  </si>
  <si>
    <t>Signages</t>
  </si>
  <si>
    <t>Room Signages - 300mm x 100mm</t>
  </si>
  <si>
    <t>All Doors</t>
  </si>
  <si>
    <t>Supply and fixing of door signage of size 300mm x 100mm formed of anodised aluminium plate fixed with 3M double sided tape. To have black vinyl letters pasted onto the aluminium plate. Rate to include braille as per design</t>
  </si>
  <si>
    <t>Push/Pull Signages  - 100mm x 25mm</t>
  </si>
  <si>
    <t>SET</t>
  </si>
  <si>
    <t>Supply and fixing of push / pull signage of size 4"x1" formed of SS plate with vinyl stickers in it fixed onto the door with 3M double sided tape. Rate to include braille as per design</t>
  </si>
  <si>
    <t>Way Finding Signage - 10" x 7"</t>
  </si>
  <si>
    <t>INR 3600/UNIT</t>
  </si>
  <si>
    <t>Basic Rate: INR 1500/UNIT</t>
  </si>
  <si>
    <t>Way Finding Signage: 12mm thick Opaque White Acrylic laser cut to the size of the Sign, Bevell the edges to Smooth Finish, sides painted to Oracle Red Color Matte Finish / Oracle Grey Color Matte Finish. Artwork to be UV printed on Acrylic as per the Brand Guidelines. Sign to be installed Perpendicular to the Wall or Hung from ceiling with necessary fixtures. - Small Sign.  Rate to include braille as per design</t>
  </si>
  <si>
    <t>Corporate / GST Signage (450mm x600mm)</t>
  </si>
  <si>
    <t>Entrance</t>
  </si>
  <si>
    <t>Supply &amp; installation of corporate / GST signage in approved material &amp; finish, size 450x600mm, fixed securely as per site requirements.</t>
  </si>
  <si>
    <t>Brand Logo Display</t>
  </si>
  <si>
    <t>Reception, Behind Feature Wall, Cafeteria</t>
  </si>
  <si>
    <t>INR 50000/UNIT</t>
  </si>
  <si>
    <t>Basic Rate: INR 20000/Unit</t>
  </si>
  <si>
    <t>Supply, fabrication, and installation of brand logo in approved metal material with specified finish, fixed securely on the wall/backdrop using concealed mechanical fixing or approved adhesive method as per site requirement. The scope includes surface preparation, precision cutting, edge finishing, alignment, levelling, installation, and optional LED backlighting/illumination as per approved design, complete with all necessary hardware, accessories, wiring provisions, labour, tools, and tackles.
Size: 1800 mm (W) × 600 mm (H)</t>
  </si>
  <si>
    <t xml:space="preserve">Acrylic Design Letter- Design Feature wall </t>
  </si>
  <si>
    <t>INR 90000/UNIT</t>
  </si>
  <si>
    <t xml:space="preserve">Providing, fabricating and fixing custom-made acrylic design lettering for feature wall graphics, comprising 10–15 mm thick laser-cut acrylic letters and graphical elements in approved font, size and finish. The scope shall include spacers/standoffs, adhesive fixing, templates for alignment, edge polishing, installation hardware and all accessories required for complete installation as per approved artwork, design and drawings. Complete in all respects.
</t>
  </si>
  <si>
    <t>TOTAL FOR SIGNAGES</t>
  </si>
  <si>
    <t>Graphics and Films</t>
  </si>
  <si>
    <t>Graphics / Branding – Wall &amp; Partition</t>
  </si>
  <si>
    <t>INR 125/SFT</t>
  </si>
  <si>
    <t>Supply and installation of vinyl-based wall graphics as per the approved design.
Materials shall be of premium quality, UV-resistant, and sourced from approved makes.
Installation shall be executed neatly, ensuring proper alignment and a smooth, bubble-free finish as per the approved mock-up.</t>
  </si>
  <si>
    <t xml:space="preserve">Framed Graphics / Framed Artwork </t>
  </si>
  <si>
    <t>Supply and installation of high-quality canvas artwork mounted in wooden or MDF frames as per the approved design.
Frames shall be finished as per the approved make and installed securely, level, and neatly aligned, matching the approved mock-up.</t>
  </si>
  <si>
    <t>Size: 600mm X 450mm</t>
  </si>
  <si>
    <t>INR 2400/UNIT</t>
  </si>
  <si>
    <t>Basic Rate: INR 1200/UNIT</t>
  </si>
  <si>
    <t>Size: 1500mm X 900mm</t>
  </si>
  <si>
    <t>Basic Rate: INR 1800/UNIT</t>
  </si>
  <si>
    <t>Primer for Wallpaper / Graphics</t>
  </si>
  <si>
    <t>Providing and applying Oil based primer finish to walls of approved shade, texture.
Existing wall surfaces to be prepare by scraping away any loose particles, dust, etc by washing and scrubbing and 2 coats of oil based primer applied. The wall surfaces are then smoothened using chalk putty as directed. Surfaces are then sandpapered to achieve a smooth finish and made ready to receive wallpaper / graphics as directed.Note : Rate should be inclusive of Masking for fixtures &amp; wooden frames.</t>
  </si>
  <si>
    <t>Frost Film</t>
  </si>
  <si>
    <t>MEETING ROOM, HOD CABINS, MD CABIN</t>
  </si>
  <si>
    <t>INR 110/SFT</t>
  </si>
  <si>
    <t>Basic Rate: INR 60/SFT</t>
  </si>
  <si>
    <t xml:space="preserve">Supply &amp; fixing of approved coloured Frost film/ Privacy Film for Glass Partitions as per manufacturer specification and as per architect instruction.(The successful vendor should submit 10 years Warranty certificate to the client. Product to be certified by Manufacturer's Representative). Wastages to be included in the quoted rate. </t>
  </si>
  <si>
    <t>TOTAL FOR GRAPHICS &amp; FROST FILM</t>
  </si>
  <si>
    <t>Blinds</t>
  </si>
  <si>
    <t>Supply and installation of Roller blinds: Use high-quality, motorized roller blinds with flame-retardant, acoustic fabric.
List of makes:
 roller blinds including gear based mechanism as per specifications mentioned below. Fabric to be combination of glass fiber and polyester as per manufacturer's standards.Bottom of the blind shall be provided with steel profile . The fabric shall be enclosed in the suitably created pocket along with the tube. The tube shall be closed from sides with end caps to give a neat look.Clutch driven roller mechanism with stopper and load bar, all in SS finish to be considered. 
Make: Vista / Hunter Douglas / MAC</t>
  </si>
  <si>
    <t>Supply &amp; Installation of manually operated roller blinds as per approved style and shade</t>
  </si>
  <si>
    <t xml:space="preserve"> ALONG FACADE SIDE</t>
  </si>
  <si>
    <t>INR 115/SFT</t>
  </si>
  <si>
    <t>Basic Rate: INR 75/SFT</t>
  </si>
  <si>
    <t>"Supply &amp; Installation of manually operated Roller blinds as per approved style and shade.                                     
HARDWARE - Top Tube : Made of extruded aluminium 38 mm Dia. With wall thickness of 1.2 mm with spline adoptable to accommodate clutch of ACMEDA make. Clutch Mechanism : Moulded plastic having antifriction additive with Glass fibre reinforcement. Should have a minimum lifting capacity of 8 lbs. Operating Chain: #10 steel ball chain adoptable to the clutch pitch for smooth lifting &amp; lowering of blind. Locking Member : #12 steel stop locks for limit setting adoptable to the steel chain. Load Tube : 38 mm Extruded aluminium wall thickness :1.2 mm + / - 5%.  Bonding ( Fabric &gt; Tube ) : 15 mm wide double sided adhesive tape of 3M. SPRING BOOSTERS: All blinds above 2.4 mtr width or 3.36 mtr height and for total weight exceeding 4.0 kgs. Bottom Bar : aluminium extruded box section with powder coatecd finish matching the roller fabric -Min weight to be 365 gms / Lmr for a perfect fall of fabric to avoid warpage / floating.Instalattion to be insert type with end caps. Screens to be with 3% Openness. Fabric selection will be based on the approval of mock up (Vendor to do the mock up at site)"</t>
  </si>
  <si>
    <t>Supply &amp; Installation of motorised roller blinds as per approved style and shade</t>
  </si>
  <si>
    <t>BOARD ROOM, MD CABIN</t>
  </si>
  <si>
    <t>INR 485/SFT</t>
  </si>
  <si>
    <t>Basic Rate: INR 350/SFT</t>
  </si>
  <si>
    <t>Motorized Blinds blackout blind fabric as per site measurements spanning between mullions
Operation: Tubular motorized system, smooth and silent operation
Motor: Tubular motor with built-in limit switches, compatible with wall switch / remote control (BMS integration, if required, shall be paid separately)
Control: Individual / group control via wall-mounted switch or remote, as specified
Roller Tube: Extruded aluminium roller with adequate diameter as per blind width
Supply &amp; Installation of Silent Motors with 1 motor driving 2 blinds Maximum size 2.2 meter width and 3.36 meter height along with remote control
Motor Specification : Silent  motor 3/30 RTS For approved size of Blinds as per project specific requirements with Open/Close/Stop operation of Blinds from Remote or wireless Remote Or third party system , will fix on wooden palmate/ceiling/walls. Silent Blinds motor having voltage range of 230V – Frequency 50Hz, ,Radio Frequency 433.42M,Range 20 m with 2 reinforced concrete walls to be passed through, Nominal Torque (nm) 3 nm,RPM 30 rpm, Sound level (dBA) 42dBA, Maximum Current 0.9 A ,Adjustable Limits, Blind Maximum Weight capacity 10kg, 20kg ,it will cover upto 3 meter straight window, diameter of the motor should be 40 mm, Thermal Time 4 minutes Supply AC Index Protection Rating IP30 Limit Switch Unit Electronic Temperature Working Range 0ºC to +60ºC Electric Insulation Class. Having ultra powerfull,ultra flexible, ultra quiet. Control from Remote or Wireless wall mounted switch using frequency also Compatible with multiple technologies  (WT/DCT/RTS/RS485) to meet the needs of smart buildings as recommended by the manufacturer for suitable above motor  &amp; warranty of the motors should be 5 years. 1 motor driving 1 blind Maximum size 2.5 meter width and 3.6 meter height.</t>
  </si>
  <si>
    <t>TOTAL FOR BLINDS</t>
  </si>
  <si>
    <t>IMAGES</t>
  </si>
  <si>
    <t>Planters</t>
  </si>
  <si>
    <r>
      <rPr>
        <rFont val="Poppins"/>
        <b/>
        <color theme="1"/>
        <sz val="9.0"/>
      </rPr>
      <t xml:space="preserve">SPECIFICATIONS :
</t>
    </r>
    <r>
      <rPr>
        <rFont val="Poppins"/>
        <b val="0"/>
        <color theme="1"/>
        <sz val="9.0"/>
      </rPr>
      <t>Planters shall be made of high-quality Fibre Reinforced Plastic (FRP), molded to the required shape and size. The material shall be UV-resistant, durable, and corrosion-free, making it suitable for indoor and semi-outdoor use. The wall thickness shall be 4–5 mm to ensure rigidity and strength, and all surfaces must be smooth, even, and free from joints or defects.
The exterior shall have a gel-coated finish in a matte or semi-gloss look, in the approved color, while the interior shall be coated with waterproof resin to prevent leakage or moisture damage. Planters shall be fabricated according to the approved design and dimensions, whether square, rectangular, cylindrical, or custom shapes, and each planter shall include a drainage hole with a plug or mesh.
Planters shall be supplied empty unless otherwise specified, ready for planting. GI trays shall be provided beneath the planters to protect carpentry, flooring, or storage items. The rate shall include material, fabrication, finishing, delivery, placement, and the protective tray, complete in all respects.</t>
    </r>
  </si>
  <si>
    <r>
      <rPr>
        <rFont val="Poppins"/>
        <b/>
        <color theme="1"/>
        <sz val="9.0"/>
      </rPr>
      <t xml:space="preserve">FRP planter 1
Size:
</t>
    </r>
    <r>
      <rPr>
        <rFont val="Poppins"/>
        <b val="0"/>
        <color theme="1"/>
        <sz val="9.0"/>
      </rPr>
      <t xml:space="preserve">300-450 dia x 900mm High.
</t>
    </r>
    <r>
      <rPr>
        <rFont val="Poppins"/>
        <b/>
        <color theme="1"/>
        <sz val="9.0"/>
      </rPr>
      <t xml:space="preserve">
species :
</t>
    </r>
    <r>
      <rPr>
        <rFont val="Poppins"/>
        <b val="0"/>
        <color theme="1"/>
        <sz val="9.0"/>
      </rPr>
      <t>Schefflera arboricola
Xanadu - Medium
Dwarf Umbrella Tree.</t>
    </r>
    <r>
      <rPr>
        <rFont val="Poppins"/>
        <b/>
        <color theme="1"/>
        <sz val="9.0"/>
      </rPr>
      <t xml:space="preserve">
</t>
    </r>
  </si>
  <si>
    <t>INR 2500/Unit</t>
  </si>
  <si>
    <t>Half The Basic Rate:  INR 1250/UNIT</t>
  </si>
  <si>
    <r>
      <rPr>
        <rFont val="Poppins"/>
        <b/>
        <color theme="1"/>
        <sz val="9.0"/>
      </rPr>
      <t>FRP planter 2</t>
    </r>
    <r>
      <rPr>
        <rFont val="Poppins"/>
        <b val="0"/>
        <color theme="1"/>
        <sz val="9.0"/>
      </rPr>
      <t xml:space="preserve">
</t>
    </r>
    <r>
      <rPr>
        <rFont val="Poppins"/>
        <b/>
        <color theme="1"/>
        <sz val="9.0"/>
      </rPr>
      <t xml:space="preserve">
Planter Size:
</t>
    </r>
    <r>
      <rPr>
        <rFont val="Poppins"/>
        <b val="0"/>
        <color theme="1"/>
        <sz val="9.0"/>
      </rPr>
      <t xml:space="preserve">450 dia x 900-1050mm High.
</t>
    </r>
    <r>
      <rPr>
        <rFont val="Poppins"/>
        <b/>
        <color theme="1"/>
        <sz val="9.0"/>
      </rPr>
      <t xml:space="preserve">
Plant Species :
</t>
    </r>
    <r>
      <rPr>
        <rFont val="Poppins"/>
        <b val="0"/>
        <color theme="1"/>
        <sz val="9.0"/>
      </rPr>
      <t>Schefflera arboricola
Dwarf Umbrella Tree.</t>
    </r>
  </si>
  <si>
    <t>INR 3500/Unit</t>
  </si>
  <si>
    <t>Basic Rate: INR 1750/UNIT</t>
  </si>
  <si>
    <r>
      <rPr>
        <rFont val="Poppins"/>
        <b/>
        <color theme="1"/>
        <sz val="9.0"/>
      </rPr>
      <t xml:space="preserve">Planter Material :
</t>
    </r>
    <r>
      <rPr>
        <rFont val="Poppins"/>
        <b val="0"/>
        <color theme="1"/>
        <sz val="9.0"/>
      </rPr>
      <t>Wonido Plant Pot Removable Plant Insert for Indoor and Outdoor Use Made of High-Quality Polypropylene.</t>
    </r>
    <r>
      <rPr>
        <rFont val="Poppins"/>
        <b/>
        <color theme="1"/>
        <sz val="9.0"/>
      </rPr>
      <t xml:space="preserve">
Size :
</t>
    </r>
    <r>
      <rPr>
        <rFont val="Poppins"/>
        <b val="0"/>
        <color theme="1"/>
        <sz val="9.0"/>
      </rPr>
      <t xml:space="preserve">Height 85 mm Diameter 38 mm 
</t>
    </r>
    <r>
      <rPr>
        <rFont val="Poppins"/>
        <b/>
        <color theme="1"/>
        <sz val="9.0"/>
      </rPr>
      <t xml:space="preserve">Plant
</t>
    </r>
    <r>
      <rPr>
        <rFont val="Poppins"/>
        <b val="0"/>
        <color theme="1"/>
        <sz val="9.0"/>
      </rPr>
      <t>White Tulips (Cut Flowers)</t>
    </r>
  </si>
  <si>
    <t>INR 4500/Unit</t>
  </si>
  <si>
    <t>Basic Rate: INR 2250/UNIT</t>
  </si>
  <si>
    <r>
      <rPr>
        <rFont val="Poppins"/>
        <b/>
        <color theme="1"/>
        <sz val="9.0"/>
      </rPr>
      <t xml:space="preserve">Planter Material :
</t>
    </r>
    <r>
      <rPr>
        <rFont val="Poppins"/>
        <b val="0"/>
        <color theme="1"/>
        <sz val="9.0"/>
      </rPr>
      <t>Wonido Plant Pot Removable Plant Insert for Indoor and Outdoor Use Made of High-Quality Polypropylene.</t>
    </r>
    <r>
      <rPr>
        <rFont val="Poppins"/>
        <b/>
        <color theme="1"/>
        <sz val="9.0"/>
      </rPr>
      <t xml:space="preserve">
Size :
</t>
    </r>
    <r>
      <rPr>
        <rFont val="Poppins"/>
        <b val="0"/>
        <color theme="1"/>
        <sz val="9.0"/>
      </rPr>
      <t xml:space="preserve">Height 55 cm Diameter 50 cm Matt White  with Removable Plant Insert for Indoor and Outdoor Use Made of High-Quality Polypropylene.
</t>
    </r>
    <r>
      <rPr>
        <rFont val="Poppins"/>
        <b/>
        <color theme="1"/>
        <sz val="9.0"/>
      </rPr>
      <t xml:space="preserve">Plant: 
</t>
    </r>
    <r>
      <rPr>
        <rFont val="Poppins"/>
        <b val="0"/>
        <color theme="1"/>
        <sz val="9.0"/>
      </rPr>
      <t>Lady Palm — Rhapis excelsa.
Areca Palm (Dypsis lutescens)
Ficus benjamina</t>
    </r>
  </si>
  <si>
    <r>
      <rPr>
        <rFont val="Poppins"/>
        <b/>
        <color theme="1"/>
        <sz val="9.0"/>
      </rPr>
      <t xml:space="preserve">Planter Material :
</t>
    </r>
    <r>
      <rPr>
        <rFont val="Poppins"/>
        <b val="0"/>
        <color theme="1"/>
        <sz val="9.0"/>
      </rPr>
      <t>Wonido Plant Pot Removable Plant Insert for Indoor and Outdoor Use Made of High-Quality Polypropylene.</t>
    </r>
    <r>
      <rPr>
        <rFont val="Poppins"/>
        <b/>
        <color theme="1"/>
        <sz val="9.0"/>
      </rPr>
      <t xml:space="preserve">
Size :
</t>
    </r>
    <r>
      <rPr>
        <rFont val="Poppins"/>
        <b val="0"/>
        <color theme="1"/>
        <sz val="9.0"/>
      </rPr>
      <t xml:space="preserve">Height 75 cm Diameter 42 cm Matt White with Removable Plant Insert for Indoor and Outdoor Use Made of High-Quality Polypropylene.
</t>
    </r>
    <r>
      <rPr>
        <rFont val="Poppins"/>
        <b/>
        <color theme="1"/>
        <sz val="9.0"/>
      </rPr>
      <t xml:space="preserve">Plant:
</t>
    </r>
    <r>
      <rPr>
        <rFont val="Poppins"/>
        <b val="0"/>
        <color theme="1"/>
        <sz val="9.0"/>
      </rPr>
      <t>Dieffenbachia Green Magic
Dieffenbachia Green Magic
Philodendron Sellom (Medium)</t>
    </r>
    <r>
      <rPr>
        <rFont val="Poppins"/>
        <b/>
        <color theme="1"/>
        <sz val="9.0"/>
      </rPr>
      <t xml:space="preserve">
</t>
    </r>
    <r>
      <rPr>
        <rFont val="Poppins"/>
        <b val="0"/>
        <color theme="1"/>
        <sz val="9.0"/>
      </rPr>
      <t>Heart Leaf Money Plant</t>
    </r>
  </si>
  <si>
    <r>
      <rPr>
        <rFont val="Poppins"/>
        <b/>
        <color theme="1"/>
        <sz val="9.0"/>
      </rPr>
      <t xml:space="preserve">Planter Material :
</t>
    </r>
    <r>
      <rPr>
        <rFont val="Poppins"/>
        <b val="0"/>
        <color theme="1"/>
        <sz val="9.0"/>
      </rPr>
      <t>Wonido Plant Removable Plant Insert for Indoor and Outdoor Use Made of High-Quality Polypropylene.</t>
    </r>
    <r>
      <rPr>
        <rFont val="Poppins"/>
        <b/>
        <color theme="1"/>
        <sz val="9.0"/>
      </rPr>
      <t xml:space="preserve">
Size :
</t>
    </r>
    <r>
      <rPr>
        <rFont val="Poppins"/>
        <b val="0"/>
        <color theme="1"/>
        <sz val="9.0"/>
      </rPr>
      <t xml:space="preserve">Height 100MM Diameter 150MM HIGH  Matt White with Removable Plant Insert for Indoor and Outdoor Use Made of High-Quality Polypropylene.
</t>
    </r>
    <r>
      <rPr>
        <rFont val="Poppins"/>
        <b/>
        <color theme="1"/>
        <sz val="9.0"/>
      </rPr>
      <t xml:space="preserve">Plant:
</t>
    </r>
    <r>
      <rPr>
        <rFont val="Poppins"/>
        <b val="0"/>
        <color theme="1"/>
        <sz val="9.0"/>
      </rPr>
      <t xml:space="preserve">Dieffenbachia Green Magic
Teardrop Peperomia Varigated
Turtle Vine (Callisia Repens)
MONEY PLANT Marble Queen
Philodendron Sellom
</t>
    </r>
  </si>
  <si>
    <t>INR 5000/Unit</t>
  </si>
  <si>
    <t>Basic Rate: INR 2500/UNIT</t>
  </si>
  <si>
    <t>TOTAL FOR PLANTERS</t>
  </si>
  <si>
    <t>Remarks</t>
  </si>
  <si>
    <t>Modular Furniture</t>
  </si>
  <si>
    <t>Workstation Linear Sharing/Non sharing - 1500mm X 750mm</t>
  </si>
  <si>
    <r>
      <rPr>
        <rFont val="Poppins"/>
        <color theme="1"/>
        <sz val="9.0"/>
      </rPr>
      <t xml:space="preserve">Fabrication, Supply &amp; Installation of the E1 Grade modular workstations with the following specifications 
</t>
    </r>
    <r>
      <rPr>
        <rFont val="Poppins"/>
        <b/>
        <color theme="1"/>
        <sz val="9.0"/>
      </rPr>
      <t xml:space="preserve">Workstation of size </t>
    </r>
    <r>
      <rPr>
        <rFont val="Poppins"/>
        <color theme="1"/>
        <sz val="9.0"/>
      </rPr>
      <t xml:space="preserve">- 1500mm (L) x 750mm (D) 
</t>
    </r>
    <r>
      <rPr>
        <rFont val="Poppins"/>
        <b/>
        <color theme="1"/>
        <sz val="9.0"/>
      </rPr>
      <t>System</t>
    </r>
    <r>
      <rPr>
        <rFont val="Poppins"/>
        <color theme="1"/>
        <sz val="9.0"/>
      </rPr>
      <t xml:space="preserve"> - Desk based system
</t>
    </r>
    <r>
      <rPr>
        <rFont val="Poppins"/>
        <b/>
        <color theme="1"/>
        <sz val="9.0"/>
      </rPr>
      <t>Table top</t>
    </r>
    <r>
      <rPr>
        <rFont val="Poppins"/>
        <color theme="1"/>
        <sz val="9.0"/>
      </rPr>
      <t xml:space="preserve"> @ 750mm ht
Table top made of 25mm thick Pre Laminated particleboard table top with ABS edge banding on all exposed edges.
</t>
    </r>
    <r>
      <rPr>
        <rFont val="Poppins"/>
        <b/>
        <color theme="1"/>
        <sz val="9.0"/>
      </rPr>
      <t>Above table top</t>
    </r>
    <r>
      <rPr>
        <rFont val="Poppins"/>
        <color theme="1"/>
        <sz val="9.0"/>
      </rPr>
      <t xml:space="preserve"> - Primary privacy screen
Workstation to be provided with privacy screen - 300mm high above worksurface  30mm thick Independent fabric screen &amp; to be fixed with necessary accessories as per manufacturer recommendation. 
</t>
    </r>
    <r>
      <rPr>
        <rFont val="Poppins"/>
        <b/>
        <color theme="1"/>
        <sz val="9.0"/>
      </rPr>
      <t>Below table top</t>
    </r>
    <r>
      <rPr>
        <rFont val="Poppins"/>
        <color theme="1"/>
        <sz val="9.0"/>
      </rPr>
      <t xml:space="preserve"> - Modestry panel - Main screen
Workstation to be provided with modestry panel - 450mm High &amp; 20mm thick laminated panel of approved shared and fixed with necessary accessories as per details.
</t>
    </r>
    <r>
      <rPr>
        <rFont val="Poppins"/>
        <b/>
        <color theme="1"/>
        <sz val="9.0"/>
      </rPr>
      <t>Below table top</t>
    </r>
    <r>
      <rPr>
        <rFont val="Poppins"/>
        <color theme="1"/>
        <sz val="9.0"/>
      </rPr>
      <t xml:space="preserve"> - Modestry panel - Aisle side
Workstation to be provided with aisle modestry panel - 450mm High &amp; 20mm thick laminated panel of approved shared and fixed with necessary accessories as per details.
</t>
    </r>
    <r>
      <rPr>
        <rFont val="Poppins"/>
        <b/>
        <color theme="1"/>
        <sz val="9.0"/>
      </rPr>
      <t>Under Structure</t>
    </r>
    <r>
      <rPr>
        <rFont val="Poppins"/>
        <color theme="1"/>
        <sz val="9.0"/>
      </rPr>
      <t xml:space="preserve">
Table top to be supported with Metal powder coated loop legs (Color as approved by architect/client) and table top to be mounted on necessary metal powder coated beams as per manufacturers specs. Legs to have levellers at the bottom of legs as per architects / clients approval. Intermediate legs to have metal powder coated straight legs as per architect / clients approval. Table top to be mounted on necessary metal support beams as per manufacturers specs.
</t>
    </r>
    <r>
      <rPr>
        <rFont val="Poppins"/>
        <b/>
        <color theme="1"/>
        <sz val="9.0"/>
      </rPr>
      <t>Metal Raceways</t>
    </r>
    <r>
      <rPr>
        <rFont val="Poppins"/>
        <color theme="1"/>
        <sz val="9.0"/>
      </rPr>
      <t xml:space="preserve">
To comprise of two tier cable raceways with end cover for effective wire management (both for power &amp; data), below the table top of height as per client requirement with vertical raceway (if any). The metal raceway cover is to be clip on type for easy access. The cover is to be provided with necessary cut-outs for electrical &amp; data socket cable access. The raceway is to consist of necessary clipping mechanisms to fasten cables. Raceway to be provided as approved by architect/client. 
</t>
    </r>
    <r>
      <rPr>
        <rFont val="Poppins"/>
        <b/>
        <color theme="1"/>
        <sz val="9.0"/>
      </rPr>
      <t>Flipup box</t>
    </r>
    <r>
      <rPr>
        <rFont val="Poppins"/>
        <color theme="1"/>
        <sz val="9.0"/>
      </rPr>
      <t xml:space="preserve">
Table top to be provided with soft close universal flip up box with brush on the table to access the cables fixed with gas lift mechanism as per details.
</t>
    </r>
    <r>
      <rPr>
        <rFont val="Poppins"/>
        <b/>
        <color theme="1"/>
        <sz val="9.0"/>
      </rPr>
      <t xml:space="preserve">Vertical junction box
</t>
    </r>
    <r>
      <rPr>
        <rFont val="Poppins"/>
        <color theme="1"/>
        <sz val="9.0"/>
      </rPr>
      <t xml:space="preserve">Supply &amp; installation of metal vertical junction box for cable entry as per architects/clients approval
</t>
    </r>
    <r>
      <rPr>
        <rFont val="Poppins"/>
        <b/>
        <color theme="1"/>
        <sz val="9.0"/>
      </rPr>
      <t>Metal Signage</t>
    </r>
    <r>
      <rPr>
        <rFont val="Poppins"/>
        <color theme="1"/>
        <sz val="9.0"/>
      </rPr>
      <t xml:space="preserve"> : Name plates / holder
Supply &amp; installation of name plates / holder in each workstations as per clients approval.
Cost to include grommet wherever required
</t>
    </r>
    <r>
      <rPr>
        <rFont val="Poppins"/>
        <b/>
        <color theme="1"/>
        <sz val="9.0"/>
      </rPr>
      <t>Pedestal for each Workstation</t>
    </r>
    <r>
      <rPr>
        <rFont val="Poppins"/>
        <color theme="1"/>
        <sz val="9.0"/>
      </rPr>
      <t xml:space="preserve"> -Size 400mm L x 450mm D x 635mm H
</t>
    </r>
    <r>
      <rPr>
        <rFont val="Poppins"/>
        <b/>
        <color theme="1"/>
        <sz val="9.0"/>
      </rPr>
      <t>Make</t>
    </r>
    <r>
      <rPr>
        <rFont val="Poppins"/>
        <color theme="1"/>
        <sz val="9.0"/>
      </rPr>
      <t>: Featherlite, Monarch , AFC, Spacewood equivalent</t>
    </r>
  </si>
  <si>
    <t>Curve Workstation Sharing/Non sharing - 1500mm X 750mm</t>
  </si>
  <si>
    <t>Workstation Linear Sharing/Non sharing - 1200mm X 600mm (Finance + HR)</t>
  </si>
  <si>
    <t>Meeting tables</t>
  </si>
  <si>
    <t>Fabrication, Supply &amp; Installation of meeting room tables as per details with table top formed of 25mm thk prelaminated table top with ABS edge banding &amp; supported on Metal powder coated legs. Leg to legs are connected with connection beam for extra stability &amp; reinforcement. Table legs to be provided with leveller adjustment to take care of floor undulation. Below table top to be provided with high density cable tray to house power and data cables with internal separation / divider for power and data as per details or as per architect's/client's approval. Table top to be provided with soft close universal flip up box with brush on the table to access the cables fixed with gas lift mechanism as per details.
Make: Featherlite, Monarch , AFC, Spacewood equivalent</t>
  </si>
  <si>
    <t>4 Pax MR Table (1500mm x 1000mm x  750mm )</t>
  </si>
  <si>
    <t>6 Pax MR Table ( 2250mm x 1000mm X 750mm)</t>
  </si>
  <si>
    <t>8 Pax MR Table ( 3000mm x 1200mm X 750mm)</t>
  </si>
  <si>
    <t>Cabin Table (HOD AND HR)</t>
  </si>
  <si>
    <r>
      <rPr>
        <rFont val="Poppins"/>
        <b/>
        <color theme="1"/>
        <sz val="9.0"/>
      </rPr>
      <t xml:space="preserve">Main table of size : 1400mm x 750mm
</t>
    </r>
    <r>
      <rPr>
        <rFont val="Poppins"/>
        <b val="0"/>
        <color theme="1"/>
        <sz val="9.0"/>
      </rPr>
      <t>Main table : Fabricating and fixing of Main table formed of 25mm thk prelaminated board. Table top to have ABS edge banding as per architects instructions. Table top to be supported MS powder coated loop legs. Table legs to be provided with leveller adjustment to take care of floor undulation. Also to have MS Powder coated modesty panel. To have soft close universal flip up box with brush for power &amp; data access as per architects / clients approval.</t>
    </r>
    <r>
      <rPr>
        <rFont val="Poppins"/>
        <b/>
        <color theme="1"/>
        <sz val="9.0"/>
      </rPr>
      <t xml:space="preserve">
Side storage unit of size - 3200mm L X 500mm D X 750mm H
</t>
    </r>
    <r>
      <rPr>
        <rFont val="Poppins"/>
        <b val="0"/>
        <color theme="1"/>
        <sz val="9.0"/>
      </rPr>
      <t xml:space="preserve">Fabricating and fixing of Side storage unit as per details. To have counter top made of 25mm thk prelaminated table top. Table top to have ABS edge banding as per architects instructions. To have storage below finished in laminate. Storage to have adjustable shelves finished with laminate as per details. Storage to have shutters finish with laminate and to be fitted with necessary hardware's like handles, locks, hinges, tower bolts, magnetic catchers, finger pull profile etc., complete as per architects instructions. 
</t>
    </r>
    <r>
      <rPr>
        <rFont val="Poppins"/>
        <b/>
        <color theme="1"/>
        <sz val="9.0"/>
      </rPr>
      <t>Non-Height Adjustable Type
Make: F</t>
    </r>
    <r>
      <rPr>
        <rFont val="Poppins"/>
        <b val="0"/>
        <color theme="1"/>
        <sz val="9.0"/>
      </rPr>
      <t>eatherlite, Monarch , AFC, Spacewood equivalent</t>
    </r>
    <r>
      <rPr>
        <rFont val="Poppins"/>
        <b/>
        <color theme="1"/>
        <sz val="9.0"/>
      </rPr>
      <t xml:space="preserve"> </t>
    </r>
  </si>
  <si>
    <t>AV Rack Storage ( 3000mm X 600mm X 1200mm)</t>
  </si>
  <si>
    <t>Custom-made AV rack cabinet with MS/CRCA frame structure and perforated/solid panels, finished in powder coating, complete with adjustable rack mounting rails (19” standard), ventilation slots/fans, lockable front glass/metal door, and removable side panels, including provision for cable management, power distribution unit (PDU), and equipment mounting trays, with base supports/leveling feet; suitable for housing AV equipment like amplifiers, processors, and networking devices.
Make: Custom</t>
  </si>
  <si>
    <t>Repro Table 650mm Deep, 850mm High: Custome Made Table.</t>
  </si>
  <si>
    <t>Providing and fixing custom-made Repro Table of 650 mm depth and 850 mm height, fabricated with 19 mm thick plywood framework as per approved design and drawings. All exposed surfaces including tabletop shall be finished with 1.5 mm thick laminate of approved shade with PVC edge banding/moulding. The table shall include necessary cut-outs/provisions for electrical/data switches and sockets as required. Rate shall include all necessary hardware, supports, fittings, labour, materials, finishing, installation, and all incidentals required to complete the work as directed by the Architect/client.</t>
  </si>
  <si>
    <t>Medium Height Storage With Planter Box - 1500mm X450mm X 1050mm</t>
  </si>
  <si>
    <t xml:space="preserve">TOP: 19MM Thick Prelaminated Particle Board with 2MM PVC edge band on all edges
CARCASS (Body/ Shutter / Back) : 19 MM thick Prelaminated Particle Board with PVC edge band on all exposed edges.
SHELF : One adjustable and One fixed shelf made of 18MM thick Prelaminated Particle Board with PVC edge band on all edges
SHUTTERS : Lockable Swing shutters with Finger Groove
HARDWARE : Hettich Hinges, Lock
</t>
  </si>
  <si>
    <t>Cafeteria Rectangular Table</t>
  </si>
  <si>
    <t>A rectangular cafeteria table with a Laminated HDHMR based tabletop and black powder-coated metal frame. Supported on sturdy square metal legs, the table provides ample seating space for group dining or collaborative setting. Complete with all materials, edge finishing, and installation as per design and specifications.</t>
  </si>
  <si>
    <t>Type 01- 1200mm x 800mm x 750mm</t>
  </si>
  <si>
    <t>INR 10000 / UNIT</t>
  </si>
  <si>
    <t>Basic Rate: INR 6000/UNIT</t>
  </si>
  <si>
    <t>Type 02-1800mm x 800mm  x 750mm</t>
  </si>
  <si>
    <t>INR 15000 / UNIT</t>
  </si>
  <si>
    <t>Basic Rate: INR 9000/UNIT</t>
  </si>
  <si>
    <t>Cafeteria Circular Table</t>
  </si>
  <si>
    <t>Type 01-  1200mm DIA x 750mm H</t>
  </si>
  <si>
    <t>Type 02-900mm DIA x 750mm H</t>
  </si>
  <si>
    <t>INR 7700 / UNIT</t>
  </si>
  <si>
    <t>Basic Rate: INR 4620/UNIT</t>
  </si>
  <si>
    <t>Type 03-800mm DIA x 750mm H</t>
  </si>
  <si>
    <t>INR 7000 / UNIT</t>
  </si>
  <si>
    <t>Full Ht. Storage  (1600mm L x 500mm D x 1800mm H)</t>
  </si>
  <si>
    <t xml:space="preserve">Fabricating and fixing of full ht. storage unit as per details. To have counter top made of 25mm thk prelaminated table top. Table top to have ABS edge banding as per architects instructions. To have storage below finished in laminate. Storage to have adjustable shelves finished with laminate as per details. Storage to have shutters finish with laminate and to be fitted with necessary hardware's like handles, locks, hinges, tower bolts, magnetic catchers, finger pull profile etc., complete as per architects instructions. </t>
  </si>
  <si>
    <t>TOTAL FOR MODULAR FURNITURE</t>
  </si>
  <si>
    <t xml:space="preserve">Carpet </t>
  </si>
  <si>
    <t>Supply and Installation of Carpet as per selection. Commercial-grade, low-VOC (Volatile Organic Compounds), anti-static modular carpet tiles with a minimum AC4/Class 32 rating for high traffic areas.The carpet should be protected with 2 layers clear white polythene sheets immediately after laying. The carpet laying shall be done with manufacturers’ approved imported adhesive. Please note that the rate shall also be inclusive of one round of shampoo as per EIC instructions before handover to client.Carpet tiles make: Interface, Mohawk, Shaw.
Pattern:   As per Selection
Yarn/ Fiber:   NY 6 +
Construction:   Tufted Pattern/ textured Loop pile
Tufting Gauge:   1/10 or 1/12
Pile Weight:   18.0 Oz +
Primary Backing : PVC free underscore cushion
Tile Size:   500X500mm / 600X600mm / 300X1200mm / 250x1000mm
Carpet pattern/ Colour/ Shade to be strictly as per Client/ PM/ Architect approval.
(Consider 5% attic stock within the mentioned quantity)</t>
  </si>
  <si>
    <t xml:space="preserve">Carpet Type - 1 </t>
  </si>
  <si>
    <t xml:space="preserve">
HoD Cabin 01, 02, 03
Workstations
Meeting Rooms
Collab
REPRO
HR Zone
HR Cabin
Finance Room</t>
  </si>
  <si>
    <t>INR 200 / SFT</t>
  </si>
  <si>
    <t>Basic Rate: INR 120/SFT</t>
  </si>
  <si>
    <t>Carpet Type - 2</t>
  </si>
  <si>
    <t xml:space="preserve">Board Room
MD CABIN </t>
  </si>
  <si>
    <t>INR 240 / SFT</t>
  </si>
  <si>
    <t>Basic Rate: INR 140/SFT</t>
  </si>
  <si>
    <t>TOTAL FOR CARPET</t>
  </si>
  <si>
    <t>IMAGE</t>
  </si>
  <si>
    <t xml:space="preserve"> Table</t>
  </si>
  <si>
    <r>
      <rPr>
        <rFont val="Poppins"/>
        <b/>
        <color theme="1"/>
        <sz val="9.0"/>
      </rPr>
      <t>Top:</t>
    </r>
    <r>
      <rPr>
        <rFont val="Poppins"/>
        <color theme="1"/>
        <sz val="9.0"/>
      </rPr>
      <t xml:space="preserve">
25mm thick pre-laminated particle board or MDF with 1mm HPL laminate in approved colour.
All visible edges finished with 2mm PVC edge banding.Corners to be rounded for a smooth finish.
</t>
    </r>
    <r>
      <rPr>
        <rFont val="Poppins"/>
        <b/>
        <color theme="1"/>
        <sz val="9.0"/>
      </rPr>
      <t>Base / Legs:</t>
    </r>
    <r>
      <rPr>
        <rFont val="Poppins"/>
        <color theme="1"/>
        <sz val="9.0"/>
      </rPr>
      <t xml:space="preserve">
Metal frame made of MS pipe (40x20mm), powder coated in approved colour, or
Solid wooden legs (teak or beech) with PU polish or laminate finish.
</t>
    </r>
    <r>
      <rPr>
        <rFont val="Poppins"/>
        <b/>
        <color theme="1"/>
        <sz val="9.0"/>
      </rPr>
      <t>Size:</t>
    </r>
    <r>
      <rPr>
        <rFont val="Poppins"/>
        <color theme="1"/>
        <sz val="9.0"/>
      </rPr>
      <t xml:space="preserve">
As mentioned in the BOQ
</t>
    </r>
    <r>
      <rPr>
        <rFont val="Poppins"/>
        <b/>
        <color theme="1"/>
        <sz val="9.0"/>
      </rPr>
      <t>Finish:</t>
    </r>
    <r>
      <rPr>
        <rFont val="Poppins"/>
        <color theme="1"/>
        <sz val="9.0"/>
      </rPr>
      <t xml:space="preserve">
Laminate top in approved shade; base powder-coated or PU-finished as per design.
</t>
    </r>
    <r>
      <rPr>
        <rFont val="Poppins"/>
        <b/>
        <color theme="1"/>
        <sz val="9.0"/>
      </rPr>
      <t>Hardware:</t>
    </r>
    <r>
      <rPr>
        <rFont val="Poppins"/>
        <color theme="1"/>
        <sz val="9.0"/>
      </rPr>
      <t xml:space="preserve">
SS screws and fittings with nylon glides below the legs to protect the floor.
</t>
    </r>
    <r>
      <rPr>
        <rFont val="Poppins"/>
        <b/>
        <color theme="1"/>
        <sz val="9.0"/>
      </rPr>
      <t>Approved Makes:</t>
    </r>
    <r>
      <rPr>
        <rFont val="Poppins"/>
        <color theme="1"/>
        <sz val="9.0"/>
      </rPr>
      <t xml:space="preserve">
Laminate: Greenlam / Merino / Century
Board: Greenply / Action Tesa / Century</t>
    </r>
  </si>
  <si>
    <t>Through out 60%</t>
  </si>
  <si>
    <t>Reception Area - Round Center Table (600mm DIA x 450mm H)</t>
  </si>
  <si>
    <t>INR 24000 / UNIT</t>
  </si>
  <si>
    <t>Nos</t>
  </si>
  <si>
    <t>Basic Rate: INR 14400/UNIT</t>
  </si>
  <si>
    <t>Collab Area side table (450mm DIA x 450mm H)</t>
  </si>
  <si>
    <t>INR 12500 / UNIT</t>
  </si>
  <si>
    <t>Basic Rate: INR 7500/UNIT</t>
  </si>
  <si>
    <t>MD Office Centre Table (600mm DIA x 450mm H)</t>
  </si>
  <si>
    <t>INR 20000 / UNIT</t>
  </si>
  <si>
    <t>Basic Rate: INR 12000/UNIT</t>
  </si>
  <si>
    <t>MD Office Centre Table (450mm DIA x 450mm H)</t>
  </si>
  <si>
    <t>INR 14500 / UNIT</t>
  </si>
  <si>
    <t>Basic Rate: INR 8700/UNIT</t>
  </si>
  <si>
    <t>Board Room Plug in Table (450mm DIA x 450mm H)</t>
  </si>
  <si>
    <t>INR 13000 / UNIT</t>
  </si>
  <si>
    <t>Basic Rate: INR 7800/UNIT</t>
  </si>
  <si>
    <t xml:space="preserve"> Sofa and Lounge Chairs</t>
  </si>
  <si>
    <r>
      <rPr>
        <rFont val="Poppins"/>
        <color theme="1"/>
        <sz val="9.0"/>
      </rPr>
      <t xml:space="preserve">Free-standing upholstered sofa suitable for lounge or waiting areas.
Frame:
Made from seasoned hardwood and plywood framework for strength and durability.
All joints to be glued, screwed, and reinforced for rigidity.
</t>
    </r>
    <r>
      <rPr>
        <rFont val="Poppins"/>
        <b/>
        <color theme="1"/>
        <sz val="9.0"/>
      </rPr>
      <t>Seat &amp; Back:</t>
    </r>
    <r>
      <rPr>
        <rFont val="Poppins"/>
        <color theme="1"/>
        <sz val="9.0"/>
      </rPr>
      <t xml:space="preserve">
High-density foam cushions (40D for seat, 32D for back) upholstered with approved fabric or leatherette.
Seat support with elastic webbing or nylon straps for added comfort.
</t>
    </r>
    <r>
      <rPr>
        <rFont val="Poppins"/>
        <b/>
        <color theme="1"/>
        <sz val="9.0"/>
      </rPr>
      <t>Upholstery:</t>
    </r>
    <r>
      <rPr>
        <rFont val="Poppins"/>
        <color theme="1"/>
        <sz val="9.0"/>
      </rPr>
      <t xml:space="preserve">
Fabric / Leatherette finish in approved shade and make.
</t>
    </r>
    <r>
      <rPr>
        <rFont val="Poppins"/>
        <b/>
        <color theme="1"/>
        <sz val="9.0"/>
      </rPr>
      <t>Legs / Base:</t>
    </r>
    <r>
      <rPr>
        <rFont val="Poppins"/>
        <color theme="1"/>
        <sz val="9.0"/>
      </rPr>
      <t xml:space="preserve">
MS powder-coated legs or wooden legs finished with PU polish, as per design intent.
Non-slip rubber / nylon buffers to be provided at the base for floor protection.
</t>
    </r>
    <r>
      <rPr>
        <rFont val="Poppins"/>
        <b/>
        <color theme="1"/>
        <sz val="9.0"/>
      </rPr>
      <t>Dimensions:</t>
    </r>
    <r>
      <rPr>
        <rFont val="Poppins"/>
        <color theme="1"/>
        <sz val="9.0"/>
      </rPr>
      <t xml:space="preserve">
Single seater: 900W x 850D x 450SH x 750H (mm)
Two seater: 1600W x 850D x 450SH x 750H (mm)
Three seater: 2100W /2400x 850D x 450SH x 750H (mm)
L shapes Sofa (To be finalized as per layout and design.)
</t>
    </r>
    <r>
      <rPr>
        <rFont val="Poppins"/>
        <b/>
        <color theme="1"/>
        <sz val="9.0"/>
      </rPr>
      <t xml:space="preserve">Finish:
</t>
    </r>
    <r>
      <rPr>
        <rFont val="Poppins"/>
        <color theme="1"/>
        <sz val="9.0"/>
      </rPr>
      <t xml:space="preserve">Upholstery fabric/leatherette: approved shade and texture.
</t>
    </r>
    <r>
      <rPr>
        <rFont val="Poppins"/>
        <b/>
        <color theme="1"/>
        <sz val="9.0"/>
      </rPr>
      <t xml:space="preserve">Legs/base: 
</t>
    </r>
    <r>
      <rPr>
        <rFont val="Poppins"/>
        <color theme="1"/>
        <sz val="9.0"/>
      </rPr>
      <t>Powder-coated / PU finish in approved colour.</t>
    </r>
  </si>
  <si>
    <t>Reception - Armchairs</t>
  </si>
  <si>
    <t>Basic Rate: Lounge Chair (Off white) INR 7000/UNIT</t>
  </si>
  <si>
    <t>Waiting Foyer Sofa- 3100 mm x 700 mm x 800 mm</t>
  </si>
  <si>
    <t>INR 60000 / UNIT</t>
  </si>
  <si>
    <t>Basic Rate: INR 36000/UNIT</t>
  </si>
  <si>
    <t>MD Office Curve Sofa  (3400mm DIA x 1700mm L)</t>
  </si>
  <si>
    <t>INR 67500 / UNIT</t>
  </si>
  <si>
    <t>Basic Rate: INR 40500/UNIT</t>
  </si>
  <si>
    <t>MD Office Armchair</t>
  </si>
  <si>
    <t>INR 22500 / UNIT</t>
  </si>
  <si>
    <t>Basic Rate: Lounge Chair (Orange) INR 12000/UNIT</t>
  </si>
  <si>
    <t xml:space="preserve">Chair Cafeteria </t>
  </si>
  <si>
    <t>INR 2750 / UNIT</t>
  </si>
  <si>
    <t>Basic Rate: Cafe chair (2 colours)        INR 2000/UNIT</t>
  </si>
  <si>
    <t>High Chair Cafeteria</t>
  </si>
  <si>
    <t>INR 6000 / UNIT</t>
  </si>
  <si>
    <t>Basic Rate: Cafe high chairs INR 5500/UNIT</t>
  </si>
  <si>
    <t>Chairs</t>
  </si>
  <si>
    <r>
      <rPr>
        <rFont val="Poppins"/>
        <b/>
        <color theme="1"/>
        <sz val="9.0"/>
      </rPr>
      <t>Type</t>
    </r>
    <r>
      <rPr>
        <rFont val="Poppins"/>
        <color theme="1"/>
        <sz val="9.0"/>
      </rPr>
      <t xml:space="preserve">: 
Medium-back ergonomic office chair with mesh backrest and cushioned seat as per the 3D Image &amp; sample approved by client.
</t>
    </r>
    <r>
      <rPr>
        <rFont val="Poppins"/>
        <b/>
        <color theme="1"/>
        <sz val="9.0"/>
      </rPr>
      <t>Structure</t>
    </r>
    <r>
      <rPr>
        <rFont val="Poppins"/>
        <color theme="1"/>
        <sz val="9.0"/>
      </rPr>
      <t xml:space="preserve">: 
Heavy-duty nylon or fiber-reinforced frame with robust 5-star nylon base for enhanced stability and long-term durability.
</t>
    </r>
    <r>
      <rPr>
        <rFont val="Poppins"/>
        <b/>
        <color theme="1"/>
        <sz val="9.0"/>
      </rPr>
      <t>Recline Mechanism</t>
    </r>
    <r>
      <rPr>
        <rFont val="Poppins"/>
        <color theme="1"/>
        <sz val="9.0"/>
      </rPr>
      <t xml:space="preserve">: 
Synchro-tilt mechanism with recline tension control knob, allowing the user to adjust reclining resistance as per comfort.
</t>
    </r>
    <r>
      <rPr>
        <rFont val="Poppins"/>
        <b/>
        <color theme="1"/>
        <sz val="9.0"/>
      </rPr>
      <t>Locking Function:</t>
    </r>
    <r>
      <rPr>
        <rFont val="Poppins"/>
        <color theme="1"/>
        <sz val="9.0"/>
      </rPr>
      <t xml:space="preserve"> 
Single-lock recline at 90° position for upright working posture.
</t>
    </r>
    <r>
      <rPr>
        <rFont val="Poppins"/>
        <b/>
        <color theme="1"/>
        <sz val="9.0"/>
      </rPr>
      <t>Swivel Function</t>
    </r>
    <r>
      <rPr>
        <rFont val="Poppins"/>
        <color theme="1"/>
        <sz val="9.0"/>
      </rPr>
      <t xml:space="preserve">: 
360° smooth swivel for easy mobility and multi-directional movement without shifting the chair base.
</t>
    </r>
    <r>
      <rPr>
        <rFont val="Poppins"/>
        <b/>
        <color theme="1"/>
        <sz val="9.0"/>
      </rPr>
      <t>Seat Material:</t>
    </r>
    <r>
      <rPr>
        <rFont val="Poppins"/>
        <color theme="1"/>
        <sz val="9.0"/>
      </rPr>
      <t xml:space="preserve"> 
High-density molded foam cushion with premium fabric upholstery ensuring breathability and long-lasting shape retention.
</t>
    </r>
    <r>
      <rPr>
        <rFont val="Poppins"/>
        <b/>
        <color theme="1"/>
        <sz val="9.0"/>
      </rPr>
      <t>Backrest</t>
    </r>
    <r>
      <rPr>
        <rFont val="Poppins"/>
        <color theme="1"/>
        <sz val="9.0"/>
      </rPr>
      <t xml:space="preserve">: 
High-quality breathable mesh designed for ventilation, reducing heat build-up during prolonged sitting hours.
</t>
    </r>
    <r>
      <rPr>
        <rFont val="Poppins"/>
        <b/>
        <color theme="1"/>
        <sz val="9.0"/>
      </rPr>
      <t>Ergonomics</t>
    </r>
    <r>
      <rPr>
        <rFont val="Poppins"/>
        <color theme="1"/>
        <sz val="9.0"/>
      </rPr>
      <t xml:space="preserve">: 
Contoured backrest with integrated lumbar support for spinal alignment and posture correction during extended use.
</t>
    </r>
    <r>
      <rPr>
        <rFont val="Poppins"/>
        <b/>
        <color theme="1"/>
        <sz val="9.0"/>
      </rPr>
      <t>Gas Lift</t>
    </r>
    <r>
      <rPr>
        <rFont val="Poppins"/>
        <color theme="1"/>
        <sz val="9.0"/>
      </rPr>
      <t xml:space="preserve">: 
Class 4 certified pneumatic gas lift, tested for safety and performance, offering smooth height adjustment and supporting up to 150 kg.
</t>
    </r>
    <r>
      <rPr>
        <rFont val="Poppins"/>
        <b/>
        <color theme="1"/>
        <sz val="9.0"/>
      </rPr>
      <t>Base &amp; Castors:</t>
    </r>
    <r>
      <rPr>
        <rFont val="Poppins"/>
        <color theme="1"/>
        <sz val="9.0"/>
      </rPr>
      <t xml:space="preserve"> 
Reinforced 5-legged nylon base with 50mm twin-wheel PU castors for noise-free, smooth rolling on hard and carpeted surfaces.
</t>
    </r>
    <r>
      <rPr>
        <rFont val="Poppins"/>
        <b/>
        <color theme="1"/>
        <sz val="9.0"/>
      </rPr>
      <t>Armrests</t>
    </r>
    <r>
      <rPr>
        <rFont val="Poppins"/>
        <color theme="1"/>
        <sz val="9.0"/>
      </rPr>
      <t xml:space="preserve">: 
Fixed armrests with soft PU pads for forearm comfort.
</t>
    </r>
    <r>
      <rPr>
        <rFont val="Poppins"/>
        <b/>
        <color theme="1"/>
        <sz val="9.0"/>
      </rPr>
      <t>Finish</t>
    </r>
    <r>
      <rPr>
        <rFont val="Poppins"/>
        <color theme="1"/>
        <sz val="9.0"/>
      </rPr>
      <t>: 
All plastic and metal parts finished in black/grey powder coat or moulded finish,  by the architect/client.</t>
    </r>
  </si>
  <si>
    <t>INR 6750 / UNIT</t>
  </si>
  <si>
    <t>Basic Rate: Reception Chair - INR 5000/UNIT</t>
  </si>
  <si>
    <t>Workstations</t>
  </si>
  <si>
    <t>INR 7500 / UNIT</t>
  </si>
  <si>
    <t>Basic Rate: WS Chairs INR 4500/UNIT</t>
  </si>
  <si>
    <t>Meeting Room 4,6 Pax</t>
  </si>
  <si>
    <t>Basic Rate: INR 4500/UNIT</t>
  </si>
  <si>
    <t>HR  &amp; FINANCE ZONE</t>
  </si>
  <si>
    <t>Board Room</t>
  </si>
  <si>
    <t>INR 9500 / UNIT</t>
  </si>
  <si>
    <t>Basic Rate: Boardroom chair  INR 10000/UNIT</t>
  </si>
  <si>
    <t>HoD  &amp; HR Cabin Main chair</t>
  </si>
  <si>
    <t>Basic Rate: HOD Cabin main chair        INR 8000/UNIT</t>
  </si>
  <si>
    <t>HoD Cabin visitor chair - With Headrest</t>
  </si>
  <si>
    <t>Basic Rate: HOD Visitor chair INR 5000/UNIT</t>
  </si>
  <si>
    <t>MD Cabin Main chair</t>
  </si>
  <si>
    <t>Basic Rate: MD Cabin - Main chair INR 12000/UNIT</t>
  </si>
  <si>
    <t>MD Cabin Visitor chair</t>
  </si>
  <si>
    <t>INR 12000 / UNIT</t>
  </si>
  <si>
    <t>Basic Rate: MD Cabin - Visitor chair INR 7000/UNIT</t>
  </si>
  <si>
    <t>TOTAL FOR LOOSE FURNITURE</t>
  </si>
  <si>
    <t>QUANTITY</t>
  </si>
  <si>
    <t>Soiled Dish Table with 3 Sink Pre-Wash Unit</t>
  </si>
  <si>
    <t>INR 40500/unit</t>
  </si>
  <si>
    <t>Nos.</t>
  </si>
  <si>
    <t>Basic Rate: INR 32400/UNIT</t>
  </si>
  <si>
    <t>The soiled dish table shall measure 3850 mm in width, 750 mm in depth, and 850 mm in height with an additional 150 mm splash. It shall have a 2.0 mm thick stainless steel (S.S.) top with all free sides turned up 75 mm and returned 40 mm for strength and hygiene. The unit will include three sink bowls, each fabricated from S.S. with radius corners and a lever-operated waste outlet. It shall be mounted on 38 mm × 38 mm × 1.6 mm thick S.S. legs with suitable cross-bracing and sound-deadening provisions. The table will be of custom-built make, and detailed shop drawings in plan, elevation, and section shall be approved prior to fabrication.</t>
  </si>
  <si>
    <t>Cutlery Soak Sink</t>
  </si>
  <si>
    <t>INR 17500/unit</t>
  </si>
  <si>
    <t>Basic Rate: INR 14000/UNIT</t>
  </si>
  <si>
    <t>The cutlery soak sink shall be fabricated from 16-gauge S.S. 304 and shall measure 610 mm × 610 mm × 750 mm high. It will include a single sink bowl of 535 mm × 535 mm × 305 mm deep, with fully rounded internal corners for hygiene. The sink shall be provided with a 38 mm lever-operated waste outlet complete with a tailpipe and shall be mounted on S.S. square tube legs with full cross bracing and adjustable bullet feet. This unit shall be custom-built and supplied as per approved drawings.</t>
  </si>
  <si>
    <t>Wall Mounted Pre-Rinse Unit</t>
  </si>
  <si>
    <t>INR 23500/unit</t>
  </si>
  <si>
    <t>Basic Rate: INR 18800/UNIT</t>
  </si>
  <si>
    <t>The wall-mounted pre-rinse unit shall be a spring-action wall-mounted model, complete with an 8-inch mixing faucet made of chrome-plated brass, a 18-inch riser, and a 44-inch stainless steel braided hose connected to a 1.42 GPM spray valve. The inlet connections shall be ½-inch NPT female, and the assembly shall comply with ASME, NSF, and EP Act 2005 standards. It shall be supplied with all necessary mounting brackets, finger hooks, and accessories for proper installation. The preferred make shall be T&amp;S or Fisher – Model B-0133-ADF12-B or equivalent.</t>
  </si>
  <si>
    <t>Dishwasher</t>
  </si>
  <si>
    <t>Providing, supplying &amp; installing Free-Standing Dishwasher of 14 place settings capacity, Model: SMS6IKI01 of Bosch or equivalent approved make, with EcoSilence Drive motor, Wi-Fi connectivity and anti-fingerprint brushed steel finish, complete in all respects as per approved specifications and site requirements.</t>
  </si>
  <si>
    <t>Off-Loading Table</t>
  </si>
  <si>
    <t>INR 65500/unit</t>
  </si>
  <si>
    <t>Basic Rate: INR 52400/UNIT</t>
  </si>
  <si>
    <t>The off-loading table shall be fabricated from 2.0 mm thick S.S. 304 with a top measuring 1330 mm × 750 mm × 850 mm in height plus 150 mm backsplash. It shall have a full-length removable roller bed made of food-grade plastic rollers and a reinforced underframe of 25 × 100 × 25 × 2 mm S.S. channel. The table shall be supported on 38 mm square pipe legs with bullet feet for height adjustment. The equipment shall be custom fabricated, and drawings shall be submitted for approval before manufacture.</t>
  </si>
  <si>
    <t>Clean Dish Rack</t>
  </si>
  <si>
    <t>INR 22000/unit</t>
  </si>
  <si>
    <t>Basic Rate: INR 17600/UNIT</t>
  </si>
  <si>
    <t>The clean dish rack shall measure 1100 mm in width, 550 mm in depth, and 1800 mm in height, fabricated entirely from S.S. 304. It shall have five adjustable shelves, each made from 1.2 mm thick S.S. sheets with turned-up edges on all sides for rigidity. The frame shall be constructed using 38 × 38 × 1.6 mm S.S. tubes mounted on heavy-duty castors to facilitate mobility. The unit shall be custom-built and fabricated in accordance with approved drawings.</t>
  </si>
  <si>
    <t>Drain Box with Grating and Perforated Tray</t>
  </si>
  <si>
    <t>The drain box shall measure 550 mm × 550 mm × 75/150 mm deep and shall be constructed entirely from S.S. 304. It shall be provided with a pressure-locked grating, a removable perforated strainer tray with a stainless steel rod handle, and an integrated foul air trap and silt basket. The complete assembly shall be designed to ensure smooth drainage and hygiene. Samples shall be submitted and approved prior to final fabrication. The unit shall be custom-built.</t>
  </si>
  <si>
    <t>Hose Reel Assembly</t>
  </si>
  <si>
    <t>INR 25000/unit</t>
  </si>
  <si>
    <t>The hose reel shall measure approximately 230 mm × 538 mm × 498 mm and shall comprise a stainless-steel hose reel rack, braided steel hose, and brass nozzle with an integrated cast bronze mixing valve. The reel shall withstand up to 300 PSI pressure and be supplied with a wall-mounting swing bracket for convenient operation. The model shall be T&amp;S 5HR-242-01 with G019430-45 bracket or equivalent.</t>
  </si>
  <si>
    <t>Insect Killer</t>
  </si>
  <si>
    <t>INR 6000/unit</t>
  </si>
  <si>
    <t>Basic Rate: INR 4800/UNIT</t>
  </si>
  <si>
    <t>The insect killer shall be a wall or ceiling-mounted twin-tube electric fly trap, measuring 528 mm × 128 mm × 344 mm, designed for use in commercial kitchens. It shall be fitted with replaceable glue boards and a plastic-coated mild steel safety guard. The unit shall be supplied complete with a power cord, mounting accessories, and fixtures. The make shall be PCIL / Mid Link – Spider Electric Fly Catcher (Wall Mounted) or equivalent.</t>
  </si>
  <si>
    <t>INR 20500/unit</t>
  </si>
  <si>
    <t>Basic Rate: INR 16400/UNIT</t>
  </si>
  <si>
    <t>Size: 1200 (W) × 350 (D) × 75/150 (H) mm
Specification:
Fabricated entirely from S.S. 304, with a 38 × 4 mm bearing-bar framework and 32 × 4 mm cross members, pressure-locked and welded to a 1.6 mm thick, 70 mm-deep S.S. trough sloped towards the floor drain. Provided with a 100 mm dia. cut-out and integral flange, 100 × 100 × 2 mm plate, and a full-size perforated strainer tray (1.6 mm S.S.) with rod handle.
Accessories: Foul Air Trap (FAT) and Silt Basket.
MEP: Waste outlet – 100 mm Ø; no hot/cold/gas/electric requirement.
Special Note: Shop drawing (plan/elevation/section) and sample to be submitted for consultant approval prior to fabrication.
Make/Model: Custom Built.</t>
  </si>
  <si>
    <t>Air Curtain</t>
  </si>
  <si>
    <t>INR 15000/unit</t>
  </si>
  <si>
    <t>The air curtain shall measure 1800 mm × 255 mm × 255 mm and shall be constructed from stainless steel and aluminum. It shall include a remote or automatic control system with a door sensor and three-speed operation (low, medium, and high). The air velocity shall be 18 meters per second, ensuring effective air separation at entry points. The preferred make shall be Mitzvah Engineering Inc. / Euronics – Model EAS 4 or equivalent.</t>
  </si>
  <si>
    <t>Garbage Bin</t>
  </si>
  <si>
    <t>INR 4500/unit</t>
  </si>
  <si>
    <t>Basic Rate: INR 3600/UNIT</t>
  </si>
  <si>
    <t>The garbage bin shall measure 420 mm × 585 mm × 790 mm and be constructed from high-quality polyethylene, resistant to rust, dents, and chips. It shall feature a heavy-duty foot pedal-operated lid, an overlapping cover for odor control, and two heavy-duty rear wheels for mobility. The preferred make shall be Frontier – FLB-ROL 70 / Nilkamal – GMWBFC68BASE + Wheels or equivalent.</t>
  </si>
  <si>
    <t>Vapour Hood</t>
  </si>
  <si>
    <t>INR 50000/unit</t>
  </si>
  <si>
    <t>Basic Rate: INR 40000/UNIT</t>
  </si>
  <si>
    <t>Providing, supplying and installing Vapour Hood of size 900 mm x 900 mm x 450 mm, manufactured by JEW Innovative or approved equivalent, complete with SS304 construction, grease filters, vapour extraction system, concealed supports, necessary accessories, electrical connections and all fittings required for complete installation, testing and commissioning as per approved drawings and manufacturer's specifications.</t>
  </si>
  <si>
    <t>Bain-Marie Counter</t>
  </si>
  <si>
    <t>Providing, supplying and installing a stainless steel Bain-Marie counter complete with SS304 grade construction, insulated hot food wells, GN pan accommodation, electric heating system with temperature controls, under-counter storage, adjustable levelling feet, electrical connections, necessary accessories, testing and commissioning, complete as per approved design and manufacturer's specifications.</t>
  </si>
  <si>
    <t>850 mm (H) x 800 mm (D) x 2100 mm (L)</t>
  </si>
  <si>
    <t>INR 95000/UNIT</t>
  </si>
  <si>
    <t>Basic Rate: INR 76000/UNIT</t>
  </si>
  <si>
    <t>Water Dispenser/ RO unit</t>
  </si>
  <si>
    <t>Providing and fixing water dispenser unit of 1800mm high 900mm wide 600mm deep, fabricated out of 19mm thk BWP ply with 1.5mm thk approved laminate from outside and 1mm liner matcing laminate on the inside.  Unit to be made in combination of closed shutters &amp; open shelves as per design/dwg. All exposed edges to be finshed with 2mm thk PVC edge banding as per edge detail.Hardware- Lock sets, self-closing hinges, spring loaded shutter latch inside, all cabinet hardware to be kich / dorset or equivalent, complete as per architect's approval. Also include full ht storage for bubble top dispenser with cutout at desired ht.</t>
  </si>
  <si>
    <t>Size of 1100mm X 680mm D X 1800mm H</t>
  </si>
  <si>
    <t>INR 105000/UNIT</t>
  </si>
  <si>
    <t>Basic Rate: INR 84000/UNIT</t>
  </si>
  <si>
    <t>Size of 900mm X 600mm D X 1800mm H</t>
  </si>
  <si>
    <t>Basic Rate: INR 72000/UNIT</t>
  </si>
  <si>
    <t>Hot Plate</t>
  </si>
  <si>
    <t>Providing, supplying and installing a stainless steel electric hot plate of size 1200 mm (L) x 750 mm (D) x 850+150 mm (H), fabricated in SS304 grade with heavy-duty flat heating surface, thermostatic temperature controls, insulated body, splash back, adjustable levelling feet, electrical connections, control panel, necessary accessories, testing and commissioning, complete as per approved design and manufacturer's specifications.</t>
  </si>
  <si>
    <t>INR 60000/UNIT</t>
  </si>
  <si>
    <t>Basic Rate: INR 48000/UNIT</t>
  </si>
  <si>
    <t>S.S. Twin Basket Deep Fat Fryer</t>
  </si>
  <si>
    <t>Providing, supplying and installing a heavy-duty stainless steel twin basket deep fat fryer of size 600 mm (L) x 600 mm (D) x 850+150 mm (H), fabricated in SS304 grade construction, complete with dual frying baskets, oil tank, thermostatic temperature controls, insulated body, drain valve, splash back, adjustable levelling feet, control panel, electrical connections, all necessary accessories, testing and commissioning, complete as per approved drawings and manufacturer's specifications. Make: JEW Innovative or approved equivalent.</t>
  </si>
  <si>
    <t>Exhaust Hood</t>
  </si>
  <si>
    <t>Providing, supplying and installing a custom-made kitchen exhaust hood of size 5100 mm x 2300 mm, fabricated from SS304 stainless steel (minimum 1.2 mm thick), complete with baffle grease filters, grease collection tray, drain arrangement, integrated LED light provision, hanging supports, suspension system, all necessary brackets, fasteners and accessories required for complete installation. The hood shall be suitable for commercial kitchen applications and shall be connected to the exhaust system as per approved drawings and manufacturer's specifications, complete in all respects.</t>
  </si>
  <si>
    <t>TOTAL FOR KITCHEN EQUIPMENTS &amp; OTHERS</t>
  </si>
  <si>
    <t>Amount (INR)</t>
  </si>
  <si>
    <t>SUPPLY</t>
  </si>
  <si>
    <t>INSTALLATION</t>
  </si>
  <si>
    <t>TOTAL</t>
  </si>
  <si>
    <t>LT PANELS :</t>
  </si>
  <si>
    <r>
      <rPr>
        <rFont val="Poppins"/>
        <color theme="1"/>
        <sz val="9.0"/>
      </rPr>
      <t xml:space="preserve">Supply, Installation, Testing, Commissioning of MAIN L.T  &amp; HVAC PANEL - MCCB INCOMER AND MCCB / MCB OUTGOING. 
</t>
    </r>
    <r>
      <rPr>
        <rFont val="Tw Cen MT"/>
        <b/>
        <color theme="1"/>
        <sz val="11.0"/>
      </rPr>
      <t xml:space="preserve">with fire suppression systems </t>
    </r>
  </si>
  <si>
    <r>
      <rPr>
        <rFont val="Poppins"/>
        <color theme="1"/>
        <sz val="9.0"/>
      </rPr>
      <t xml:space="preserve">Supply, Installation, Testing, Commissioning of  UPS POWER O/P PANEL - 
</t>
    </r>
    <r>
      <rPr>
        <rFont val="Tw Cen MT"/>
        <b/>
        <color theme="1"/>
        <sz val="11.0"/>
      </rPr>
      <t>with fire suppression systems</t>
    </r>
  </si>
  <si>
    <t>Total for LT Panels</t>
  </si>
  <si>
    <t>LT CABLES &amp; ENDTERMINATIONS</t>
  </si>
  <si>
    <t>Supply, Laying, Testing and Commissioning of stranded XLPE/PVC insulated, Armoured / Unarmoured / Flexible, Aluminum / Copper conductor, laid in tray / hume pipe / in ready made trenches, with nylon cable ties / MS Clamps @ 600mm interval etc., as required. The cost of the nylon tie and overlapping GI strip shall be included in the cost of installation.</t>
  </si>
  <si>
    <t>Supply, Installation, Testing and Commissioning of Compression type cable gland, aluminum lugs for aluminum cables / copper lugs for copper cables, insulation tape, anti corrosive paste, brass clamps for gland earthing with 14 SWG copper wire to connect to nearest earth flat.</t>
  </si>
  <si>
    <t>Insulation: XLPE above 25Sqmm and Class A PVC below 25Sqmm</t>
  </si>
  <si>
    <t>Inner sheath: Extruded PVC only for Multicore</t>
  </si>
  <si>
    <t>Outer sheath: Extruded Type ST2 PVC with FLAME RETARDANT</t>
  </si>
  <si>
    <t>Voltage grade:1100Volts</t>
  </si>
  <si>
    <t>Armoure: Galvanized Steel strip/Wire for multicore</t>
  </si>
  <si>
    <t>Non Magnetic Aluminum Wire/Strip for Single core</t>
  </si>
  <si>
    <t>Gland type : Brass with nickel plated</t>
  </si>
  <si>
    <t>Compression : Double compression above 35 Sq.mm</t>
  </si>
  <si>
    <t>Sealing Ring : Natural rubber for indoor, Neoprene for Outdoor</t>
  </si>
  <si>
    <t>Bimetallic lugs to be used</t>
  </si>
  <si>
    <t>Gland earthing to be included as part of LT panel cable end terimations</t>
  </si>
  <si>
    <t>XLPE / PVC insulated, steel armoured, aluminum conductor 3.5 Core and 4 core cables.</t>
  </si>
  <si>
    <t>3.5 Core X 300 Sqmm</t>
  </si>
  <si>
    <t>MTS</t>
  </si>
  <si>
    <t>End terminations</t>
  </si>
  <si>
    <t>3.5 Core X 150 Sqmm</t>
  </si>
  <si>
    <t>3.5 Core X 95 Sqmm</t>
  </si>
  <si>
    <t>4 Core X 70 Sqmm</t>
  </si>
  <si>
    <t>e</t>
  </si>
  <si>
    <t>4 Core X 25 Sqmm</t>
  </si>
  <si>
    <t>RO</t>
  </si>
  <si>
    <t>f</t>
  </si>
  <si>
    <t>4 Core X 16 Sqmm</t>
  </si>
  <si>
    <t>g</t>
  </si>
  <si>
    <t>4 Core X 10 Sqmm</t>
  </si>
  <si>
    <t>h</t>
  </si>
  <si>
    <t>4 Core X 6 Sqmm</t>
  </si>
  <si>
    <t>i</t>
  </si>
  <si>
    <t>4 Core X 4 Sqmm</t>
  </si>
  <si>
    <t>PVC insulated, sheathed, unarmoured, flexible copper conductor cables - single Core - for end connection in grounding.</t>
  </si>
  <si>
    <t>1 Core x 70 Sq. mm</t>
  </si>
  <si>
    <t>1 Core x 16 Sq. mm</t>
  </si>
  <si>
    <t>1 Core x 10 Sq. mm</t>
  </si>
  <si>
    <t>1 Core x 6 Sq. mm</t>
  </si>
  <si>
    <t>1 Core x 4 Sq. mm</t>
  </si>
  <si>
    <t>1 Core x 2.5 Sq. mm</t>
  </si>
  <si>
    <t>1 Core x 1.5 Sq. mm</t>
  </si>
  <si>
    <t>PVC Insulated &amp; Steel Armoured Copper Conductor cables (YFY Type)</t>
  </si>
  <si>
    <t>3 Core x 16 Sq. mm</t>
  </si>
  <si>
    <t>3 Core x 10 Sq. mm</t>
  </si>
  <si>
    <t>3 Core x 6 Sq. mm</t>
  </si>
  <si>
    <t>3 Core x 4 Sq. mm</t>
  </si>
  <si>
    <t>3 Core x 2.5 Sq. mm</t>
  </si>
  <si>
    <t>4 Core x 16 Sq. mm</t>
  </si>
  <si>
    <t>4 Core x 10 Sq. mm</t>
  </si>
  <si>
    <t>4 Core x 6 Sq. mm</t>
  </si>
  <si>
    <t>4 Core x 4 Sq. mm</t>
  </si>
  <si>
    <t>Control Cables</t>
  </si>
  <si>
    <t>SITC of 11000 M.S insulated sheathed and screened Fire Retarded Low Smoke (FRLS) control cables with copper conductors generally as specified and shown on drgs. and same as for power cables.</t>
  </si>
  <si>
    <t xml:space="preserve">2C x 1.5 smm </t>
  </si>
  <si>
    <t>MATV System</t>
  </si>
  <si>
    <t>SITC pulling  of  RG-6 coaxial cable, centre copper conductor with foam Shielded jelly filed (Make - Comscope ) pulling through 20mm M.S pipes  including all conduit accessories like JBs pull boxes bends fish wire etc as directed by the engineer incharge .</t>
  </si>
  <si>
    <t>SITC of  RG-11 coaxial cable , centre copper conductor with foam Shielded jelly filed (Make - Comscope ) pulling through 20mm M.S pipes as directed by the engineer incharge .</t>
  </si>
  <si>
    <t>SITC of 2 way splitter proper fixture inside and earthing screw provision.splitters in die cast Alum. casing.( Make - Diamond/Triax) with required Baloon Pins ( Shall be provided with Switch (Amplifier )(Note:Splitter should be 2100 to 2400 mHZ)</t>
  </si>
  <si>
    <t>SITC of 1 way splitter proper fixture inside and earthing screw provision.splitters in die cast Alum. casing.( Make - Diamond/Triax) with required Baloon Pins ( Shall be provided with Switch (Amplifier )</t>
  </si>
  <si>
    <t xml:space="preserve">RG11 F2F connector </t>
  </si>
  <si>
    <t>RG06 F2F connector</t>
  </si>
  <si>
    <t>Total for LT Cables and End terminations</t>
  </si>
  <si>
    <t>MCB DISTRIBUTION BOARDS (DB)</t>
  </si>
  <si>
    <t>Supply, Installation, Testing and Commissioning of MCB Distribution board as per approved installation dwgs.</t>
  </si>
  <si>
    <t>Wall mounted MCB DBs with MS wire way box on top / bottom &amp; on sides. MCBs shall be rated for 10kA with current limiting feature. Dummy ways to be covered with blank plates. All out going ways shall be labelled &amp; laminated.</t>
  </si>
  <si>
    <t>Enclosure:1.2mm CRCA Sheet Steel, Powder Coated</t>
  </si>
  <si>
    <t>Door : Double Door</t>
  </si>
  <si>
    <t>Protection : IP 42</t>
  </si>
  <si>
    <t>Cable Entry : Top &amp; Bottom</t>
  </si>
  <si>
    <t>For UPS distribution RCBO's shall be harmonic resistant (SI Series)</t>
  </si>
  <si>
    <t>Bus bar : Shall be tinned Copper and 200% rating for UPS DB Neutral Link</t>
  </si>
  <si>
    <t>MCB's : 10kA 'C' Curve for Lighting &amp; Raw power, 10kA 'D' Curve for UPS Distribution</t>
  </si>
  <si>
    <t>Note:</t>
  </si>
  <si>
    <t>1) Separate Earth bus/Neutral bus for each phase</t>
  </si>
  <si>
    <t>2) Each Circuit shall have yellow ferrules with circuit number.</t>
  </si>
  <si>
    <t>3) Accessories required for installation of DB's on Wall/Column/Gyp Board shall be considered</t>
  </si>
  <si>
    <t>4) DB's shall be covered with powder coated (paint should match with DB Color) wire ways all around and up to ceiling to receive incoming circuits, how ever raceway shall be considered as a separate items</t>
  </si>
  <si>
    <t>5) Laminated A3 OR A4 size SLD copy shall be pasted inside DB door</t>
  </si>
  <si>
    <t>6) Safe shroud for Neutral link shall be provided</t>
  </si>
  <si>
    <t>7) For all DB's Ground and neutral bus bar to have insulator and DB should consist busbar box where from earthpit cable will be connected and distributed to all the DB's</t>
  </si>
  <si>
    <t xml:space="preserve">Lighting /RawPower DBS  </t>
  </si>
  <si>
    <t xml:space="preserve">FLOOR  RAW POWER DB </t>
  </si>
  <si>
    <t>12 WAY ETPN DB as required,</t>
  </si>
  <si>
    <t xml:space="preserve">1 No. Double door PPI DB enclosure IP-43 </t>
  </si>
  <si>
    <t>Incommer-</t>
  </si>
  <si>
    <t>1 No. 63A 4P MCB  10 KA</t>
  </si>
  <si>
    <t>Sum incomers</t>
  </si>
  <si>
    <t>40 A DP RCCB 100 mA 3 Nos</t>
  </si>
  <si>
    <t>Outgoings-</t>
  </si>
  <si>
    <t>30 Nos.16A SP MCB, C Curve.,</t>
  </si>
  <si>
    <t>Necessary blankplates(if require), interconnection and accessories</t>
  </si>
  <si>
    <t>FLOOR  RAW POWER DB  CAFE DB</t>
  </si>
  <si>
    <t>8 WAY ETPN DB as required,</t>
  </si>
  <si>
    <t>1 No. 40A 4P MCB 10 KA</t>
  </si>
  <si>
    <t>32 A DP RCCB 100 mA 3 Nos</t>
  </si>
  <si>
    <t>18 Nos.16A SP MCB, C Curve,</t>
  </si>
  <si>
    <t>QRO</t>
  </si>
  <si>
    <t>6 WAY ETPN DB as required,</t>
  </si>
  <si>
    <t>12 Nos.16A SP MCB, C Curve,</t>
  </si>
  <si>
    <t xml:space="preserve">FLOOR COMPUTER POWER DB </t>
  </si>
  <si>
    <t xml:space="preserve">1 No. Double doorPPI DB enclosure IP-43 </t>
  </si>
  <si>
    <t>EMERG. LIGHTING DB</t>
  </si>
  <si>
    <t>12 WAY SPN DB as required,</t>
  </si>
  <si>
    <t>1 No. Double door SPN DB enclosure IP-43.</t>
  </si>
  <si>
    <t>1 No.32A DP RCBO 30mA</t>
  </si>
  <si>
    <t>10 Nos.10A SP MCB,D Curve.</t>
  </si>
  <si>
    <t>FLOOR LIGHTING DB</t>
  </si>
  <si>
    <t>1 No. Double door ETPN DB enclosure IP-43 with  PPI Kit.</t>
  </si>
  <si>
    <t xml:space="preserve">1 No. 40 A 4P MCB with 3 nos.32 A DP RCCB 30 mA </t>
  </si>
  <si>
    <t>30 Nos.10A SP MCB, C Curve.</t>
  </si>
  <si>
    <t xml:space="preserve">1 No. 32 A 4P MCB with 3 nos.25 A DP RCCB 30 mA </t>
  </si>
  <si>
    <t>18 Nos.10A SP MCB, C Curve.</t>
  </si>
  <si>
    <t>Note : Vendor should consider internal wiring of DB</t>
  </si>
  <si>
    <t xml:space="preserve">FLOOR HVAC POWER DB </t>
  </si>
  <si>
    <t>8 WAY VTPN DB as required,</t>
  </si>
  <si>
    <t xml:space="preserve">1 No. Double door VTPN DB enclosure IP-43 </t>
  </si>
  <si>
    <t>1 No. 32A 4P MCB 10KA</t>
  </si>
  <si>
    <t>2 Nos.10A SP MCB, C Curve.</t>
  </si>
  <si>
    <t>10 Nos.16A SP MCB, C Curve.</t>
  </si>
  <si>
    <t>4 Nos.20A TP MCB, C Curve.</t>
  </si>
  <si>
    <t>18 Nos.16A SP MCB, C Curve.</t>
  </si>
  <si>
    <t>HUB ROOM DB</t>
  </si>
  <si>
    <t>4WAY SPN DB as required,</t>
  </si>
  <si>
    <t>1 No. 32A DP MCB 10kA</t>
  </si>
  <si>
    <t>4Nos.20A SP MCB,D Curve.</t>
  </si>
  <si>
    <t>SERVER DB</t>
  </si>
  <si>
    <t>4 WAY ETPN DB as required,</t>
  </si>
  <si>
    <t>1 No. 63 A 4P MCB with 3 nos.32 A DP MCB 10kA</t>
  </si>
  <si>
    <t>09 Nos.32A SP MCB, D Curve.</t>
  </si>
  <si>
    <t>01 Nos.32A TP MCB, D Curve.</t>
  </si>
  <si>
    <t>FLOOR LV DB for FAS/PA/BMS/Fire Damper wiring</t>
  </si>
  <si>
    <t>1 No.25A DP MCB 10kA</t>
  </si>
  <si>
    <t>10 Nos.16A SP MCB,D Curve.</t>
  </si>
  <si>
    <t>FLOOR AV DB</t>
  </si>
  <si>
    <t>FLOOR UPS O/P DB</t>
  </si>
  <si>
    <t>4 WAY VTPN DB as required,</t>
  </si>
  <si>
    <t>1 No. 63A 4P MCCB ,16KA</t>
  </si>
  <si>
    <t>2Nos.16 A SP MCB, C Curve.</t>
  </si>
  <si>
    <t>1Nos.20 A SP MCB, C Curve.</t>
  </si>
  <si>
    <t>3Nos.32 A SP MCB, C Curve.</t>
  </si>
  <si>
    <t>2 Nos.40A TP MCB, C Curve.</t>
  </si>
  <si>
    <t>Fabrication and providing 16swg Wire way/drawbox/raceways for DBS sides etc.,usingsheet steel complete with powder coatedpainting hardware, etc., as per site requirements.</t>
  </si>
  <si>
    <t>200mm W X 100mm D</t>
  </si>
  <si>
    <t>150mm W X 100mm D</t>
  </si>
  <si>
    <t>100mm W X 100mm D</t>
  </si>
  <si>
    <t>BREAKERS / STARTERS IN ENCLOSURE ( ALL ENCLOSURE HAVE TO FULLY WEATHER PROOF ONLY)</t>
  </si>
  <si>
    <t>63A 4P RCCB/10kA mIliAmps  with Weather Proof GI enclosure with all required supporting accessories.</t>
  </si>
  <si>
    <t>40/32A 4P RCCB/10kA  with Weather Proof GI enclosure with all required supporting accessories.</t>
  </si>
  <si>
    <t>63A 4P MCB/10kA mIliAmps  with Weather Proof GI enclosure with all required supporting accessories.</t>
  </si>
  <si>
    <t>40/32A DP MCB/10kA  with Weather Proof GI enclosure with all required supporting accessories.</t>
  </si>
  <si>
    <t>20/25A DP RCCB 100 mIliAmps with Weather Proof GI enclosure with all required supporting accessories.</t>
  </si>
  <si>
    <t>80 4P MCCB TM /16kA with GI enclosure with indicating lampe with all required supporting accessories.</t>
  </si>
  <si>
    <t>160A 4P MCCB TM /16kA with GI enclosure with indicating lampe with all required supporting accessories.</t>
  </si>
  <si>
    <t>63A 4P MCCB/16KA with GI enclosure with indicating lampe with all required supporting accessories.</t>
  </si>
  <si>
    <t>40A 4P MCCB/16KA with GI enclosure with indicating lampe with all required supporting accessories.</t>
  </si>
  <si>
    <t>j</t>
  </si>
  <si>
    <t>16A DP MCB/10kA  with Weather Proof GI enclosure with all required supporting accessories.</t>
  </si>
  <si>
    <t>Total for MCB Distribution boards</t>
  </si>
  <si>
    <t>CIRCUIT MAINS</t>
  </si>
  <si>
    <t>Circuit mains using 1.1kV grade PVC insulated PVC sheathed multi core copper cables on existing trays / raceways and  PVC insulated FRLS Multi strand copper conductor wire in PVC conduit. Circuit mains shall be measured from respective DB to the nearest point. All circuit terminations shall be provided with solder less crimping type copper sockets / lugs, ferrules indicating source code on load side &amp; load code on source side. There shall not be any joints in the circuits, only looping is allowed in terminal blocks &amp; at points.</t>
  </si>
  <si>
    <t>Accessories shall includes Bends, Collars, junction boxes, Spacers, saddles, screws, Flexibles</t>
  </si>
  <si>
    <t>Each circuit lugs to be crimped and heat shrink to be used at all lugs points</t>
  </si>
  <si>
    <t>Conduit colour to be either grey or white to match to the ceiling colour in respective area</t>
  </si>
  <si>
    <t>Color code for RYBN to be followed from DB level upto socket looping.</t>
  </si>
  <si>
    <t>Lighting Circuit</t>
  </si>
  <si>
    <t xml:space="preserve">Supply &amp; Installation of 3Cx2.5Sq.mm multicore unarmoured flexible cable as  lighting  circuit. The circuit main shall be measured in running metres from respective distribution board upto  first  switch  point / sensor / light point   and  looping  between  the switches &amp; sensor ( further onwards, it shall be deemed to be included in point wiring). </t>
  </si>
  <si>
    <t>Emergency Lighting Circuit :</t>
  </si>
  <si>
    <t xml:space="preserve">Supply &amp; Installation of 3Cx1.5Sq.mm multicore unarmoured flexible cable as emergency lighting  circuit. The circuit main shall be measured in running metres from respective distribution board upto  first  switch  point / sensor / light point   and  looping  between  the switches &amp; sensor ( further onwards, it shall be deemed to be included in point wiring). </t>
  </si>
  <si>
    <t>VAV, Fire dampers, low voltage &amp; Emergency Exit signage circuit</t>
  </si>
  <si>
    <t xml:space="preserve">Supply &amp; Installation of  3Rx1.5Sq.mm multistrand copper conductor wires in 20mm dia MS conduit </t>
  </si>
  <si>
    <t xml:space="preserve">UPS/RP/Kitchen/AC Circuit </t>
  </si>
  <si>
    <t>Supply &amp; Installation of 3C x 4 Sqmm FRLS 1100V unarmoured double insulated flexible multicore cable in white colour for UPS circuit and black colour for raw power circuit.</t>
  </si>
  <si>
    <t xml:space="preserve">UPS/RP/AC Circuit </t>
  </si>
  <si>
    <t xml:space="preserve">Supply &amp; Installation of 3C x 2.5 Sqmm FRLS 1100V unarmoured double insulated flexible multicore cable in white colour for UPS circuit and black colour for raw power circuit. </t>
  </si>
  <si>
    <t xml:space="preserve">UPS  Circuit - Server/HUB room rack </t>
  </si>
  <si>
    <t xml:space="preserve">Supply &amp; Installation of 3C x 4 Sqmm FRLS 1100V unarmoured double insulated flexible multicore cable in white colour for UPS circuit and black colour for raw power circuit. </t>
  </si>
  <si>
    <t>Kitchen Circuit:</t>
  </si>
  <si>
    <t>Supply &amp; Installation of 3C x 4 Sqmm FRLS 1100V unarmoured double insulated flexible multicore cable in existing raceway / conduit</t>
  </si>
  <si>
    <t>Total for Circuit mains</t>
  </si>
  <si>
    <t>POWER RECEPTACLES</t>
  </si>
  <si>
    <t>Supply, Installation, Testing and Commissioning of the following Modular/Industrial Switch, sockets with modular front plate, and accessories as per the site conditions.</t>
  </si>
  <si>
    <t>The quoted rate for power socket outlets shall include 
 a. Socket outlets - round / round cum flat / flat multi pin socket outlets  b. Switches c. Front plate of required colours with accessories
 d. UPS power plate - White &amp; Raw power plate - Grey unless otherwise mentioned e. The quoted rate for Socket outlet shall exclude metal box cost, Metal box should be measured separately</t>
  </si>
  <si>
    <t>Industrial type sockets shall be of Polycarbonate body with plug top. All switch / sockets shall be provided with printed labels / stickers indicating source code. Colour code for UPS socket plates : White/ as per architect. Colour code for RP socket plates : Black/Grey/ as per architect. All switch / sockets including front plate &amp; frame which will be mounted on the metal boxes shall have removable film coat to protect from scratches &amp; paint during installation.</t>
  </si>
  <si>
    <t>Note: Safety shutters to prevent accidental contact with live parts shall be provided. No indicator shall be provided for switches</t>
  </si>
  <si>
    <t xml:space="preserve">As per BIS new code, IS 1293:2019, all sockets to be 6A or 16A round pin only with ISI approved. If intel sockets are available then based on confirmation same to be used </t>
  </si>
  <si>
    <t xml:space="preserve">1x6A socket controlled by 6A switch </t>
  </si>
  <si>
    <t>3x6/16A socket controlled by 16A switch + 1x6/16A socket controlled by 16A switch - UPS</t>
  </si>
  <si>
    <t>2x6/16A socket controlled by 16A switch + 1x6/16A socket controlled by 16A switch - Raw</t>
  </si>
  <si>
    <t xml:space="preserve">2x6A socket controlled by 16A switch </t>
  </si>
  <si>
    <t>1x6/16A socket controlled by 16A switch</t>
  </si>
  <si>
    <t>1x16A socket controlled by 16A switch (3 Module/4Module)</t>
  </si>
  <si>
    <t>10module MS/GI back box for electrical outlets as per site requirement including necessary civil works</t>
  </si>
  <si>
    <t>8module MS/GI back box for electrical outlets as per site requirement including necessary civil works</t>
  </si>
  <si>
    <t>6module MS/GI back box for electrical outlets as per site requirement including necessary civil works</t>
  </si>
  <si>
    <t>3module MS/GI back box for electrical outlets as per site requirement including necessary civil works</t>
  </si>
  <si>
    <t>2module MS/GI back box for electrical outlets as per site requirement including necessary civil works-KEYPAD -LMS</t>
  </si>
  <si>
    <t>SITC of  MS/GI back box for data outlets as per site requirement including necessary civil works</t>
  </si>
  <si>
    <t>Readymade floor mounted Junction box with provision to locate 2 set of  2x6/16A socket controlled by 16A switch and provision to mount 2Data outlets - Box to be of height adjustable type and match to false floor floor height of 100-200mm. Top of the floor box to be flushed with the floor level / carpet finish . Box to exclude cost of sockets. (However the box height should match as per the site condition. No extra cost shall be paid for any deviation on the dimension)</t>
  </si>
  <si>
    <t>Hub room /Server Rack Sockets - With Box</t>
  </si>
  <si>
    <t>1No. 16A  3  pin  1phase  Industrial  type socket controlled by 16A MCB with  plug  top  enclosed  in sheet metal box with able to mount on wall / raceway with  necessary accessories complete as required</t>
  </si>
  <si>
    <t>Industrial Sockets - IP56, Surface/flush mounted with backbox</t>
  </si>
  <si>
    <t xml:space="preserve">16A 3pin 1phase Industrial interlocking socket with plug top controlled by 16A DP MCB </t>
  </si>
  <si>
    <t>20A 3pin 1phase Industrial interlocking socket with plug top controlled by 20A DP MCB - Raw power</t>
  </si>
  <si>
    <t>25A 3pin 1phase Industrial interlocking socket with plug top controlled by 25A DP MCB - Raw power</t>
  </si>
  <si>
    <t>32A 5pin 3phase Industrial interlocking socket with plug top controlled by 32A 4P MCB - Raw power</t>
  </si>
  <si>
    <t>40A 5pin 3phase Industrial interlocking socket with plug top controlled by 40A 4P MCB - Raw power</t>
  </si>
  <si>
    <t>63A 5pin 3phase Industrial  interlocking socket with plug top controlled by 63A 4P MCB - Raw power</t>
  </si>
  <si>
    <t xml:space="preserve">1x6/16A socket controlled by 16A switch </t>
  </si>
  <si>
    <t>FLOOR BOX-2  FOR 20Pax Room -2nos of 6/16A Round pin socket controlled by 1 no. 16 A switch +HDMI</t>
  </si>
  <si>
    <t>POP-UP BOX FOR 6 PAX MEETING ROOM -3nos of 6A Round pin socket controlled by 1 no. 16 A switch+ USB C type +LAN Port RJ45+ HDMI Slot.</t>
  </si>
  <si>
    <t>POP-UP BOX FOR MEETING ROOM -3nos of 6A Round pin socket controlled by 1 no. 16 A switch+ USB C type +2 nos LAN Port RJ45+ HDMI Slot.</t>
  </si>
  <si>
    <t>POP-UP BOX FOR Cabins - 4nos of 6A Round pin socket controlled by 2 no. 16 A switch+ USB C type +2 nos LAN Port RJ45+ HDMI Slot.</t>
  </si>
  <si>
    <t>POP-UP BOX FOR  Loose Furniture -1 # 6Amps Socket with 1 Nos. switch for Portable Screan</t>
  </si>
  <si>
    <t>Total for Power Receptacles</t>
  </si>
  <si>
    <t>POINT WIRING</t>
  </si>
  <si>
    <t>POINT WIRING - Switch Control</t>
  </si>
  <si>
    <t>Supply, Installation, Testing and Commissioning of point wiring using 3R x 1.5 Sqmm FRLS 1100V multistranded copper conductor wires drawn in 20mm dia 1.6mm thick rigid PVC conduit including all conduit accessories such as bends, junction boxes etc., complete. The wiring shall be done in  complete looping  in system. The switches used shall be moulded fixed in factory made integral GI box units with clear earthing facility. The wiring shall be complete with ceiling roses, switches, draw wire  and all  consumables. The rate shall include providing mounting boxes with tapped holes for lights switches, moulded front plates with brass screws earthing of all points using third wire</t>
  </si>
  <si>
    <t>PRIMARY LIGHT POINT</t>
  </si>
  <si>
    <t xml:space="preserve">I. Primary light point  means wiring  from first switch control to the first light out let. </t>
  </si>
  <si>
    <t>II. Not to include the incoming lighting circuit from MCB - DB to switch.</t>
  </si>
  <si>
    <t>III. But to include  the sub circuit  if it  is drawn from adjacent  switch box</t>
  </si>
  <si>
    <t>IV. For drops from the ceiling flexible conduit shall be included.</t>
  </si>
  <si>
    <t>SECONDARY LIGHT POINT</t>
  </si>
  <si>
    <t>I. Secondary light point means extention of light out let only from existing. Primary point  to  be controlled by the existing  switch of  Primary  point only.</t>
  </si>
  <si>
    <t>`</t>
  </si>
  <si>
    <t>II. For drops from the ceiling flexible conduit shall be included.</t>
  </si>
  <si>
    <t xml:space="preserve">iii. Any number of drivers per light fixture to be considered in same line item and cannot be claimed separately </t>
  </si>
  <si>
    <t>POINT WIRING - POWER/MCB Control</t>
  </si>
  <si>
    <t>Supply, Installation, Testing and Commissioning of point wiring using 3C x 4 Sqmm FRLS 1100V multistranded copper conductor wires drawn in 20mm dia 1.6mm thick rigid PVC conduit including all conduit accessories such as bends, junction boxes etc., complete. The wiring shall be done in  complete looping  in system. The wiring shall be complete with ceiling roses, switches, draw wire  and all  consumables. The rate shall include providing mounting boxes with tapped holes for lights switches, moulded front plates with brass screws earthing of all points using third wire</t>
  </si>
  <si>
    <t>PRIMARY POWER POINT USING 3Cx2.5 Cu XLPE FlEXIBLE CABLE</t>
  </si>
  <si>
    <t>I. Primary power point  means wiring  from first switch control to the first power outlet switch and all accessories would be part of primary point.</t>
  </si>
  <si>
    <t>II. Not to include the incoming circuit from MCB - DB to switch.</t>
  </si>
  <si>
    <t>SECONDARY POWER POINT USING 3Cx2.5 Cu XLPE FlEXIBLE CABLE</t>
  </si>
  <si>
    <t>I. Secondary power point means extension of power outlet from existing primary point with ceiling rose &amp; complete accessories. Same to be controlled by the existing MCB in DB</t>
  </si>
  <si>
    <t>II. 3 core PVC transparent clear electrical cable flex wire/cable shall be included at the drop of light fixture for power wiring</t>
  </si>
  <si>
    <t>POINT WIRING - Switch+ sensor Control</t>
  </si>
  <si>
    <t>Supply, Installation, Testing and Commissioning of point wiring using 3R x 1.5 Sqmm FRLS 1100V multistranded copper conductor wires drawn in 20mm dia 1.6mm thick rigid MS conduit including all conduit accessories such as bends, junction boxes etc., complete. The wiring shall be done in  complete looping  in system. The switches used shall be moulded fixed in factory made integral GI box units with clear earthing facility. The wiring shall be complete with ceiling roses, switches, draw wire  and all  consumables. The rate shall include providing mounting boxes with tapped holes for lights switches, moulded front plates with brass screws earthing of all points using third wire</t>
  </si>
  <si>
    <t>Total for Point wiring</t>
  </si>
  <si>
    <t>CABLE TRAYS FOR POWER &amp; NETWORK</t>
  </si>
  <si>
    <t>Ladder Type - In  shafts, basement &amp; Terrace</t>
  </si>
  <si>
    <t>Supply, installation, testing &amp; commissioning of 2.5mm thick for above 300mm size, up to 300mm shall be with 2mm thick GI Ladder type cable tray complete with all necessary coupler plates, elbows, tees, bends, reducers, stiffeners, grip/Anchor bolts or fasteners and other accessories and hardware need to be considered.
 The Quoted rate shall be inclusive of All hardware i.e. bolts, nuts, screws. washers, etc. Cable tray reduser, 90 deg bend shoud be factory fabricated</t>
  </si>
  <si>
    <t>The quoted rate for the cable tray to be inclusive of suitable size threaded rod. For size up to 450mm shall be with suitable "C" channel at every 1000 mm interval of supports. The quoted rate for above 450mm cable tray shall be with 25X25X5 mm thick MS angles with one coat of primer &amp; two coat of enamel approved paint  by Architect at every 1000 mm interval of support.</t>
  </si>
  <si>
    <t>200 x 50mm Size tray</t>
  </si>
  <si>
    <t>100 x 50mm Size tray</t>
  </si>
  <si>
    <t xml:space="preserve">Perforated type cable tray with cover </t>
  </si>
  <si>
    <t>Supply, installation, testing &amp; commissioning of 1.6mm thick openable top cover type Trunking cable tray with 1.6mm thick cover complete with all necessary coupler plates, elbows, tees, bends, reducers, stiffeners, grip/Anchor bolts or fasteners and other accessories and hardware need to be considered coplete as per Techical specification &amp; drawing details.
 The Quoted rate shall be inclusive of all hardware i.e. bolts, nuts, screws. washers, etc. Cable tray reduser, 90 deg bend shoud be factory fabricated. The color of paint is as per Architect / Design consultant / PMC approval</t>
  </si>
  <si>
    <t>450 x 60mm Size tray</t>
  </si>
  <si>
    <t>300 x 60mm Size tray</t>
  </si>
  <si>
    <t>200 x 60mm Size tray</t>
  </si>
  <si>
    <t>150 x 60mm Size tray</t>
  </si>
  <si>
    <t>100 x 60mm Size tray</t>
  </si>
  <si>
    <t xml:space="preserve">Perforated  type cable tray without  cover </t>
  </si>
  <si>
    <t>Basket type tray</t>
  </si>
  <si>
    <t>Providing and Fixing of 4mm dia Cabloffill wire mesh cable tray system made out of Electrozinc Steel Wire Cable trays [As per ISO-20-81/82, NF/EN-12-329, DIN 50961] and bent into final shape , All cable trays, shall be manufactured with a longitudinal ‘T-welded’ safety edge and Trays shall be constructed with a 50 mm x 100 mm mesh configuration complete with couplers, C mountings and all accessories as required.</t>
  </si>
  <si>
    <t>The rate shall include all necessary supporting structure using appropriate L angles/ Channels etc for the tray size.</t>
  </si>
  <si>
    <t>Tray to withstand the industrial sockets mounted on them</t>
  </si>
  <si>
    <t>600 x 200mm Size</t>
  </si>
  <si>
    <t>Total for cable tray</t>
  </si>
  <si>
    <t>RACEWAYS</t>
  </si>
  <si>
    <t>Floor Raceways - GI Raceways</t>
  </si>
  <si>
    <t>Supply  &amp; Installation of following size GI  raceway / wire way with cover,  made out of 16 SWG GI for body and 14 SWG GI for cover.</t>
  </si>
  <si>
    <t>Junction boxes to be provided with enough supports inside the box.</t>
  </si>
  <si>
    <t>Raceway  installed  below  false  floor   shall  include necessary  mounting  supports,  junction  boxes  and accessories to fix it firmly to the ground.</t>
  </si>
  <si>
    <t>The raceways shall be fixed to the floor with GI (25mm x 3mm) strips so that there is no movement of the channels when civil work (pouring of cement concrete) is being done.</t>
  </si>
  <si>
    <t>Rate includes necessary floor cutting and chipping with machine of minimum 50mm depth, removal of debris out of site and neatly finished with M15 grade concrete up to the finished floor level.</t>
  </si>
  <si>
    <t>Race ways to be covered with Chicken mesh  before concreting. Curing compound to be applied after initial setting of the concrete.</t>
  </si>
  <si>
    <t>All edges, cut faces shall be free of burrs &amp; shall be smooth. Jointing of the race ways to be done using fisher plates</t>
  </si>
  <si>
    <t>The channels shall be earthed at the boxes and at the joints with 14 SWG bare copper wire with screws so that earth is continuous.</t>
  </si>
  <si>
    <t xml:space="preserve">Floor Raceway </t>
  </si>
  <si>
    <t>450 x 40mm</t>
  </si>
  <si>
    <t>300 x 40mm</t>
  </si>
  <si>
    <t>250 x 40mm</t>
  </si>
  <si>
    <t>200 x 40mm</t>
  </si>
  <si>
    <t>150 x 40mm</t>
  </si>
  <si>
    <t>100 x 40mm</t>
  </si>
  <si>
    <t>50 x 40mm</t>
  </si>
  <si>
    <t xml:space="preserve">GI Raceways in Ceiling for power, data cables, AV cables. </t>
  </si>
  <si>
    <r>
      <rPr>
        <rFont val="Poppins"/>
        <b/>
        <color theme="1"/>
        <sz val="9.0"/>
      </rPr>
      <t>Supply, installation of GI raceways with 1.6mm for body and 1.6mm for cove</t>
    </r>
    <r>
      <rPr>
        <rFont val="Poppins"/>
        <color theme="1"/>
        <sz val="9.0"/>
      </rPr>
      <t>r .The raceways shall be complete with all necessary coupler plates, elbows, tees, bends, reducers, stiffeners and other accessories and hardware in complete as per technical specification &amp; drawing. Junction boxes to be provided with enough supports inside the box.</t>
    </r>
  </si>
  <si>
    <t>The quoted rate for the raceway to be inclusive of suitable size threaded rod. For size up to 450mm shall be with threaded GI rod &amp; above 450mm with higher dia threaded GI road to withstand weight of the tray and can have intermediate C channel supports.</t>
  </si>
  <si>
    <t>All the trays sections, bends, joints, T's to be fabricated from the factory as per the approved GFC drawings. (Site fabrication is not allowed)</t>
  </si>
  <si>
    <t xml:space="preserve">450 x 60mm Size </t>
  </si>
  <si>
    <t xml:space="preserve">300 x 60mm Size </t>
  </si>
  <si>
    <t xml:space="preserve">250 x 60mm Size </t>
  </si>
  <si>
    <t>200 x 60mm Size</t>
  </si>
  <si>
    <t>150 x 60mm Size</t>
  </si>
  <si>
    <t>100 x 60mm Size</t>
  </si>
  <si>
    <t>450 x 100mm Size</t>
  </si>
  <si>
    <t>300 x 100mm Size</t>
  </si>
  <si>
    <t>200 x 100mm Size</t>
  </si>
  <si>
    <t>150 x 100mm Size</t>
  </si>
  <si>
    <t>Junction boxes in ceiling &amp; floor</t>
  </si>
  <si>
    <t>GI Junction boxes with cover, with 1.6mm for body and 1.6mm for cover to be provided with enough supports inside the box. Ceiling junction box to be of painted suting to colour of raceway.</t>
  </si>
  <si>
    <t>500 x 500 x 100mm Size</t>
  </si>
  <si>
    <t>350 x 350 x 100mm Size</t>
  </si>
  <si>
    <t>300 x 300 x 100mm Size</t>
  </si>
  <si>
    <t>250 x 250 x 100mm Size</t>
  </si>
  <si>
    <t>200 x 200 x 100mm Size</t>
  </si>
  <si>
    <t>150 x 150 x 100mm Size</t>
  </si>
  <si>
    <t>500 x 500 x 50mm Size</t>
  </si>
  <si>
    <t>350 x 350 x 50mm Size</t>
  </si>
  <si>
    <t>300 x 300 x 50mm Size</t>
  </si>
  <si>
    <t>250 x 250 x 50mm Size</t>
  </si>
  <si>
    <t>k</t>
  </si>
  <si>
    <t>200 x 200 x 50mm Size</t>
  </si>
  <si>
    <t>l</t>
  </si>
  <si>
    <t>150 x 150 x 50mm Size</t>
  </si>
  <si>
    <t>m</t>
  </si>
  <si>
    <t>110 x 110 x 50mm Size</t>
  </si>
  <si>
    <t>MS CONDUITS</t>
  </si>
  <si>
    <t>Supply &amp; Laying of following size 1.6mm thick polished MS conduits in Ceiling. Rate shall include clamping / fixing arrangement</t>
  </si>
  <si>
    <t xml:space="preserve">32mm dia </t>
  </si>
  <si>
    <t xml:space="preserve">25mm dia </t>
  </si>
  <si>
    <t xml:space="preserve">20mm dia </t>
  </si>
  <si>
    <t>PVC CONDUITS</t>
  </si>
  <si>
    <t>Supply &amp; Laying of following size 1.6mm thick polished PVC conduits in floor / partitions. Rate shall include clamping / fixing arrangement</t>
  </si>
  <si>
    <t>25mm dia in floor</t>
  </si>
  <si>
    <t>32mm dia in floor</t>
  </si>
  <si>
    <t>Total for Raceways</t>
  </si>
  <si>
    <t>EARTHING</t>
  </si>
  <si>
    <t>Supplier shall provide installation methodology for the installation of earth electrodes</t>
  </si>
  <si>
    <t>Supplier shall be present during the installation of earth electrode</t>
  </si>
  <si>
    <t>All the testing at site shall be conducted in presence of consultants</t>
  </si>
  <si>
    <t>Rate shall include drive way crossing pavers removal and relaying work</t>
  </si>
  <si>
    <t>Earth-fault loop impedance to be less than or equal to 1 Ohm</t>
  </si>
  <si>
    <t>The rate shall also include necessary back filling componds for each earth pit as per manufacturer's guidelines</t>
  </si>
  <si>
    <t xml:space="preserve">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 </t>
  </si>
  <si>
    <t>EARTH STRIPS</t>
  </si>
  <si>
    <t>GI/Cu earth strips on cable tray or below ground as per site condition. All Cu. Strips shall be run in pvc heat shrinkable sleeve &amp; mounted on insulation mounts. Cost of civil works shall be included for strips laid below ground.</t>
  </si>
  <si>
    <t xml:space="preserve">8 SWG GI Wire </t>
  </si>
  <si>
    <t>50 x 6mm GI Earth flat</t>
  </si>
  <si>
    <t>25 x 3mm GI Earth flat</t>
  </si>
  <si>
    <t>Busbar of 0.5 Mtr length made out of 25 x 3 mm GI strip with drill holes of M8 at 25mm interval mounted on insulators along with glass enclosure.</t>
  </si>
  <si>
    <t>Busbar of 0.5 Mtr length made out of 50 x 3 mm GI strip with drill holes of M8 at 25mm interval mounted on insulators along with enclosure.</t>
  </si>
  <si>
    <t>Busbar of 0.5 Mtr length made out of 50 x 6 mm GI strip with drill holes of M8 at 25mm interval mounted on insulators along with glass enclosure.</t>
  </si>
  <si>
    <t>Bi-metallic lugs to be used for cable connections between copper cables and Aluminium earthing busbars.</t>
  </si>
  <si>
    <t>8 SWG Cu Wire</t>
  </si>
  <si>
    <t>25 x 3mm Cu. Earth flat</t>
  </si>
  <si>
    <t xml:space="preserve">PVC Insulated Copper Conductor Unarmoured Cables (YY Type) -FRLS </t>
  </si>
  <si>
    <t>1.1kV grade, copper conductor, PVC insulated, unarmoured, power cables. The cables shall be laid on tray / hume pipe /in ready made trenches, with nylon cable ties / MS Clamps @ 600mm interval etc., as required. Rate quoted shall exclude cost of tray / hume pipe</t>
  </si>
  <si>
    <t>body earthing till HVAC equipment to be considered by electrical vendor.</t>
  </si>
  <si>
    <t>1 Core x 70Sq. Mm</t>
  </si>
  <si>
    <t>1 Core x 35Sq. mm</t>
  </si>
  <si>
    <t>1 Core x 25Sq. Mm</t>
  </si>
  <si>
    <t>1 Core x 16Sq. Mm</t>
  </si>
  <si>
    <t>1 Core x 6Sq. mm including Terminations</t>
  </si>
  <si>
    <t>1 Core x 4Sq. mm including Terminations</t>
  </si>
  <si>
    <t>Total for Earthing</t>
  </si>
  <si>
    <t>MISCELLANEOUS ITEMS</t>
  </si>
  <si>
    <t>All the items shall be of IS certified</t>
  </si>
  <si>
    <t>All the items shall be in line with CEIG requirement</t>
  </si>
  <si>
    <t>Rubber mat 1100V grade ISI approved - 2 m x 1m</t>
  </si>
  <si>
    <t>Shock treatment chart  by the Electrical Inspectorate mounted on teak wood frame and suitable for wall mounting in 3 languages (Telugu, English &amp; Hindi)</t>
  </si>
  <si>
    <t>First aid kit</t>
  </si>
  <si>
    <t>Danger boards</t>
  </si>
  <si>
    <t>Danger signage stickers on DB frames</t>
  </si>
  <si>
    <t>Laminated Schematic with glass frame</t>
  </si>
  <si>
    <t>2 hour fire rated fire retardant material sealing all electrical ducts and openings made in the slab / wall / partition to take conduits / cable trays / raceways etc as required complete / as directed by the site in charge</t>
  </si>
  <si>
    <t>Checkered plate cutting inside the Electrical shafts (2nos / floor) &amp; LV shafts (2nos/floor) and closing the same after completion of tray/raceway works and packing the same with necessary sealants as per standards</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</si>
  <si>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</si>
  <si>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 ( Support for fixtures below AC duct)</t>
  </si>
  <si>
    <t>Supply, installation of powder coated 'C' channel support with thread rod support for suspending the lights below services and to route cable in same for connectivity with necessary accessories. ( Support for fixtures below AC duct)</t>
  </si>
  <si>
    <t xml:space="preserve">Supply &amp; applying of spray painting for exposed cable trays &amp; raceways in ceiling (colour will be confirmed by PMC/ARCH at later date)  -2 coats of primer to be considered as first level. Further based on finalized color one set of painting to be done. And final coat to be applied, including support painting. </t>
  </si>
  <si>
    <r>
      <rPr>
        <rFont val="Poppins"/>
        <b/>
        <color theme="1"/>
        <sz val="9.0"/>
      </rPr>
      <t xml:space="preserve">Civil related works for floor chipping : </t>
    </r>
    <r>
      <rPr>
        <rFont val="Poppins"/>
        <color theme="1"/>
        <sz val="9.0"/>
      </rPr>
      <t xml:space="preserve">
 Rate includes necessary floor cutting and chipping with machine of minimum 60mm depth, removal of debris out of site and neatly finished with M15 grade concrete up to the finished floor level. Race ways to be covered with Chicken mesh before concreting. Curing compound to be applied after initial setting of the concrete.</t>
    </r>
  </si>
  <si>
    <t xml:space="preserve">MS Fabricated Items </t>
  </si>
  <si>
    <t>KG</t>
  </si>
  <si>
    <t>Temporary Lighting &amp; Power arrangement with sufficient temporary Lighting ( Min 200Lux Ave. ) &amp; power shall be provided to all agencies during execution with the following requirements</t>
  </si>
  <si>
    <t>Total for Miscellaneous</t>
  </si>
  <si>
    <t>GRAND TOTAL - ELECTRCIAL</t>
  </si>
  <si>
    <t>Total</t>
  </si>
  <si>
    <t>DECORATIVE LIGHTS</t>
  </si>
  <si>
    <t>Supply, Installation, Testing and Commissioning of Light fixtures and lamps with all accessories, fixing on the wall /  ceiling/false  ceiling   with  wooden  blocks, screws ,hardware's ,suspended chain hooks as required as per the site conditions (including the earthing of fixture)
"Note : All light fixtures should have CRI &lt; 80, luminaire System efficacy of &gt;110 lm/watt, PF &gt;0.95, CCT 5000K, Anti glare diffuser.
It is proposed to achieve USGBC LEED Gold Certification for this Project. Vendor to go through the LEED documents &amp; comply to the requirement in reference to this BOQ &amp; Specification. "Fittings: Kohler/Bajaj/Crompton/Wipro/Havells</t>
  </si>
  <si>
    <t>Decorative Hanging Light Type 01</t>
  </si>
  <si>
    <t>INR 4250 / UNIT</t>
  </si>
  <si>
    <t>Basic Rate: INR 2550/UNIT</t>
  </si>
  <si>
    <t>Decorative Track light</t>
  </si>
  <si>
    <t xml:space="preserve">DISPLAY AREA </t>
  </si>
  <si>
    <t>INR 5500 / UNIT</t>
  </si>
  <si>
    <t>Basic Rate: INR 3300/UNIT</t>
  </si>
  <si>
    <r>
      <rPr>
        <rFont val="Poppins"/>
        <b/>
        <color theme="1"/>
        <sz val="9.0"/>
      </rPr>
      <t xml:space="preserve">DECORATIVE LIGHT - BOARDROOM 
</t>
    </r>
    <r>
      <rPr>
        <rFont val="Poppins"/>
        <b val="0"/>
        <color theme="1"/>
        <sz val="9.0"/>
      </rPr>
      <t>Custom embedded profile light , size – 4500 x 50 mm.</t>
    </r>
  </si>
  <si>
    <t>BOARDROOM</t>
  </si>
  <si>
    <t>INR 47500 / UNIT</t>
  </si>
  <si>
    <t>Basic Rate: Profile Light - 1200/rmt or 350/rft</t>
  </si>
  <si>
    <r>
      <rPr>
        <rFont val="Poppins"/>
        <b/>
        <color theme="1"/>
        <sz val="9.0"/>
      </rPr>
      <t xml:space="preserve">DECORATIVE LIGHT - MD CABIN
</t>
    </r>
    <r>
      <rPr>
        <rFont val="Poppins"/>
        <b val="0"/>
        <color theme="1"/>
        <sz val="9.0"/>
      </rPr>
      <t xml:space="preserve">Linear Decorative light with Metal Body - 1500 mm Length </t>
    </r>
  </si>
  <si>
    <t>MD Cabin, HOD, HR</t>
  </si>
  <si>
    <t>INR 22000 / UNIT</t>
  </si>
  <si>
    <t>Basic Rate: Linear Light - 1200/rmt or 350/rft</t>
  </si>
  <si>
    <t>STANDARD LIGHT FIXTURES</t>
  </si>
  <si>
    <t>Recessed Mounted 2’x2’ LED Panel</t>
  </si>
  <si>
    <t>Supply of recessed mounted 2X2 LED panel ,made of CRCA housing with high efficiency PS Diffuser. LED Used shall be SMD type and fixture should have minimum efficacy at System level &gt;=100 lumens/watt with Minimum system Lumens 3600 &amp; Max ,  Life of fixture : 50000 burning Hrs. @ L70B50 Lumen maintenance,CCT-4000K/5700K/6500K, (SDCM&lt;=5), CRI Ra &gt;=80, THD&lt;10%, PF &gt;0.95, an operating Voltage Range of 140 - 270 VAC.Minimum Internal Surge Protection 3.0KV &amp;  IP20/IK02 protection, Manufacturer shall have inhouse lab approved by NABL or ministry of science of govt of India. LM 79 and LM80 reports need to be submitted from a NABL/UL accredited lab to verify above parameters. Both the fixture and Driver should have separate BIS approval .</t>
  </si>
  <si>
    <t>1500 mm concealed Linear LED Light Fixture</t>
  </si>
  <si>
    <t>Extruded aluminium concealed linear LED, white/black powder-coated finish, high-efficiency opal diffuser, width not more than 50 mm ±3 mm, SMD LED, approx. 2200 lm ±10%, efficacy 100 lm/W, 4000K, CRI 80, PF ≥0.95, THD ≤10%, 140–270V AC, Class I protection, Class B serviceability, 3.5kV surge protection, LM79/LM80 documentation, suspension kit, supply and installation complete</t>
  </si>
  <si>
    <t>WORKSTATION AREA, MEETING ROOM, BOARD ROOM</t>
  </si>
  <si>
    <t>INR 2750 / RMT</t>
  </si>
  <si>
    <t>Basic Rate: INR 1650/RMT</t>
  </si>
  <si>
    <t>Ceiling Recessed Downlight (LED)</t>
  </si>
  <si>
    <t xml:space="preserve">Recessed LED Downlighter ,made up of pressure die cast aluminum housing with high efficiency PS diffuser, LED Used shall be SMD type and fixture should have minimum efficacy at System level 120 lumens/watt with Minimum system Lumens 1200 , CCT of 4000K (SDCM&lt;=5), CRI Ra &gt;=80, PF &gt;0.9, an Operating working temp range - 0°C &lt; Ta &lt; 45°C &amp; operating Voltage Range of 160-270 V AC. Minimum Internal Surge Protection 2.5KV. Manufacturer shall have inhouse lab approved by NABL or ministry of science of govt of India. LM 79 and LM80 reports need to be submitted from a NABL/UL accredited lab to verify above parameters. Both the fixture and Driver should have separate BIS approval. </t>
  </si>
  <si>
    <t>all areas</t>
  </si>
  <si>
    <t xml:space="preserve">Cove lighting of size 100mm to 150mm x 100mm to 150mm </t>
  </si>
  <si>
    <t xml:space="preserve">Providing and fixing of cove lighting formed of GI framework and cladded with double layer of 12.5mm thick plain gypsum board as per drawings. All gypsum board surface to be finished with putty, primer and 3 coat of acrylic emulsion paint of approved shade as per details. </t>
  </si>
  <si>
    <t>GRAND TOTAL - LIGHTING FIXTURES</t>
  </si>
  <si>
    <t xml:space="preserve">SR. 
NO </t>
  </si>
  <si>
    <t>DESCRIPTION</t>
  </si>
  <si>
    <t>Supply - A</t>
  </si>
  <si>
    <t>Installation - B</t>
  </si>
  <si>
    <t>Rate</t>
  </si>
  <si>
    <t>Amount</t>
  </si>
  <si>
    <t>Vendor shall visit site before sending quote as there are specialised support while installing Ducts,Pipes etc</t>
  </si>
  <si>
    <t>Note: Prices shall be based on supply, installation, testing &amp; commissioning at site including all taxes, duties, transportation &amp; insurance etc.</t>
  </si>
  <si>
    <t>VRF SYSTEM:</t>
  </si>
  <si>
    <t>SITC of Air cooled Variable Refrigerant Flow modular type Air conditioning System complete with Indoor &amp; Outdoor Units with individual corded controller as per the following capacities of the ODU &amp; IDU.</t>
  </si>
  <si>
    <t>VRF OUTDOOR UNIT</t>
  </si>
  <si>
    <t>SITC and lifting shifting of following capacity modular type fully Imported outdoor units equipped with highly efficient DC twin rotary / inverter scroll compressors, pre-coated heat exchanger/condensing coil, Fins of Multi Row with “Anti Corrosive” treatment, low noise condenser fan, auto check function for connection error, auto address setting, with multiple outdoor units, including providing initial gas charging, System Should Run at nominal working voltage, suitable electrical &amp; refrigerant line interconnections complete including, cartage etc. as required. Each Outdoor units with High Pressure switch, Fan driver overload protector, Over current relay, Inverter Overload Protector &amp; Fusible Plug. Refrigerant shall be R 410 A ready for use with single point electrical supply &amp; refrigerant suction / liquid line tapping, all compressors shall be of inverter type only for better efficiency. The COP should be minimum 5.40 at 50% part load under normal operating conditions.</t>
  </si>
  <si>
    <t>ODU shall be mounted on suitable Civil Blocks with Vibration Isolators as required.</t>
  </si>
  <si>
    <t>ODU shall be BMS compatible with all necessary accessories for controlling &amp; monitoring.</t>
  </si>
  <si>
    <r>
      <rPr>
        <rFont val="Poppins"/>
        <color theme="1"/>
        <sz val="9.0"/>
      </rPr>
      <t>Supply, Installation, testing and commissioning of</t>
    </r>
    <r>
      <rPr>
        <rFont val="Poppins"/>
        <b/>
        <color theme="1"/>
        <sz val="9.0"/>
      </rPr>
      <t xml:space="preserve"> below mentioned VRF Outdoor Units (condensing Units) -TOP/SIDE DISCHARGE </t>
    </r>
    <r>
      <rPr>
        <rFont val="Poppins"/>
        <color theme="1"/>
        <sz val="9.0"/>
      </rPr>
      <t>with Hot / Cold Technology shall be selected as per requirement, with minimum 2 Nos. of  compressors for the better reliability of the system. Special pre-coated fins, panel, corrosion resistant coated condenser, condenser fan , electrical &amp; microprocessor panel, isolating valves and all the necessary accessories for proper functioning of the units. having following approximate capacities. Power Supply will be made available at one point only near outdoor unit.</t>
    </r>
    <r>
      <rPr>
        <rFont val="Poppins"/>
        <b/>
        <color theme="1"/>
        <sz val="9.0"/>
      </rPr>
      <t xml:space="preserve">  
</t>
    </r>
    <r>
      <rPr>
        <rFont val="Poppins"/>
        <i/>
        <color theme="1"/>
        <sz val="9.0"/>
      </rPr>
      <t>Note: HVAC Contractor shall have to coordinate the exact location of VRF ODU on site with the developer team. Accordingly, the actual quantity of refrigerant pipes shall be varied.</t>
    </r>
  </si>
  <si>
    <t>SSYTEM-I   LHS SIDE 44 HP</t>
  </si>
  <si>
    <t>Set</t>
  </si>
  <si>
    <t>II</t>
  </si>
  <si>
    <t>SSYTEM-III   LHS SIDE 62 HP</t>
  </si>
  <si>
    <t>III</t>
  </si>
  <si>
    <t>T Joint for connection of necessary combination of Outdoors</t>
  </si>
  <si>
    <t>Lot</t>
  </si>
  <si>
    <t>ALL DIFFUSER PANELS HAS TO BE BLACK</t>
  </si>
  <si>
    <t>INDOOR UNIT</t>
  </si>
  <si>
    <t>Cassette Type IDU ( 4way Cassette Units )+ Compact Cassette</t>
  </si>
  <si>
    <t>i VRF Indoor Unit (Duct Type) – Technical Specification: Unit Type: Ceiling Concealed Ductable (Low Static / Medium Static / High Static variants); Capacity Range: 0.6 TR to 8.5 TR; Airflow Range: 280 CFM to 3000 CFM; External Static Pressure (ESP): Low Static: 5–30 Pa, Medium Static: 30–100 Pa, High Static: up to 150–200 Pa (model dependent); Fan Type: Direct Driven Multi-Speed / DC Fan Motor; Cooling Coil: Copper Tube with Aluminium Fins, Blue Fin Anti-Corrosion Coating; Refrigerant: R410A compatible with City Multi VRF System; Expansion Device: Electronic Expansion Valve (EEV) factory fitted; Drain Pump: Built-in (standard up to 850 mm lift for most models); Filter: Washable Synthetic Return Air Filter; Casing: Galvanized Steel Powder Coated; Insulation: Internal Thermal Insulation to prevent condensation; Sound Level: Low Noise Design suitable for office/commercial applications; Power Supply: 230V/1Ph/50Hz (small units) / 415V/3Ph/50Hz (higher capacity models); Controls: Compatible with Mitsubishi PAR wired controller, centralized controller, BMS integration (BACnet/Modbus); Installation: Ceiling suspended with flexible duct connection; Applications: Office, retail, restaurants, large open areas, high static suitable for long duct routing; Safety: High pressure protection, overload protection, condensate overflow safety; Make: Mitsubishi Electric (City Multi Series).</t>
  </si>
  <si>
    <t>COMPACT CASSETTE</t>
  </si>
  <si>
    <t>0.63 TR Compact Cassette</t>
  </si>
  <si>
    <t>0.83 TR Compact Cassette</t>
  </si>
  <si>
    <t>1.05 TR Compact Cassette</t>
  </si>
  <si>
    <t>1.25 TR Compact Cassette</t>
  </si>
  <si>
    <t>1.59 TR Compact Cassette</t>
  </si>
  <si>
    <t>4-WAY/ROUND FLOOR STANDARD CASSETTE</t>
  </si>
  <si>
    <t>0.63 TR 4-Way/Round Flow Cassette</t>
  </si>
  <si>
    <t>0.83 TR 4-Way/Round Flow Cassette</t>
  </si>
  <si>
    <t>1.05 TR 4-Way/Round Flow Cassette</t>
  </si>
  <si>
    <t>1.25 TR 4-Way/Round Flow Cassette</t>
  </si>
  <si>
    <t>1.59 TR 4-Way/Round Flow Cassette</t>
  </si>
  <si>
    <t>2.05 TR 4-Way/Round Flow Cassette</t>
  </si>
  <si>
    <t>2.59 TR 4-Way/Round Flow Cassette</t>
  </si>
  <si>
    <t>3.2 TR 4-Way/Round Flow Cassette</t>
  </si>
  <si>
    <t>3.95 TR 4-Way/Round Flow Cassette</t>
  </si>
  <si>
    <t>Hi Wall type Indoor unit</t>
  </si>
  <si>
    <t>0.63 TR- Hi-Wall type</t>
  </si>
  <si>
    <t>0.83 TR- Hi-Wall type</t>
  </si>
  <si>
    <t>1.05 TR- Hi-Wall type</t>
  </si>
  <si>
    <t>1.59 TR- Hi-Wall type</t>
  </si>
  <si>
    <t>2.05 TR- Hi-Wall type</t>
  </si>
  <si>
    <t>Ducted Unit</t>
  </si>
  <si>
    <r>
      <rPr>
        <rFont val="Poppins"/>
        <color theme="1"/>
        <sz val="9.0"/>
      </rPr>
      <t xml:space="preserve">SITC of Ceiling Suspended ( HSP ) </t>
    </r>
    <r>
      <rPr>
        <rFont val="Poppins"/>
        <b/>
        <color theme="1"/>
        <sz val="9.0"/>
      </rPr>
      <t>High Static Pressure ducted</t>
    </r>
    <r>
      <rPr>
        <rFont val="Poppins"/>
        <color theme="1"/>
        <sz val="9.0"/>
      </rPr>
      <t xml:space="preserve"> type Indoor units with compact DX cooling coil, electronic expansion valve and multispeed fan motor. The blower shall be dynamically balanced and design for silent operation, the filter shall be Plasma &amp; Synthetic washable media type arranged for convenient cleaning &amp; replacement, built in drain pump, the drain pan shall be fabricated out of heavy sheet steel insulated with 6mm expanded polyethylene sheet. All Low Noise Ducted Unit shall be controlled with corded remote control.</t>
    </r>
    <r>
      <rPr>
        <rFont val="Poppins"/>
        <b/>
        <color theme="1"/>
        <sz val="9.0"/>
      </rPr>
      <t>Refer attached layout for location of IDU.</t>
    </r>
    <r>
      <rPr>
        <rFont val="Poppins"/>
        <color theme="1"/>
        <sz val="9.0"/>
      </rPr>
      <t>Unit cost shall include the cost of starter panel.</t>
    </r>
  </si>
  <si>
    <t>SLIM CEILING MOUNTED DUCT TYPE</t>
  </si>
  <si>
    <t>0.63 TR/283 CFM</t>
  </si>
  <si>
    <t>1.05 TR/283 CFM</t>
  </si>
  <si>
    <t>MIDDLE STATIC PRESSURE CEILING MOUNTED DUCT TYPE</t>
  </si>
  <si>
    <t>1.3TR/ 530 CFM</t>
  </si>
  <si>
    <t>1.59 TR/671 CFM</t>
  </si>
  <si>
    <t>2.05 TR/858 CFM</t>
  </si>
  <si>
    <t>2.59 TR/1060 CFM</t>
  </si>
  <si>
    <t>3.2 TR/1200 CFM</t>
  </si>
  <si>
    <t>CEILING MOUNTED DUCT TYPE</t>
  </si>
  <si>
    <t>0.63 TR/318 CFM</t>
  </si>
  <si>
    <t>0.83 TR/335 CFM</t>
  </si>
  <si>
    <t>1.3 TR / 565 CFM</t>
  </si>
  <si>
    <t>1.59 TR/635 CFM</t>
  </si>
  <si>
    <t>2.05 TR/ 688 CFM</t>
  </si>
  <si>
    <t>2.59 TR/883 CFM</t>
  </si>
  <si>
    <t>3.2 TR/1130 FM</t>
  </si>
  <si>
    <t>3.95 TR/1377 CFM</t>
  </si>
  <si>
    <t>4.5 TR/1624 CFM</t>
  </si>
  <si>
    <t>HIGH STATIC DUCT TYPE</t>
  </si>
  <si>
    <t>4.2 TR/2047 CFM</t>
  </si>
  <si>
    <t>6.4 TR /2295 CFM</t>
  </si>
  <si>
    <t>8.2 TR/2825 CFM</t>
  </si>
  <si>
    <t>2-WAY VRV CASSETTES</t>
  </si>
  <si>
    <t>Supply, Installation, Testing &amp; Commissioning (SITC) of 2-Way Cassette Type Indoor Unit suitable for VRV/VRF air conditioning system, factory assembled and tested, using R410A/R32 refrigerant, having cooling capacity range from 1.5 TR to 4.0 TR, dual directional (180°) air discharge, equipped with direct driven multi-speed fan, low noise operation (≤40 dB(A)), ESP minimum 15–30 Pa, complete with powder-coated decorative panel, washable air filter, anti-corrosion drain pan, built-in condensate drain pump (minimum 750 mm lift), suitable for false ceiling mounting, including wired wall-mounted controller, provision for BMS integration (BACnet/Modbus), communication cable with outdoor unit, and all necessary accessories; the scope includes suspension arrangement with threaded rods, anti-vibration supports, insulated drain piping up to nearest drain point, refrigerant piping connections (liquid &amp; gas) with insulation, control wiring, testing, commissioning and handing over, complete in all respects as per specifications</t>
  </si>
  <si>
    <t>1.05 TR/460 CFM</t>
  </si>
  <si>
    <t>1.59 TR/530 CFM</t>
  </si>
  <si>
    <t>2.05/565 CFM</t>
  </si>
  <si>
    <t>1-WAY VRV CASSETTES</t>
  </si>
  <si>
    <t>Supply, Installation, Testing &amp; Commissioning (SITC) of 1-Way Cassette Type Indoor Unit suitable for VRV/VRF air conditioning system, factory assembled and tested, using R410A/R32 refrigerant, having cooling capacity range from 0.8 TR to 2.5 TR, single directional air discharge suitable for perimeter zones and narrow spaces, equipped with direct driven multi-speed fan, low noise operation (≤38 dB(A)), ESP minimum 10–20 Pa, complete with compact slim body, powder-coated decorative panel, washable air filter, anti-corrosion drain pan, built-in condensate drain pump (minimum 750 mm lift), suitable for false ceiling installation, including wired wall-mounted controller, provision for BMS integration (BACnet/Modbus), communication cable with outdoor unit, and all necessary accessories; the scope includes suspension arrangement with threaded rods, anti-vibration supports, insulated drain piping up to nearest drain point, refrigerant piping connections (liquid &amp; gas) with insulation, control wiring, testing, commissioning and handing over, complete in all respects as per specifications</t>
  </si>
  <si>
    <t>1.05 TR/282 CFM</t>
  </si>
  <si>
    <t>1.59 TR/414 CFM</t>
  </si>
  <si>
    <t>VRV IDU-ODU+DX CSUs+HRW+ AHU+AHU Modification</t>
  </si>
  <si>
    <t>Refrigerant Piping</t>
  </si>
  <si>
    <t>Supply, installation, testing and commissioning of refrigerant liquid &amp; gas piping(Circuit Piping rates) using eddy current tested Copper pipes and fittings like elbows, couplers, tee joints, brass fittings, "U" loops, expansion loops etc. Supports consisting of GI box / "C" sections &amp; female anchor fasteners with full threaded GI rods, insulation of pipes using 19 mm thick elastomeric closed cell Nitrile Rubber insulation material having class "O" for fire properties, structural clamps with hard PVC pipe sleeves under the clamps to protect insulation at supports, tagging to enable tracing connectivity to respective units as per shop drawings to be generated by contractor and approved by consultant.  Refrigerant piping shall be laid in GI cable tray as per drawing.</t>
  </si>
  <si>
    <t>Rmt</t>
  </si>
  <si>
    <t>Note : Vendor shall be selected required refrigerant pipe size as per respective factory based IDU. We have considered Common length of liquid &amp; gas pipe together &amp; average rates for refrigerant pipes.Vendor shall be submitted exact required pipe size &amp; length of each circuit with respective market rates.</t>
  </si>
  <si>
    <t>Refnut Joints</t>
  </si>
  <si>
    <t>Providing, fixing, testing and commissioning of Variable refrigerant flow distribution REFNUTS / T Joints (pair) in the suction &amp; Liquid lines for various sizes of copper refrigerant piping including insulation etc. as required.</t>
  </si>
  <si>
    <t>Drain Piping</t>
  </si>
  <si>
    <t>Make :  SUPREME / DURALINE</t>
  </si>
  <si>
    <r>
      <rPr>
        <rFont val="Poppins"/>
        <color theme="1"/>
        <sz val="9.0"/>
      </rPr>
      <t xml:space="preserve">Supply, installation, testing &amp; commissioning of following sizes </t>
    </r>
    <r>
      <rPr>
        <rFont val="Poppins"/>
        <color rgb="FF000000"/>
        <sz val="9.0"/>
      </rPr>
      <t xml:space="preserve">9 mm Nitrile rubber </t>
    </r>
    <r>
      <rPr>
        <rFont val="Poppins"/>
        <color theme="1"/>
        <sz val="9.0"/>
      </rPr>
      <t xml:space="preserve"> insulated hard PVC drain pipes from CASSETTE UNIT to drain header and drain header to nearest floor drain complete with interconnection, flanges, elbows, tees, nuts, P-trap etc. </t>
    </r>
  </si>
  <si>
    <t>The insulation should be similar to chilled water piping insulation</t>
  </si>
  <si>
    <t>65mm dia.</t>
  </si>
  <si>
    <t>50mm dia.</t>
  </si>
  <si>
    <t>40mm dia.</t>
  </si>
  <si>
    <t>32mm dia.</t>
  </si>
  <si>
    <t>25mm dia</t>
  </si>
  <si>
    <t>NOTES FOR PIPING:</t>
  </si>
  <si>
    <t>Cover all open pipe ends with muslin cloth during construction</t>
  </si>
  <si>
    <t>Pipe cleaning  as per specs shall be included in the piping cost.</t>
  </si>
  <si>
    <t>Unit rates for all indicated sizes of pipes &amp; valves shall be furnished.</t>
  </si>
  <si>
    <t>Cleaning/Painting of pipe before insulation  shall be included in piping cost</t>
  </si>
  <si>
    <t>The piping support should be as per tender specification and additional supports are to be provided as decided by Consultant.</t>
  </si>
  <si>
    <r>
      <rPr>
        <rFont val="Poppins"/>
        <color theme="1"/>
        <sz val="9.0"/>
      </rPr>
      <t>Supply Installation testing &amp; Commissioning of ASPEN Make</t>
    </r>
    <r>
      <rPr>
        <rFont val="Poppins"/>
        <b/>
        <color theme="1"/>
        <sz val="9.0"/>
      </rPr>
      <t xml:space="preserve"> Drain Pumps</t>
    </r>
    <r>
      <rPr>
        <rFont val="Poppins"/>
        <color theme="1"/>
        <sz val="9.0"/>
      </rPr>
      <t>, 12 L/h , Lift 2 m, with Discharge tube,safety switch &amp; all Necessary accessories  for Hi Wall  &amp; Ducted Units.</t>
    </r>
  </si>
  <si>
    <r>
      <rPr>
        <rFont val="Poppins"/>
        <color theme="1"/>
        <sz val="9.0"/>
      </rPr>
      <t>Supply &amp; installation of</t>
    </r>
    <r>
      <rPr>
        <rFont val="Poppins"/>
        <b/>
        <color theme="1"/>
        <sz val="9.0"/>
      </rPr>
      <t xml:space="preserve"> secondary drain tray</t>
    </r>
    <r>
      <rPr>
        <rFont val="Poppins"/>
        <color theme="1"/>
        <sz val="9.0"/>
      </rPr>
      <t xml:space="preserve"> (for all Ceiling suspended &amp; Hi wall Units) for condensate drain collection (MOC : SS 304)</t>
    </r>
  </si>
  <si>
    <t>Supply &amp; installation of Shielded Communication/Control Cabling 2c x 1.5 Sq.mm with 20 mm  Dia PVC Conduit as required (Between Indoor &amp; Outdoor Units and for remote control units)</t>
  </si>
  <si>
    <t>Communication cable between IDUs to ODU's</t>
  </si>
  <si>
    <t>RMt.</t>
  </si>
  <si>
    <t>Power cable for IDUs including all accessories (3C X 1.5sqmm/2.5sqmm along with 3 pin male plug tops as per indoor qty )</t>
  </si>
  <si>
    <t>Intellegent Central Control for Entire VRV/VRF System.</t>
  </si>
  <si>
    <t>Supply, Installation, laying and connection of G.I. Perforated  Type cable tray with bends, tees, clamps and couplers for fixing of cable with suitable Gripple supports and anchor fastener for supporting and necessary hardware  to be done to complete the job.</t>
  </si>
  <si>
    <t xml:space="preserve"> The  supports for the trays are to be provided at every 1 Mtrs. </t>
  </si>
  <si>
    <t>Standard length of cable tray shall be 3 meters.Thickness of tray should be 2 mm</t>
  </si>
  <si>
    <t xml:space="preserve">600 mm x 75 mm wide cable tray  -Plain type </t>
  </si>
  <si>
    <t>450 mm x 75 mm wide cable tray   -Plain type</t>
  </si>
  <si>
    <t xml:space="preserve">300 mm x 75 mm wide cable tray   -Plain type </t>
  </si>
  <si>
    <t xml:space="preserve">150 mm x 75 mm wide cable tray  -Plain type </t>
  </si>
  <si>
    <t xml:space="preserve">100 mm x 75 mm wide cable tray  -Plain type </t>
  </si>
  <si>
    <t>Note: The cable tray would be an option for laying refrigerant pipes as the contractor would not have access everywhere to the false ceiling. Therefore, the quantity of refrigerant piping will be changed accordingly.</t>
  </si>
  <si>
    <r>
      <rPr>
        <rFont val="Poppins"/>
        <b/>
        <color theme="1"/>
        <sz val="9.0"/>
      </rPr>
      <t>MS Stand:</t>
    </r>
    <r>
      <rPr>
        <rFont val="Poppins"/>
        <b val="0"/>
        <color theme="1"/>
        <sz val="9.0"/>
      </rPr>
      <t xml:space="preserve"> Supply and fabrication of MS stand for VRF ODU units and Floor mounted Fresh air Fan with 2 coats of redoxide paint and one paint of enamel paint for exterior conditions.</t>
    </r>
  </si>
  <si>
    <r>
      <rPr>
        <rFont val="Poppins"/>
        <b/>
        <color theme="1"/>
        <sz val="9.0"/>
      </rPr>
      <t xml:space="preserve">Flexible Canvas Connector </t>
    </r>
    <r>
      <rPr>
        <rFont val="Poppins"/>
        <b val="0"/>
        <color theme="1"/>
        <sz val="9.0"/>
      </rPr>
      <t>:At all connections between ducts &amp; fans/ Ducted Units/AHUs; fire-retardant, lint-free double canvass/rexin connections of heavy gauge shall be provided. One set of canvas connection include required quantity of canvas for one evaporator indoor unit / Exhaust Or Fresh Air Fan.</t>
    </r>
  </si>
  <si>
    <t>PLC for Operation Control of Air conditioning system for SERVER room .</t>
  </si>
  <si>
    <t>Supply and installation of Programmable Logic controller including timer, Aux. Relays, contactoras required with auto/manual selector switch, push button, indicating lamp, etc. The controller should automatically start &amp; stop the Air conditioning unit and close outlet damper as per the required schedule. The controller should give the sound alarrn in case of failure of Air Conditioning unit accordingly include the necessary accessories. The controller shall automatically start the standby it in case of failure of operating unit. The controller shall provide high temperature alarm. Provide Audible alarm with silencing switch to be installed at room entrance. The Controller shall be BMS Compatible.</t>
  </si>
  <si>
    <t>REFRIGERANT PIPING &amp; ACCESSORIES</t>
  </si>
  <si>
    <t>FRESH AIR VENTILATION FOR VRV SYSTEM</t>
  </si>
  <si>
    <t>Supply, Installation, Testing &amp; Commissioning of Cabinet Fans with Filter</t>
  </si>
  <si>
    <t>1000 CFM</t>
  </si>
  <si>
    <t>Supply, Installation, Testing &amp; Commissioning of GI Ducting</t>
  </si>
  <si>
    <t>Sq.Mtr</t>
  </si>
  <si>
    <t>Supply, Installation, Testing &amp; Commissioning of Canvas connection</t>
  </si>
  <si>
    <t>Manual Volume control damper-</t>
  </si>
  <si>
    <t xml:space="preserve">Supply, installation and testing of AL construction of 18G opposed blade volume control dampers within ducts to be provided with suitable links, levers and quadrants for manual control of volume of air flow. </t>
  </si>
  <si>
    <t>Supply, installation, testing &amp; commissioning of flexible duct</t>
  </si>
  <si>
    <t>Supply, installation of MS bracket with threaded rod for  ceiling mounted fan ( FE+EX) installation work</t>
  </si>
  <si>
    <t>Cowl Piece</t>
  </si>
  <si>
    <t>Supply, Installing, testing and comissioning of cowl piece with bird screen</t>
  </si>
  <si>
    <t>SUB TOTAL FOR SHEET METAL WORK</t>
  </si>
  <si>
    <t>THERMAL &amp; ACOUSTIC INSULATION:</t>
  </si>
  <si>
    <t>Make : ARMAFLEX / AEROFLEX</t>
  </si>
  <si>
    <r>
      <rPr>
        <rFont val="Poppins"/>
        <color theme="1"/>
        <sz val="9.0"/>
      </rPr>
      <t xml:space="preserve">Supply &amp; Installation of Thermal insulation (Internal) of ducting with Nitrile Rubber </t>
    </r>
    <r>
      <rPr>
        <rFont val="Poppins"/>
        <b/>
        <color theme="1"/>
        <sz val="9.0"/>
      </rPr>
      <t xml:space="preserve">9mm thick </t>
    </r>
    <r>
      <rPr>
        <rFont val="Poppins"/>
        <color theme="1"/>
        <sz val="9.0"/>
      </rPr>
      <t xml:space="preserve">closed cell class O insulation with Density of the nitrile rubber shall be 40-60 Kg/m3.Thermal conductivity as per ASTM C 518 of the insulation material shall not exceed 0.03 W/moK at an average temperature of 10O C stuck to clean duct surface with synthetic rubber adhesive. </t>
    </r>
    <r>
      <rPr>
        <rFont val="Poppins"/>
        <b/>
        <color theme="1"/>
        <sz val="9.0"/>
      </rPr>
      <t>(Internal Thermal insulation.)</t>
    </r>
    <r>
      <rPr>
        <rFont val="Poppins"/>
        <color theme="1"/>
        <sz val="9.0"/>
      </rPr>
      <t xml:space="preserve">
Self Adhesive should be a solvent based low voc, polychloroprene rubber contact adhesive, used for strong and flexible, full surface bonding of elastomeric rubber to elastomeric rubber and elastomeric rubber to various galvanized and non-galvanized metal. Insulation Material shall have zero ODP &amp; GWP.</t>
    </r>
  </si>
  <si>
    <t>SQ.MT.</t>
  </si>
  <si>
    <r>
      <rPr>
        <rFont val="Poppins"/>
        <color theme="1"/>
        <sz val="9.0"/>
      </rPr>
      <t>Supply &amp; Installation of Thermal insulation</t>
    </r>
    <r>
      <rPr>
        <rFont val="Poppins"/>
        <b/>
        <color theme="1"/>
        <sz val="9.0"/>
      </rPr>
      <t xml:space="preserve"> (External)</t>
    </r>
    <r>
      <rPr>
        <rFont val="Poppins"/>
        <color theme="1"/>
        <sz val="9.0"/>
      </rPr>
      <t xml:space="preserve"> of ducting with Nitrile Rubber 9 mm thick closed cell class O insulation with Density of the nitrile rubber shall be 40-60 Kg/m3.Thermal conductivity as per ASTM C 518 of the insulation material shall not exceed 0.03 W/moK at an average temperature of 10O C stuck to clean duct surface with synthetic rubber adhesive. (External Thermal insulation.)
Self Adhesive should be a solvent based low voc, polychloroprene rubber contact adhesive, used for strong and flexible, full surface bonding of elastomeric rubber to elastomeric rubber and elastomeric rubber to various galvanized and non-galvanized metal. Insulation Material shall have zero ODP &amp; GWP.</t>
    </r>
  </si>
  <si>
    <t>SQ.MT</t>
  </si>
  <si>
    <t>SUB TOTAL FOR INSULATION</t>
  </si>
  <si>
    <t>EXHAUST SYSTEM</t>
  </si>
  <si>
    <t>Supply, Installation, Testing &amp; Commissioning of  Exhaust Air Inline /Cabinet Fan withot Filters</t>
  </si>
  <si>
    <t>1400 CFM For Cafe</t>
  </si>
  <si>
    <t>500 CFM For Gents Toilet</t>
  </si>
  <si>
    <t>300 CFM For Ladies Toilet</t>
  </si>
  <si>
    <t>Supply, Installation, Testing &amp; Commissioning of Fresh Air inline/Cabinet Fan With Filters</t>
  </si>
  <si>
    <t>1200 CFM For Cafe</t>
  </si>
  <si>
    <t>400 CFM For Gents Toilet</t>
  </si>
  <si>
    <t>200 CFM For Ladies Toilet</t>
  </si>
  <si>
    <t>SITC of GI Ducting (120 GSM) Site Fabricated with Duct Mate Flanges as per SMACNA. Standards</t>
  </si>
  <si>
    <t>24 gauge</t>
  </si>
  <si>
    <t>SITC of  Canvas connection for Equipment Exhaust air Fan.</t>
  </si>
  <si>
    <t>SITC of Disc Valve metalic types</t>
  </si>
  <si>
    <t>SITC of Four side flange grill metalic types</t>
  </si>
  <si>
    <t>Supply, installation and testing of Linear Grill (Fresh Air &amp; Exhaust Air)</t>
  </si>
  <si>
    <t>Miscellaneous charges e.g Civil cutouts for copper piping ,drain piping , cowl piece cutout  etc.(Client Scope)</t>
  </si>
  <si>
    <t>SUB TOTAL FOR VENTILATION</t>
  </si>
  <si>
    <t>ADDITIONAL SPLIT MACHINE FOR EXISTING FACILITY</t>
  </si>
  <si>
    <r>
      <rPr>
        <rFont val="Poppins"/>
        <color theme="1"/>
        <sz val="9.0"/>
      </rPr>
      <t xml:space="preserve">Supply, Installation, Testing &amp; Commissioning of </t>
    </r>
    <r>
      <rPr>
        <rFont val="Poppins"/>
        <b/>
        <color theme="1"/>
        <sz val="9.0"/>
      </rPr>
      <t>Inverter Based Split Air Conditioner (Hi-Wall Type)</t>
    </r>
    <r>
      <rPr>
        <rFont val="Poppins"/>
        <color theme="1"/>
        <sz val="9.0"/>
      </rPr>
      <t xml:space="preserve"> of required capacity, comprising of indoor and outdoor units, using </t>
    </r>
    <r>
      <rPr>
        <rFont val="Poppins"/>
        <b/>
        <color theme="1"/>
        <sz val="9.0"/>
      </rPr>
      <t>R32/R410A refrigerant</t>
    </r>
    <r>
      <rPr>
        <rFont val="Poppins"/>
        <color theme="1"/>
        <sz val="9.0"/>
      </rPr>
      <t xml:space="preserve">, complete with </t>
    </r>
    <r>
      <rPr>
        <rFont val="Poppins"/>
        <b/>
        <color theme="1"/>
        <sz val="9.0"/>
      </rPr>
      <t>DC inverter compressor</t>
    </r>
    <r>
      <rPr>
        <rFont val="Poppins"/>
        <color theme="1"/>
        <sz val="9.0"/>
      </rPr>
      <t xml:space="preserve">, copper condenser and evaporator coils, microprocessor-based control, cordless remote controller, air filters, auto restart, sleep mode and all standard features. The unit shall be complete with </t>
    </r>
    <r>
      <rPr>
        <rFont val="Poppins"/>
        <b/>
        <color theme="1"/>
        <sz val="9.0"/>
      </rPr>
      <t>interconnecting refrigerant piping (copper), insulation, drain piping, power and control wiring, outdoor unit stand, vibration isolators, and all accessories</t>
    </r>
    <r>
      <rPr>
        <rFont val="Poppins"/>
        <color theme="1"/>
        <sz val="9.0"/>
      </rPr>
      <t xml:space="preserve">, suitable for operation on </t>
    </r>
    <r>
      <rPr>
        <rFont val="Poppins"/>
        <b/>
        <color theme="1"/>
        <sz val="9.0"/>
      </rPr>
      <t>230V/1Ph/50Hz power supply</t>
    </r>
    <r>
      <rPr>
        <rFont val="Poppins"/>
        <color theme="1"/>
        <sz val="9.0"/>
      </rPr>
      <t>.</t>
    </r>
  </si>
  <si>
    <t>1.5 TR</t>
  </si>
  <si>
    <t>AUTO SEQUENTIAL CONTROL PANNEL</t>
  </si>
  <si>
    <t>Supply installation , testing &amp; commissioning of sequential control panel  all necessary supporting materials
Auto sequnetial controller for SERVER ROOM,UPS/BATTERY ROOM (it shall be with timer control as well as temperature based operational sequence). Temperature sensor shall be provided with digital display on the panel
A/C units should be able to restart automatically after power failure/Interruption
Automatic fault chnageover in case working unit fault 
Sequential changeover of operating units with specified timings 
Monitoring of high and low temperature conditions
The panel should be provided with potential free contact for fire integration 
it Should generate an alarm if the unit trips or the room temperature goes beyond the set point ,power fail,HP,LP trip
Panel should be SMS module option 
Panel should be compatible for 2 Nos of MCB's status 
It should give Alarm in form of audible buzzer and indication light and SMS 
This controller should monitor low pressure and high pressure of Units
Control cabling of  50 mtr to be considered fror each controller.
All units should be compatible for third party BMS integration .necessary fire integrator should be consider in part HVACvendor scope</t>
  </si>
  <si>
    <t xml:space="preserve">Supply, installation,Testing and Commissioning of Internal FR cabling between Indoor to Outdoor power cabling in PVC conduits </t>
  </si>
  <si>
    <t>2.0 TR</t>
  </si>
  <si>
    <t>Supply, installation,Testing and Commissioning  of Outdoor MS Frames with duly epoxy painting. with Safety Railing wherever required.</t>
  </si>
  <si>
    <t>1.0 TR</t>
  </si>
  <si>
    <t>REFRIGERANT PIPING FOR SPLIT AC</t>
  </si>
  <si>
    <t>TESTING &amp; COMMISSIONING</t>
  </si>
  <si>
    <t>Duct Pressure Test at 500 Pascal as per SMACANA Standard.</t>
  </si>
  <si>
    <t>Fire Sealent (Hilti / 3 M) around duct passing ,conenction least qty 20sqmt</t>
  </si>
  <si>
    <t>Building Flush out</t>
  </si>
  <si>
    <t>Upon completion of construction (including installation of woodwork, doors, acoustic tiles, paints, carpets, movable furnishings and other interior finishes), a building air flush is performed while maintaining an indoor temperature of at least 15 °C [59 °F] and relative humidity below 60%, as per Tender Specification.
Flush-out with 14,000 cu.ft. of outdoor air per sq.ft. prior to occupancy - Maintain temperature between 60 F to 80 F (15 C to 27 C) - Keep relative humidity no higher than 60%</t>
  </si>
  <si>
    <t>Testing &amp; commissioning &amp; air balancing system for complete HVAC system:</t>
  </si>
  <si>
    <t xml:space="preserve">Lot </t>
  </si>
  <si>
    <t xml:space="preserve">Civil work - wall cutting chiseliing  and refilling , Misc work and labour wellfair cost, plastic protection of all duct opening , cost of debris removal from site and cleaning person regular basis </t>
  </si>
  <si>
    <t>SUB TOTAL FOR TESTING-COMMISSIONING</t>
  </si>
  <si>
    <t>TOTAL HVAC</t>
  </si>
  <si>
    <t>MAKE LIST</t>
  </si>
  <si>
    <t>SUPPLY RATE</t>
  </si>
  <si>
    <t>SUPPLY AMOUNT</t>
  </si>
  <si>
    <t>Passive Networking + Rack Side</t>
  </si>
  <si>
    <t>Cat6A UTP cable Box of 305 Mtrs 23Awg LSZH</t>
  </si>
  <si>
    <t>CommScope-Netconnect</t>
  </si>
  <si>
    <t>BOX</t>
  </si>
  <si>
    <t>40% existing cabling to be retained</t>
  </si>
  <si>
    <t>Cat6A Information Outlet - Active Data - Blue</t>
  </si>
  <si>
    <t>Cat6A Information Outlet - Redundant Data- Yellow</t>
  </si>
  <si>
    <t>24 Port Jack Panel Angled - Unloaded</t>
  </si>
  <si>
    <t>Cat6APatch cord -2 meters for Active Data -  Blue</t>
  </si>
  <si>
    <t>Cat6APatch cord -2 meters Redundant Data - Yellow</t>
  </si>
  <si>
    <t>Workstation Side</t>
  </si>
  <si>
    <t>Face Plate, 2 Port (White)</t>
  </si>
  <si>
    <t>Face Plate, 4 Port (White)</t>
  </si>
  <si>
    <t>Cat6A Patch cord -2 meters for Active Data -  Blue</t>
  </si>
  <si>
    <t>Network Racks</t>
  </si>
  <si>
    <t>42 U Racks - 2nos</t>
  </si>
  <si>
    <t>42U - 800X1000MM Closed Rack with all Standard accessories</t>
  </si>
  <si>
    <t>Netrack</t>
  </si>
  <si>
    <t>24 U - 550X500MM Closed Rack with all Standard accessories</t>
  </si>
  <si>
    <t>Horz. Cable Organiser/2U/Channel On Front</t>
  </si>
  <si>
    <t>High Density Vertical Cable Organiser/12 inch/Front &amp;Back/42U/Black</t>
  </si>
  <si>
    <t>High Density Vertical Cable Organiser/8 inch/Front &amp;Back/42U/Black</t>
  </si>
  <si>
    <t>Run-Way Kit-20Inch/Black</t>
  </si>
  <si>
    <t>Mounting Hardware/OR/Pk-20</t>
  </si>
  <si>
    <t>PDU Brackets for mounting the Vertical PDU</t>
  </si>
  <si>
    <t>Ladder water fall kit</t>
  </si>
  <si>
    <t>Server /IT Rack mount power distribution
unit, 1Ph, 230V, 32A, 50/60Hz, Zero U
standard with 12 X Indian Round Pin
5/15A, 16A MCB X 2 Circuits- PDU Rating
7.3KVA/Bottom feed-3Mt/ Black/ Inlet Plug
Not Installed
(32 Power Sockets)</t>
  </si>
  <si>
    <t>Server /IT Rack mount power distribution
unit, 1Ph, 230V, 32A, 50/60Hz, Zero U
standard with 12 X Indian Round Pin
5/15A, 16A MCB X 2 Circuits- PDU Rating
7.3KVA/Bottom feed-3Mt/ Black/ Inlet Plug
Not Installed</t>
  </si>
  <si>
    <t xml:space="preserve">Local Materials </t>
  </si>
  <si>
    <t xml:space="preserve">Patchcord Labels </t>
  </si>
  <si>
    <t>Local</t>
  </si>
  <si>
    <t>Consumables</t>
  </si>
  <si>
    <t>WIFI Stand</t>
  </si>
  <si>
    <t>CCTV Pole wite Round clamp</t>
  </si>
  <si>
    <t>Services - Installation Charges</t>
  </si>
  <si>
    <t>UTP cable laying Bunching dressing termination Jack panel mounting faceplate termination</t>
  </si>
  <si>
    <t>Services</t>
  </si>
  <si>
    <t>Per node</t>
  </si>
  <si>
    <t>Fluke Testing - UTP testing and scanning</t>
  </si>
  <si>
    <t>Labelling - Jack panel &amp; Faceplate</t>
  </si>
  <si>
    <t>Rack Mounting and installation</t>
  </si>
  <si>
    <t>Access point mounting which is supplied by customer</t>
  </si>
  <si>
    <t>CCTV Pole and WIFI Poles supply and installation</t>
  </si>
  <si>
    <t>On Site Coordination, Project Management, As built Docs &amp; warranty ,WCP &amp; CAR policy</t>
  </si>
  <si>
    <t>TOTAL (without Taxes)</t>
  </si>
  <si>
    <t>GRAND TOTAL - PASSIVE NETWORKING</t>
  </si>
  <si>
    <t>SANITARY FIXTURES</t>
  </si>
  <si>
    <t>Installing, testing and commissioning of White colour wall mounted European water closet with concealed flush tank with necessary pan connecter, bend,checknut,  solid seat cover with polythene buffer and flap etc.,(The item rate shall include all costs towards labour, tools, tackles &amp; machineries, all leads &amp; lifts, work related cleaning ) complete. The flow rate of fixture shall be as per IGBC requirement.</t>
  </si>
  <si>
    <t>Make : Kohler</t>
  </si>
  <si>
    <t>Installing, testing and commissioning of under counter wash basin, 15mm dia Pillar cock with waste coupling, 32mm dia CP bottle trap with extension pipe, supporting bracket with necessary steel to support basin 1 No.15mm CP angle valve with 450mm long CP connection pipe and CP wall flanges all of approved make etc.,(The item rate shall include all costs towards labour, tools, tackles &amp; machineries, all leads &amp; lifts, work related cleaning ) complete. The flow rate of fixture shall be as per IGBC requirement.</t>
  </si>
  <si>
    <t xml:space="preserve">Installing, testing and commissioning of handicapped toilet including water closet, concelaed flush tank for closet, rectangular wall hung wash basin, 15mm dia sensor Pillar cock with waste coupling, CP angle cock, 32mm dia CP bottle trap with extension pipe, grab bar vertical swing satin, supporting bracket with necessary steel to support basin, 450mm long CP connection pipe and CP wall flanges all of approved make etc.,complete. </t>
  </si>
  <si>
    <t>installing, testing and commissioning White Vitreous large flat back  urinal with sensor flush value supported by CI/GI bracket duly painted, including CP brass waste with dome type grating, CP cast brass bottle trap with extension piece, wall flanges, automatic flushing systems for urinal to ensure flushing only immediately after use, comprising of all plumbing, electronic and electrical items. , CP wall flange, infrared photo cells (Sensor), eyes electrically operated solenoid valve, step down transformer/equipment and any other item required to provide satisfactory functioning.  Including necessary wall cutting/chasing and making good, as required. The flow rate of fixture shall be as per IGBC requirement.</t>
  </si>
  <si>
    <t xml:space="preserve">Make / Model : Kohler/ </t>
  </si>
  <si>
    <t>Installing, testing and commissioning of  15mm CP health faucet of approved make with necessary CP flexible hose 1000mm long nozzle wall flange, CP angle cock etc., (The item rate shall include all costs towards labour, tools, tackles &amp; machineries, all leads &amp; lifts, work related cleaning ). The flow rate of fixture shall be as per IGBC requirement.</t>
  </si>
  <si>
    <t xml:space="preserve">Make / Model :Kohler/ </t>
  </si>
  <si>
    <t>Installing &amp; testing 15mm hot &amp; cold wall Mixer  along with spout with overhead shower with shower arm including CP flanges necessary fixing materials etc., complete. The flow rate of fixture shall be as per IGBC requirement.</t>
  </si>
  <si>
    <t xml:space="preserve">Make / Model : Kohler / </t>
  </si>
  <si>
    <t>Fixing  Towel Rail fixed with SS screws on to the Shower area.</t>
  </si>
  <si>
    <t>Installing, testing and commissioning of Stainless sink with single bowl manufactured from 1mm thick stainless steel, 18G high grade indestructible chrome nickel steel with top quality polish,1no.40mmdia CP waste coupling, Sink cock with wall flange with aerator etc., complete. For Kitchen/Cafe/Wet Pantry.</t>
  </si>
  <si>
    <t>Installing, testing and commissioning of 15 mm dia CP Angle cocks (The item rate shall include all costs towards labour, tools, tackles &amp; machineries, all leads &amp; lifts, work related cleaning)complete.</t>
  </si>
  <si>
    <t>Installing, testing and commissioning of Horizontal / Vertical type electrical water heater of up to 15 Liters capacity including support, 2 Nos  CP angle valve, connection hose, support etc. Complete</t>
  </si>
  <si>
    <t>Make / Model :Kohler/</t>
  </si>
  <si>
    <t>Lifting Station  -  pre-fabricated package unit, 1.5 kW, vertical lift up to 7 m
Make: Sulzer / Wilo / Grundfos / Saner Greywater
Pre-fabricated polyethylene tank with built-in pump + check valve + control panel
Capacity: ~50 L holding + 1.5 kW pump @ 2.5 m³/hr
Float-switch auto operation, dry-run protection, alarm + visual indicator
Inlet 110 mm UPVC SWR, Outlet 50 / 75 mm pressurised line to stack
230V single-phase, with control panel + cabling
INCLUDES: tank + pump + check valve + control panel + alarm + connections</t>
  </si>
  <si>
    <t>Lifting Station Outlet Pressurised Line  -  CPVC / GI to nearest stack inlet
50 mm CPVC / GI pressurised pipe, ~10 m run with check valve + isolation</t>
  </si>
  <si>
    <t>Lifting Station Power + Alarm Wiring  -  to LV / Plumbing DB
230V single-phase supply + alarm relay to BMS / monitoring</t>
  </si>
  <si>
    <t>TOTAL AMOUNT C/O TO SUMMARY</t>
  </si>
  <si>
    <t xml:space="preserve">INTERNAL SOIL AND WASTE WATER SYSTEM </t>
  </si>
  <si>
    <t>Supply and fixing , Testing and Commissioning of Type - B  SWR PVC pipe confirming to IS 13592 soil &amp; waste pipes jointed with solvent cement of good quality lubricant inclusive of all necessary specials like bends, tees, offsets, junctions, pan connector, cowls, Rodding eye at 15 Mtr Interval etc., laid under floor / under ceiling / on walls with suitable clamps including making bores in masonry etc., and rendering the bores in cement mortar after laying the pipes and specials curing etc., complete. The quoted rate should include necessary supports like hanger supports, grip bolts and clamps etc.,. Fixing of universal clamp for hanging pipeline is done at no extra cost and is included in the cost of installation of piping.(Brand &amp; Specifications as per Design )</t>
  </si>
  <si>
    <t>75mm dia (low noise pipe)</t>
  </si>
  <si>
    <t>110mm dia (low noise pipe)</t>
  </si>
  <si>
    <t>160mm dia (low noise pipe)</t>
  </si>
  <si>
    <t>200mm dia (low noise pipe)</t>
  </si>
  <si>
    <t>Supply and fixing , Testing and Commissioning of PVC pressure pipes Class-III (10Kg/sqcm) confirming to IS-4985  soil &amp; waste pipes jointed with solvent cement of good quality lubricant inclusive of all necessary specials like bends, tees, offsets, junctions, pan connector, etc., laid under floor / under ceiling / on walls with suitable clamps including making bores in masonry etc., and rendering the bores in cement mortar after laying the pipes and specials curing etc., complete. The quoted rate should include necessary supports like hanger supports, grip bolts and clamps etc.,. Fixing of universal clamp for hanging pipeline is done at no extra cost and is included in the cost of installation of piping.(Brand &amp; Specifications as per Design ) ( For Wash Basins, Urinals, etc...)</t>
  </si>
  <si>
    <t>32mm dia  (low noise pipe)</t>
  </si>
  <si>
    <t>40mm dia  (low noise pipe)</t>
  </si>
  <si>
    <t>50mm dia (low noise pipe)</t>
  </si>
  <si>
    <t xml:space="preserve">Supply and fixing of PVC self cleansing, deep seal type 110 mm dia  Floor trap  and 75mm outlet with necessary cement concrete, water proofing the internal surfaces of chamber etc., or laid under floor / under ceiling / on walls with suitable clamps including making bores in masonry etc., and rendering the bores in cement mortar after laying the pipes and specials curing etc., complete. complete as per specifications. depth of trap shall not be less than 125mm.(The item rate shall include all costs towards labour, tools, tackles &amp; machineries, all leads &amp; lifts, work related cleaning) </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</si>
  <si>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</si>
  <si>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Supplying, fixing and testing 75 dia PVC 'P'  trap  for urinals  with boss connection suitable as per piping detail with fixed in bed of cement concrete. etc., or laid under floor / under ceiling / on walls with suitable clamps including making bores in masonry etc., and rendering the bores in cement mortar after laying the pipes and specials curing etc., complete.</t>
  </si>
  <si>
    <t>Supply and fixing of cockroach trap of size 153mm x 153mm, complete as per specifications. (The item rate shall include all costs towards labour, tools, tackles &amp; machineries, all leads &amp; lifts, work related cleaning) complete</t>
  </si>
  <si>
    <t>Make : Chilly / Model No: CCTL-SMHCL-150</t>
  </si>
  <si>
    <t>Supplying and fixing MS angle brackets, hangers, supports as required for supporting  pipes with suitable GI U- clamps, bolts, nuts and washers etc.  The clamps shall be painted with two coats of enamel (approved) paint over a coat of primer etc., complete.</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</si>
  <si>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</si>
  <si>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SFA-Grease separator below counter (grease trap Undersink, Standard, or equivalent,.), café plate wash sink area.</t>
  </si>
  <si>
    <t>This separator for greasy waste water is suitable for freestanding installation in frost-protected rooms below a sink. Free of any metal components, the collecting tank is made of durable plastic (HDPE) equipped with an integrated sludge trap. An odor-tight lid with a wrap-around seal and closure clip allows easy access during manual emptying and cleaning. The separator also has quick-release pipe connections for easy removal, and an inspection window as an additional accessorry for on-site installation  for visually checking the thickness of the grease layer.
Version: Seal: yes Type of disposal: manual
Refill inlet in accordance with DIN 1988: no
Nominal size (NS): 0.7
Delivery state: Modular set for assembly on site
Installation situation: free-standing set-up
General characteristics: Material: PP
Dimensions: Set-up area, length: 891 mm Set-up area, width: 406 mm Set-up area, height: 354 mm
Tank: Inlet nominal size (DN): 50 mm Inlet nominal size (OD): 50 mm
Outlet nominal size (DN): 50 Outlet nominal size (OD): 50
Distance pipe bottom inlet to tank bottom: 235 mm
Distance pipe bottom outlet to tank bottom: 225 mm
Coverage features: Locking: Clip closure Wastewater contents:
Separator contents: 21 l Total volume: 33 l Contents of sludge trap: 12 l Storage quantity of grease: 8 l
Max. grease layer thickness: 57 mm
Dimensions and weights: Operating weight: 38</t>
  </si>
  <si>
    <t>INTERNAL WATER SUPPLY</t>
  </si>
  <si>
    <t xml:space="preserve">Supply, installation and testing of  CPVC pipes and fittings  SDR-11 conforming to ASTM D 2846. CPVC fusion compound shall conform tro ASTM F493. The scope of including, cutting, cleaning and fixing in/on walls under ceiling, on terrace, etc.,. The quoted rate shall include for making necessary chasing, making bores in foundation, walls, slabs, etc., and making good the chased surfaces and bores in cement mortar. Fixing of universal clamp for hanging pipeline is done at no extra cost and is included in the cost of installation of piping. (Internal and Concealed cold and hot water piping).       </t>
  </si>
  <si>
    <t>15mm Dia</t>
  </si>
  <si>
    <t>20mm Dia</t>
  </si>
  <si>
    <t>25mm Dia</t>
  </si>
  <si>
    <t>32mm Dia</t>
  </si>
  <si>
    <t>40mm Dia</t>
  </si>
  <si>
    <t>50mm Dia</t>
  </si>
  <si>
    <t>Supply, installation &amp; commissioning of thermal insulation for hot water pipe 25 mm thick class'O' closed cellelastomeric (Nitrile rubber) insulating material with one side  tubular insulation for Internal pipes as per description below and finished with  polyshield</t>
  </si>
  <si>
    <t xml:space="preserve"> Supply &amp; fixing of Brass Ball Valve (PN 10)conforming to Screwed Ends as per ISO 9001 -ISO 14001 consists of a body and end connector made out of hot forged brass, a chromium plated brass ball , an anti blow out stem of brass , seat rings of PTFE(Ploytetraflouroethylene) , anti-friction stem of PTFE ,NBR(Nitro Butyl Rubber) O-Rings .complete with necessary accessories.</t>
  </si>
  <si>
    <t>GRAND TOTAL - PHE</t>
  </si>
  <si>
    <t>REF</t>
  </si>
  <si>
    <t>Washroom</t>
  </si>
  <si>
    <t>100mm Thick Ledge Wall - 1200mm Height</t>
  </si>
  <si>
    <t>Providing &amp; constructing of 100mm thk siporex wall in 1:6 cement mortar. Rates to include scaffolding, curing, at all heights, constructed to true line &amp; plumb, etc., complete as per the Architect's instructions. Note : Rate should be inclusive of Masking for fixtures &amp; wooden frames. Wall to be built as per detail drawing .Providing cut out for services and filling up gaps around duts. (Location - Toilet cubicles + urinals )</t>
  </si>
  <si>
    <t xml:space="preserve">Toilet cubicles + urinals </t>
  </si>
  <si>
    <t>Proving and laying 12-15mm thick plaster in cement mortar 1:4 (1 cement : 4 coarse sand) at all levels in line, level and plumb including smooth cement finish or roughening of surface to hold tiles and providing necessary grooves at junctions of walls and ceiling, door/window frames including racking the joints, roughening the RCC surface, necessary curing, scaffolding etc. Rate shall include for the cost of brick masonry and concrete members to be plastered or clapped or other locations as called for, properly stretched and nailed ensuring equal thickness of plaster.</t>
  </si>
  <si>
    <t xml:space="preserve">Self levelling </t>
  </si>
  <si>
    <t>Providing and laying Self levelling screed 3-5mm thk over the Screed concrete as per the instructions of the Manufacturer .</t>
  </si>
  <si>
    <t>Providing &amp; laying Premium vitrified tiles or stone-finish ceramic tiles with specified slip resistance.
 with 1st quality homogeneous tiles of approved make, of size as per details, set in average 10mm thk approved tile based adhesive or 1:4 CM upto 30mm to 40mm average thickness as per site conditions. Rate to include for laying tiles to the pattern as directed by Architect/Consultant including curing, soft cleaning chemical wash etc. Tiles to be laid with spacers (2-3mm) in-between as per architects/PM instructions. Rate to include the cutting the tiles to size if there are any variations. Cost should include house keeping &amp; cleaning for the vitrified flooring till the handover. Joints to filled with epoxy grout of approved shade. Quoted rate to include the cost of curing, protection with polythene sheet and POP overlay till hand-over. Make:  Kajaria, Nitco, Somany.</t>
  </si>
  <si>
    <r>
      <rPr>
        <rFont val="Poppins"/>
        <color theme="1"/>
        <sz val="9.0"/>
      </rPr>
      <t>Printed Tile - Type -05</t>
    </r>
    <r>
      <rPr>
        <rFont val="Poppins"/>
        <color rgb="FFFF0000"/>
        <sz val="9.0"/>
      </rPr>
      <t xml:space="preserve"> </t>
    </r>
    <r>
      <rPr>
        <rFont val="Poppins"/>
        <color theme="1"/>
        <sz val="9.0"/>
      </rPr>
      <t>(Size: 1200mm X 600mm)</t>
    </r>
  </si>
  <si>
    <t>INR 90/SFT</t>
  </si>
  <si>
    <t xml:space="preserve">Tile Dado / Cladding </t>
  </si>
  <si>
    <t>Tile Cladding (Size: 1200mm X 600mm)</t>
  </si>
  <si>
    <t>Basic Rate:  Wall tile - INR 80/SFT</t>
  </si>
  <si>
    <t>BBC Raised Flooring - 300mm Height</t>
  </si>
  <si>
    <t xml:space="preserve">Providing and laying of Cinder / Brick bat coba raised floor of required height ~300mm height with required pattern  – Waste water lines to be encased with 1:3:6 grade concrete and applying Cinder /brick bat coba (1:6 mortar) in 2layers proper level, curing 2 days and then finishing the surface with  50 mm thk pcc  flooring with  cement concrete  1:2:4 (1 unit - cement, 2 units - sand, 4 units - coarse aggregates)  to receive final smooth finish to proper level and slope. Rate to include necessary steps and ramp as per architects instructions. (The contractor should survey the site to ensure that the level differences are within the above limits to ensure that the rates quoted would be based on the site condition). </t>
  </si>
  <si>
    <t>Metal Modular perforated  - Grid Ceiling - Waterproof :-</t>
  </si>
  <si>
    <t xml:space="preserve">Washroom </t>
  </si>
  <si>
    <r>
      <rPr>
        <rFont val="Poppins"/>
        <b/>
        <color theme="1"/>
        <sz val="9.0"/>
      </rPr>
      <t xml:space="preserve">
</t>
    </r>
    <r>
      <rPr>
        <rFont val="Poppins"/>
        <b val="0"/>
        <color theme="1"/>
        <sz val="9.0"/>
      </rPr>
      <t>Providing and installing metal modular perforated grid ceiling system using powder-coated aluminium or galvanized steel tiles of approved make, finish, and perforation pattern, fixed into an exposed or concealed T-grid framework suspended from the slab using GI suspension system. Ceiling panels shall be moisture-resistant, corrosion-resistant, and suitable for wet or semi-wet areas. Perforated tiles shall include acoustical fleece backing or insulation layer (if specified) to improve sound absorption. System to allow for easy access to services above and include cut-outs for lighting, HVAC, sprinklers, and other ceiling-mounted equipment. All installation to be done in true line and level as per manufacturer guidelines and architect approved layout.</t>
    </r>
  </si>
  <si>
    <t>Mirror Panelling</t>
  </si>
  <si>
    <t>Providing and fixing mirror paneling using 6 mm thick mirror glass of approved make and finish (plain, bronze, grey, or antique), mounted over a BWP plywood or MDF backing, with decorative framework in wood, PU-coated mouldings, or metal trims as per design. Mirrors shall be machine-cut to size with polished edges and securely fixed using mirror adhesive and concealed fasteners. The framework shall be arranged in a modular grid or custom pattern, neatly mitred at joints and finished in approved color or texture. Includes surface preparation, cut-outs for electrical fittings (if any), and all alignment work to ensure a seamless, reflective feature wall. Execution to be carried out in line with architect drawings and approved mock-up.</t>
  </si>
  <si>
    <t>TOILET CUBICLES - 1350MM(L) X 1000MM(W)</t>
  </si>
  <si>
    <t>Providing and Installing of Modular toilet cubicles made out of 12mm thick compact laminate, with overall size asper detailed drawing with the door size confirming to ISO 2046 as per the detail drawings. The cost to include for the following accessories as below with all incidentals required to complete the job:</t>
  </si>
  <si>
    <t>a) SS Door Knob, 
b) SS Gravity Self Closing Type Hinges (Door Closure), 
c) SS Thumb Turn Occupancy Indicator,
d) SS Top Rail  (Inside Steel Pipe and Thread Rod),
e) SS Adjustable Leg,
f) SS Coat Hook,
g) SS Panel Holder,
h) Aluminum "U" Channel,
i) Aluminum Door  Stopper Channel,
j) Aluminum "F" Channel, 
k) Door Stopper Rubber Lining,
l) Screw &amp; Wall Plugs etc.</t>
  </si>
  <si>
    <t>Restroom Signages - 300mm x 100mm</t>
  </si>
  <si>
    <t>LED Strip LIght</t>
  </si>
  <si>
    <t>Indoor strip light, 5Watts/Mtr, 5Mtr Reel , 24V DC, 3SDCM - PRIME WITH Surface Mount Aluminum Profile W: 16mm X H: 18mm Standard length -3 meter and 5 Nos Electronic Driver</t>
  </si>
  <si>
    <t>Supply, installation, testing and commissioning of ceiling-recessed LED downlight, complete with electronic ballast/driver, housing, clamps, and accessories for proper fixing.</t>
  </si>
  <si>
    <t>Granite jamb &amp; soffit for door opening - 200mm to 250mm deep</t>
  </si>
  <si>
    <t>Providing and fixing of granite jambs &amp; soffit formed of 19mm thick &amp; 200mm to 250mm  wide pre polished granite jambs and jambs to be fixed using necessary 1:4 cement mortar or adhesive as per details. Rate to include bullnose edging as per architects instruction.</t>
  </si>
  <si>
    <t>Granite on counters</t>
  </si>
  <si>
    <t>above RCC Counter in wash room</t>
  </si>
  <si>
    <r>
      <rPr>
        <rFont val="Poppins"/>
        <color theme="1"/>
        <sz val="9.0"/>
      </rPr>
      <t xml:space="preserve">Providing and fixing 19mm thick pre-polished  </t>
    </r>
    <r>
      <rPr>
        <rFont val="Poppins"/>
        <b/>
        <color theme="1"/>
        <sz val="9.0"/>
      </rPr>
      <t xml:space="preserve"> Granite  counters </t>
    </r>
    <r>
      <rPr>
        <rFont val="Poppins"/>
        <color theme="1"/>
        <sz val="9.0"/>
      </rPr>
      <t xml:space="preserve">,or fascias laid in 19mm thick bed of cement mortar 1:4 and jointed with cement slurry with pigment to match the shade of granite  including rubbing mirror polishing, bevelling of edges etc complete at all levels having 300 mm jhalar . (allowing for necessary cutouts for fixing of wash basin,  pipes, waste coupling etc.if &amp; where required) </t>
    </r>
  </si>
  <si>
    <t>Full Height Storages (800mm x 450 mm x 2100mm)</t>
  </si>
  <si>
    <t>as per Dwg</t>
  </si>
  <si>
    <t>Providing &amp; fixing  Full Height Laminated storage as per drawing . The overall Structure made in 18mm thick BWP board &amp; back of storages with 6 mm thick ply . Storages finished in 1 mm thick textured laminate from everywhere except outer back side of storages and also including all SS snap  hinges,  handles, locks etc &amp; all necessary hardware as required. Shutter size varies between 375-450mm wide &amp; 450 mm deep as required with reverse bull nose edge on top &amp; bottom of shutter (for files, folders coats etc) with select shelves duly adjustable as required on metal stud supports with sleeves set in at intervals of every 375 mm height. PVC lipping  on all edges with matching shade, including laminated skirting in approved shade with all hardware, magnetic catchers, tower bolts, etc complete as per detailed drawings. (Front  elevation area to be measured)  All hinge, drawer channels etc to be soft closing from standard make list</t>
  </si>
  <si>
    <t>Regular Housekeeping During Project Execution, Debris Removal</t>
  </si>
  <si>
    <t>SANITARY FIXTURES, FAUCETS &amp; TOILET REQUISITES</t>
  </si>
  <si>
    <t>Fixing white glazed vitreous china under-counter wash basin, installed below counter slab, complete with required cut-out in counter, including chrome plated brass waste coupling, fixing brackets, sealing with silicone, connection to inlet and outlet pipes, and making good all finishes, complete as required.
Includes connection to plumbing lines and alignment as per approved layout; Make: Kohler</t>
  </si>
  <si>
    <t>Installation of rimless wall-hung WC with UF soft-close seat cover and concealed fixing system.
Includes all accessories, connection to drainage system, and proper alignment; Make: Kohler</t>
  </si>
  <si>
    <t>Installation of wall-mounted urinal complete with fixing brackets and accessories.
Includes connection to water inlet and drainage system; Make: Kohler</t>
  </si>
  <si>
    <t>Fixing of stainless steel toilet roll holder with concealed mounting arrangement.
Includes all hardware, fasteners, and installation complete; Make: Kohler</t>
  </si>
  <si>
    <t>Installation of double robe hook in stainless steel finish with concealed fixing.
Complete with all mounting accessories and installation; Make: Kohler</t>
  </si>
  <si>
    <t>Installation of health faucet set including 8 mm dia flexible hose, handset, and wall bracket.
Complete with connection to water supply and all accessories; Make: Kohler</t>
  </si>
  <si>
    <t>Installation of 32 mm click-clack waste coupling with full thread for wash basin.
Includes proper sealing, fixing, and connection to waste line; Make: Kohler</t>
  </si>
  <si>
    <t>Installation of 32 mm bottle trap with internal partition in chrome finish.
Includes connection to basin outlet and waste line with all fittings; Make: Kohler</t>
  </si>
  <si>
    <t>Installation of angular stop cock with wall flange in chrome finish.
Includes connection to water supply line and proper fixing; Make: Kohler</t>
  </si>
  <si>
    <t>Fixing of dual flush control plate compatible with concealed cistern system.
Includes installation, alignment, and testing for proper operation; Make: Kohler</t>
  </si>
  <si>
    <t>Installation of slim concealed cistern with complete internal mechanism and accessories.
Includes flushing system, mounting frame, and connection to plumbing lines; Make: Kohler</t>
  </si>
  <si>
    <t>Installation of sensor-based tall boy faucet for wash basin with IR sensor technology.
Includes power supply, control unit, and all connections; Make: Kohler</t>
  </si>
  <si>
    <t>Installation of concealed box for housing urinal sensor mechanism within wall.
Includes fixing, alignment, and provision for electrical and plumbing connections; Make: Kohler</t>
  </si>
  <si>
    <t>Installation of exposed sensor kit including sensor plate and control components.
Complete with testing, commissioning, and integration with concealed system; Make: Kohler</t>
  </si>
  <si>
    <r>
      <rPr>
        <rFont val="Poppins"/>
        <b/>
        <color theme="1"/>
        <sz val="9.0"/>
      </rPr>
      <t>Urinal Pre laminated Solid Partition (Size -450mm x 1000mm)</t>
    </r>
    <r>
      <rPr>
        <rFont val="Poppins"/>
        <color theme="1"/>
        <sz val="9.0"/>
      </rPr>
      <t xml:space="preserve">
Supply &amp; Fixing Urinal Solid Partition of size 450 mm (W) × 1000 mm (H) fabricated using 12 mm thick Pre-laminated ply with as aprd., securely fixed to wall using SS 304 grade brackets / patch fittings, complete in all respects as per approved drawings and Architect’s specifications.
</t>
    </r>
  </si>
  <si>
    <t>Installing &amp; testing 15mm hot &amp; cold wall Mixer  along with spout with overhead shower with shower arm including CP flanges necessary fixing materials etc., complete. The flow rate of fixture shall be as per IGBC requirement.
Make :Kohler</t>
  </si>
  <si>
    <t>Fixing Towel Rail fixed with SS screws on to the Shower area. 
Make :Kohler</t>
  </si>
  <si>
    <t>Installing, testing and commissioning of 15 mm dia CP Angle cocks (The item rate shall include all costs towards labour, tools, tackles &amp; machineries, all leads &amp; lifts, work related cleaning)complete.
Make :Kohler</t>
  </si>
  <si>
    <t>fixing and commissioning of liquid automatic soap dispenser near pantry, sensor-based touch-free operation, chrome finish body, including cutting, drilling and making good of walls, complete with all necessary fittings, accessories and AC power connection, installed as per manufacturer’s specifications and standards.
Make :Kohler</t>
  </si>
  <si>
    <t>Fixing of Stainless steel body paper towel dispenser with SS screws on the wall
Make :Kohler</t>
  </si>
  <si>
    <t>Hand Dryer (Touch-Free Infrared – Wall Mounted) – Kohler
Installation, testing and commissioning of touch-free infrared sensor-operated hand dryer (Kohler Nuovo Dual Flow /  Jet or approved equivalent), suitable for wall mounting, with high-speed drying mechanism and hygienic operation.
Unit to be complete with built-in sensor, motor, air filtration system, and all necessary mounting accessories, electrical connections, testing, commissioning, and handover as per manufacturer specifications.</t>
  </si>
  <si>
    <t>Fixing of the 15 mm dia brass bib cock with wall flange of following make. (or equal approved)
Make :Kohler</t>
  </si>
  <si>
    <r>
      <rPr>
        <rFont val="Poppins"/>
        <color theme="1"/>
        <sz val="9.0"/>
      </rPr>
      <t xml:space="preserve">Fixing of 15 mm dia, 450 mm long </t>
    </r>
    <r>
      <rPr>
        <rFont val="Poppins"/>
        <b/>
        <color theme="1"/>
        <sz val="9.0"/>
      </rPr>
      <t xml:space="preserve">flexible connection </t>
    </r>
    <r>
      <rPr>
        <rFont val="Poppins"/>
        <color theme="1"/>
        <sz val="9.0"/>
      </rPr>
      <t>pipe having EPDM rubber internal core</t>
    </r>
    <r>
      <rPr>
        <rFont val="Poppins"/>
        <b/>
        <color theme="1"/>
        <sz val="9.0"/>
      </rPr>
      <t xml:space="preserve"> </t>
    </r>
    <r>
      <rPr>
        <rFont val="Poppins"/>
        <color theme="1"/>
        <sz val="9.0"/>
      </rPr>
      <t>and stainless steel braided outer sheath complete</t>
    </r>
    <r>
      <rPr>
        <rFont val="Poppins"/>
        <b/>
        <color theme="1"/>
        <sz val="9.0"/>
      </rPr>
      <t xml:space="preserve"> </t>
    </r>
    <r>
      <rPr>
        <rFont val="Poppins"/>
        <color theme="1"/>
        <sz val="9.0"/>
      </rPr>
      <t>with C.P brass end nuts, of approved make.
Make :Kohler</t>
    </r>
  </si>
  <si>
    <t>Fixing electric water storage heater (geyser) of following capacities including making   inlet / outlet connections, of approved makes.
Make:Kohler</t>
  </si>
  <si>
    <t>Capacity    : 25 litre</t>
  </si>
  <si>
    <t xml:space="preserve">Capacity    :  50 litre </t>
  </si>
  <si>
    <t>Installation of WALL MOUNTED BASIN WITH FIXING ACCESSORIES - Handicap Washroom
Make :Kohler</t>
  </si>
  <si>
    <t xml:space="preserve">Fixing and commissioning of sanitary pad disposal bin for female washroom, wall-mounted unit made of durable material, suitable for hygienic disposal, including fixing arrangements, cutting and making good of walls, complete with all necessary fittings and accessories, installed as per manufacturer’s specifications and standards.
Make: Kohler </t>
  </si>
  <si>
    <t>Fixing and commissioning of stainless steel grab rails for handicapped toilet, fabricated from high-quality stainless steel with smooth finish for durability and safety, including cutting, drilling and making good of walls, complete with all necessary fixing accessories, ensuring firm support and stability, installed as per manufacturer’s specifications and standards.
Make: Kohler</t>
  </si>
  <si>
    <t xml:space="preserve">for handicapped toilets - Fixed Type </t>
  </si>
  <si>
    <t>for Handicapped toilets - foldable type</t>
  </si>
  <si>
    <t xml:space="preserve">Installation of Floor Trap (FT)  -  cast-iron / SS body, 100 mm dia, with grating
SS 304 grating, 100 mm dia, for toilet floor drainage                                                
Trap depth 50 mm, removable for cleaning                                                </t>
  </si>
  <si>
    <t>Installation of Nahani Trap  -  cast-iron, 75 mm, with seal</t>
  </si>
  <si>
    <t>Installation of Gully Trap (GT)  -  with screwed cover, for external drainage</t>
  </si>
  <si>
    <t xml:space="preserve">
Common backend / enabling works (per washroom) -
Waterproofing with upstand + contained wet tray; IPS wall sub-structure with demountable access panel (no tile over mounting zones); service/unistrut rail for accessories; isolation manifold; concealed soil/supply with capped stubs; concealed power + data + RCD backbone; datum set-out and validation against shortlisted models; commissioning, pressure-test, dummy-swap validation; handover swap SOP + isolation map.</t>
  </si>
  <si>
    <t>WC test position
Heavy-duty concealed carrier frame + cistern rated for repeated cycling; fixed mounting datum (standard stud centres); isolation valve + braided supply tail + telescopic pan-to-soil connector; capped floor soil/supply stub (floor-mount option); RCD socket + water feed + data point (smart/washlet ready); adaptor-plate provision (blank + machining allowance); demountable IPS panel section. Pan, seat, premium actuator excluded.</t>
  </si>
  <si>
    <t>Urinal test position
Urinal carrier frame with adjustable supply + waste; isolation valve + flexible supply tail; flexible waste connector for back-outlet and bottom-outlet models; LV/power + data provision for sensor flush; waterless-ready supply cap; demountable IPS panel section. Urinal bowl and shipped sensor unit excluded. Male washrooms only.</t>
  </si>
  <si>
    <t>Washbasin test position
Vanity counter with fixed concealed waste/supply void + interchangeable insert panels / adaptor collars for varying footprints (or wall-hung basin carrier frame as alternate); isolation valves + braided tap hoses + accessible bottle trap; power + data provision for sensor tap; demountable service access. Basin, tapware and sensor unit excluded.</t>
  </si>
  <si>
    <t>SOIL WASTE AND VENT PIPING</t>
  </si>
  <si>
    <t xml:space="preserve">Soil / Waste Pipes  -  UPVC SWR (per Rmt, INCLUSIVE of fittings + supports)							</t>
  </si>
  <si>
    <t xml:space="preserve">UPVC SWR Pipe  -  110 mm (4")  -  Soil + Vent stack
Astral / Supreme / Prince / Finolex per IS 13592 Type B						
Includes:  elbows / tees / reducers / cleanout / cap fittings						
Includes:  GI brackets / clamps / supports per IS 5572						</t>
  </si>
  <si>
    <t xml:space="preserve">UPVC SWR Pipe  -  75 mm (3")  -  Waste branch / urinal stack 
Same family (Astral / Supreme / Prince)						
Inclusive of fittings + supports						
  (Waste branches)						</t>
  </si>
  <si>
    <t>UPVC SWR Pipe  -  50 mm (2")  -  Floor drain branches / basin / shower waste</t>
  </si>
  <si>
    <t>UPVC SWR Pipe  -  40 mm (1.5")  -  Basin trap / lavatory waste</t>
  </si>
  <si>
    <t xml:space="preserve">Vent Pipes  -  UPVC SWR							</t>
  </si>
  <si>
    <t>UPVC SWR Vent Pipe  -  75 mm (3")  -  branch vent</t>
  </si>
  <si>
    <t>UPVC SWR Vent Pipe  -  50 mm (2")  -  branch vent</t>
  </si>
  <si>
    <t>Vent Cowl  -  GI / SS, with bird-screen, terrace termination</t>
  </si>
  <si>
    <t xml:space="preserve">Cleanouts / Inspection Chambers							</t>
  </si>
  <si>
    <t>Cleanout (CO) Plug  -  brass / bronze, threaded, at base of stacks + branches</t>
  </si>
  <si>
    <t>Floor-mounted Inspection Chamber (FRP / SS, sized 200 x 200 / 300 x 300 mm)</t>
  </si>
  <si>
    <t xml:space="preserve">WATER SUPPLY                                </t>
  </si>
  <si>
    <t xml:space="preserve">Supply, installation, testing of CPVC pipes per ASTM D2846 / IS 15778 SDR-11, with brass / Cu / cPVC fittings, complete with brackets / clamps / supports.							</t>
  </si>
  <si>
    <t xml:space="preserve">CPVC Pipe  -  32 mm  (1¼")  -  main riser / sub-header
Astral / Supreme / Ashirvad CPVC SDR-11						
Includes:  fittings (elbow / tee / coupling / reducer)						
Includes:  brackets + supports						</t>
  </si>
  <si>
    <t>CPVC Pipe  -  25 mm  (1")  -  sub-branches</t>
  </si>
  <si>
    <t>CPVC Pipe  -  20 mm  (¾")  -  fixture branches</t>
  </si>
  <si>
    <t>CPVC Pipe  -  15 mm  (½")  -  fixture connection</t>
  </si>
  <si>
    <t>CPVC Solvent Cement + Cleaner + Primer + Tape  -  installation consumables</t>
  </si>
  <si>
    <t xml:space="preserve">VALVES &amp; APPURTENANCES								</t>
  </si>
  <si>
    <t xml:space="preserve">Ball Valve  -  brass, 32 mm  (full bore, lever-operated, isolation at riser)
Audco / Zoloto / Sant brass body, full-port, FRC handle						</t>
  </si>
  <si>
    <t>Ball Valve  -  brass, 25 mm  (sub-branch isolation)</t>
  </si>
  <si>
    <t>Ball Valve  -  brass, 20 mm  (zone isolation per toilet / cafe)</t>
  </si>
  <si>
    <t>Stop Cock  -  CP brass, 15 mm  (per fixture)</t>
  </si>
  <si>
    <t>Water Hammer Arrestor  -  bellows type, 15 mm dia, brass</t>
  </si>
  <si>
    <t xml:space="preserve">Pressure Reducing Valve (PRV)  -  brass, 32 mm, set 4 bar
If incoming water pressure &gt; 4 bar (BB tap-off pressure)						</t>
  </si>
  <si>
    <t>Air Release Valve  -  brass, 15 mm, automatic</t>
  </si>
  <si>
    <t>Drain Valve  -  brass, 15 mm, with hose-tail</t>
  </si>
  <si>
    <t>IN-LINE FANS</t>
  </si>
  <si>
    <t>Supply, Installation, Testing &amp; commissioning of Inline fans.The fans shall be complete with centrifugal fan, unit casing access door, electrical connections , canvass connections etc.Fan shall be suitable for outdoor / indoor installation.A/C contractor to include all accessories for installation of fan. Fresh air fans shall be provided with pre filters (All fans shall need to be BMS compatible &amp; have control module for BMS integration).</t>
  </si>
  <si>
    <t>1450 CFM, 25MM ESP -Toilet Exhaust</t>
  </si>
  <si>
    <t>1000 CFM, 25MM ESP -Toilet Exhaust</t>
  </si>
  <si>
    <t>TOTAL for Sanitary Fixtures, Faucets, &amp; Toilet Requisites</t>
  </si>
  <si>
    <t>GRAND TOTAL - TOILET WORKS</t>
  </si>
  <si>
    <t>PROPOSED MAKES</t>
  </si>
  <si>
    <t>SR. NO.</t>
  </si>
  <si>
    <t xml:space="preserve"> MATERIAL</t>
  </si>
  <si>
    <t>MAKE</t>
  </si>
  <si>
    <t>INTERIOR, CIVIL &amp; ALLIED WORKS</t>
  </si>
  <si>
    <t>ANTI TERMITE COMPOUND</t>
  </si>
  <si>
    <t>PCI</t>
  </si>
  <si>
    <t>ACC BLOCKS</t>
  </si>
  <si>
    <t>AEROCON</t>
  </si>
  <si>
    <t>WATER PROOFING COMPUND</t>
  </si>
  <si>
    <t>PIDILITE</t>
  </si>
  <si>
    <t>CEMENT</t>
  </si>
  <si>
    <t>ACC/Ultratech</t>
  </si>
  <si>
    <t>TMT BARS</t>
  </si>
  <si>
    <t>Tata/Jindal</t>
  </si>
  <si>
    <t>SELF LEVELLING</t>
  </si>
  <si>
    <t>Fosroc, pidilite, Ardex</t>
  </si>
  <si>
    <t>CERAMIC/ VITRIFIED TILES</t>
  </si>
  <si>
    <t xml:space="preserve"> KAJARIA/RAK/SOMANY  </t>
  </si>
  <si>
    <t>SANITORY WARE</t>
  </si>
  <si>
    <t>Kolher</t>
  </si>
  <si>
    <t>CP FITTING/FIXTURES</t>
  </si>
  <si>
    <t>DRY WALL PARTITION/CEILING</t>
  </si>
  <si>
    <t>Saint Gobian, USG Knauf</t>
  </si>
  <si>
    <t>MODULAR CEILING</t>
  </si>
  <si>
    <t>ARMSTRONG/Knauf</t>
  </si>
  <si>
    <t>BAFFEL / METAL CEILING/DESIGNER CEILING</t>
  </si>
  <si>
    <t>COMMERCIAL PLYWOOD</t>
  </si>
  <si>
    <t>CENTURY/GREEN PLY/ANCHOR</t>
  </si>
  <si>
    <t>MARINE PLYWOOD</t>
  </si>
  <si>
    <t>MDF</t>
  </si>
  <si>
    <t>PRELAM BOARD</t>
  </si>
  <si>
    <t>ACTION TESSA</t>
  </si>
  <si>
    <t>VENEER</t>
  </si>
  <si>
    <t>MERINO / Century/Realtouch</t>
  </si>
  <si>
    <t>LAMINATES</t>
  </si>
  <si>
    <t>ADHESIVE</t>
  </si>
  <si>
    <t>FEVICOL SH./ARALDITE</t>
  </si>
  <si>
    <t>GLASS</t>
  </si>
  <si>
    <t xml:space="preserve">SAINT GOBIN / Asahi </t>
  </si>
  <si>
    <t>LACQUERED GLASS</t>
  </si>
  <si>
    <t>DEMOUNTABLE GLASS PARTITION</t>
  </si>
  <si>
    <t>BAUX / Allkom/Kubic</t>
  </si>
  <si>
    <t>SCREWS (OXIDISED)</t>
  </si>
  <si>
    <t>GKW</t>
  </si>
  <si>
    <t>DOOR CLOSERS</t>
  </si>
  <si>
    <t>Saint Gobain/Kubic/Dorma/Geze</t>
  </si>
  <si>
    <t>HARDWARE (GLASS &amp; FLUSH DOORS)</t>
  </si>
  <si>
    <t>CABINET LOCKS/HINGES</t>
  </si>
  <si>
    <t>EBCO/Hettich/Hafele</t>
  </si>
  <si>
    <t>PAINTS</t>
  </si>
  <si>
    <t>ASIAN/Burger/Jotun</t>
  </si>
  <si>
    <t>Vista, MaC/Hunter Duglas</t>
  </si>
  <si>
    <t>PVC PIPES ( CPVC / UPVC )</t>
  </si>
  <si>
    <t>ASHIRVAD/Astral/Prince</t>
  </si>
  <si>
    <t>ACOUSTICAL PANEL</t>
  </si>
  <si>
    <t>Tranquil/Bollard</t>
  </si>
  <si>
    <t>ALUMINIUM SKIRTING</t>
  </si>
  <si>
    <t>Baux/Bottomline/Alkom</t>
  </si>
  <si>
    <t>TRANSIT PROFILE</t>
  </si>
  <si>
    <t>SPORTS VINYL/VINYL</t>
  </si>
  <si>
    <t>CLASSIC / SQUARE FOOT</t>
  </si>
  <si>
    <t>ALUMINIUM CORNER GUARD</t>
  </si>
  <si>
    <t>Bottomline, Alkom</t>
  </si>
  <si>
    <t>TOILET CUBICALS</t>
  </si>
  <si>
    <t>MERINO/GREENLAM/STYLAM/</t>
  </si>
  <si>
    <t>RAISED FLOORING TILES</t>
  </si>
  <si>
    <t>Unitile/ AET</t>
  </si>
  <si>
    <t>CARPET/MODULARS/CHAIRS</t>
  </si>
  <si>
    <t>AFC, Featherlite, Spacwood, Monarch</t>
  </si>
  <si>
    <t>CHAIRS</t>
  </si>
  <si>
    <t>AFC, Featherlite, Aster, Spacewood, Monarch</t>
  </si>
  <si>
    <t>BOARDROOM CHAIRS</t>
  </si>
  <si>
    <t xml:space="preserve">LOOSE FURNITURE </t>
  </si>
  <si>
    <t>Amardeep, Multiseats, Spacewood, Albans</t>
  </si>
  <si>
    <t>Carpet tiles make:</t>
  </si>
  <si>
    <t>Interface, Welspun, Mohawk, Tuntex</t>
  </si>
  <si>
    <t>HVAC &amp; ALLIED WORKS</t>
  </si>
  <si>
    <t>HIGH SIDE MATERIAL</t>
  </si>
  <si>
    <t xml:space="preserve">Daikin/Mistubishi/Toshiba/ Samsung </t>
  </si>
  <si>
    <t>COPPER PIPES AND FITTINGS</t>
  </si>
  <si>
    <t>MEXFLOW/MANDEDV/TOTALLINE</t>
  </si>
  <si>
    <t>INLINE FAN</t>
  </si>
  <si>
    <t>KRUGER/SYSTEMAIR</t>
  </si>
  <si>
    <t>DUCTS</t>
  </si>
  <si>
    <t>ZECO/VEDHA/Ductofab</t>
  </si>
  <si>
    <t>FLEXIBLE DUCTS (INSULATED AND NON-INSULATED)</t>
  </si>
  <si>
    <t xml:space="preserve">
UP-TWIGA/SEVENSTAR</t>
  </si>
  <si>
    <t>AIR TERMINALS (SWIRL DIFFUSERS, GRILLS, DISC VALVES, NOZZLES, LOUVERS, NON-VISION DOOR GRILLS, COLLAR DAMPERS, HIT AND MISS DAMPERS, NRDS, VCDS, MVCDS, SOUND ATTENUATORS, CROSS TALK SILENCERS,SLOT DIFFUSER, BUTTERFLY DAMPERS)</t>
  </si>
  <si>
    <t>AIRMASTER/SYSTEMAIR/COSMIC/CARYAIRE</t>
  </si>
  <si>
    <t>COMMUNICATION CABLES</t>
  </si>
  <si>
    <t>POLYCAB</t>
  </si>
  <si>
    <t xml:space="preserve">NITRILE RUBBER </t>
  </si>
  <si>
    <t>K-FLEX/ARM FLEX</t>
  </si>
  <si>
    <t>THREADED ROD &amp; SOLLOTED CHANNEL</t>
  </si>
  <si>
    <t>MOONSHINE</t>
  </si>
  <si>
    <t>DRAIN PUMP</t>
  </si>
  <si>
    <t>WIPCOOL/ASPEN</t>
  </si>
  <si>
    <t>DRAIN PIPE</t>
  </si>
  <si>
    <t>VECTUS/ASTRAL</t>
  </si>
  <si>
    <t>ELECTRICAL &amp; ALLIED WORKS</t>
  </si>
  <si>
    <t>CABLES &amp; ACCESSORIES</t>
  </si>
  <si>
    <t>CABLES</t>
  </si>
  <si>
    <t>POLYCAB/Havells</t>
  </si>
  <si>
    <t>CABLE LUGS/GLANDS</t>
  </si>
  <si>
    <t>DOWELS/HMI</t>
  </si>
  <si>
    <t>CABLE TRAYS</t>
  </si>
  <si>
    <t>Customized</t>
  </si>
  <si>
    <t>WIRES &amp; ACCESSORIES</t>
  </si>
  <si>
    <t xml:space="preserve">SINGLE CORE WIRES </t>
  </si>
  <si>
    <t>POLYCAB/Havells/Finolex (HRFR)</t>
  </si>
  <si>
    <t>THREE CORE FLEXIBLE WIRES (BLACK &amp; WHITE)</t>
  </si>
  <si>
    <t>CONDUIT PIPES &amp; FITTINGS (PVC)</t>
  </si>
  <si>
    <t>Customized / Reputed Make as available</t>
  </si>
  <si>
    <t>CONDUIT PIPES &amp; FITTINGS (MS)</t>
  </si>
  <si>
    <t>SWITCHES/SOCKETS</t>
  </si>
  <si>
    <t>LEGRAND/Havells/Schneider/GM</t>
  </si>
  <si>
    <t>METAL CLAD SOCKETS/IEC TYPE PLUG-SOCKETS</t>
  </si>
  <si>
    <t>NEPTUNE BALLS</t>
  </si>
  <si>
    <t>LIGHT FITINGS/FIXTURES</t>
  </si>
  <si>
    <t>LED FITTINGS</t>
  </si>
  <si>
    <t>PHILIPS/Havells/Wipro</t>
  </si>
  <si>
    <t>LED SPOT LIGHTS</t>
  </si>
  <si>
    <t>CUSTOM MADE WITH PHILIPS / HAVELLS FITTINGS</t>
  </si>
  <si>
    <t>DB &amp; MCB</t>
  </si>
  <si>
    <t>MCCB, MCB, DB, RCBO, ELCB</t>
  </si>
  <si>
    <t>ABB/LEGRAND/SCHNEIDER</t>
  </si>
  <si>
    <t xml:space="preserve">LT PANELS </t>
  </si>
  <si>
    <t>CPRI APPROVED</t>
  </si>
  <si>
    <t>Fire Security</t>
  </si>
  <si>
    <t>FAS</t>
  </si>
  <si>
    <t>CONVENTIONAL FIRE ALARM SYSTEM</t>
  </si>
  <si>
    <t>HONEYWELL (NOTIFIER)/RAVEL/Siemens</t>
  </si>
  <si>
    <t>SMOKE DETECTORS</t>
  </si>
  <si>
    <t>RESPONSE INDICATORS</t>
  </si>
  <si>
    <t>HOOTERS</t>
  </si>
  <si>
    <t>MANUALL CALL PINTS</t>
  </si>
  <si>
    <t>POLYCAB/RR Kabel</t>
  </si>
  <si>
    <t>SprInkler/Drenching System</t>
  </si>
  <si>
    <t>Mild Steel Pipes/ G.I. Pipes conforming to IS:1239</t>
  </si>
  <si>
    <t>Tata/Jindal(Hissar)</t>
  </si>
  <si>
    <t>Mild Steel Pipes conforming to IS:3589</t>
  </si>
  <si>
    <t>Standard M.S. Fittings</t>
  </si>
  <si>
    <t>VS Engineering/True Forge/Sant</t>
  </si>
  <si>
    <t>Forged Steel Fittings</t>
  </si>
  <si>
    <t>VS Engineering/True Forge/JK Forging</t>
  </si>
  <si>
    <t>Ball Valves</t>
  </si>
  <si>
    <t>ARCO, Spain/CIM, Italy/Tieamy, Italy.</t>
  </si>
  <si>
    <t>Butterfly Valves</t>
  </si>
  <si>
    <t>Audco/Advance/Danfoss.</t>
  </si>
  <si>
    <t>Gunmetal Non-return Valves</t>
  </si>
  <si>
    <t>Leader/Zoloto</t>
  </si>
  <si>
    <t>Air Release Valves</t>
  </si>
  <si>
    <t>Zoloto/CIM, Italy/RBM, Italy.</t>
  </si>
  <si>
    <t>Gunmetal Landing Valve, Branch Pipe Nozzle, Fireman Axe, Fire Brigade Connection, Male-Female Couplings etc. (ISI Marked)</t>
  </si>
  <si>
    <t>Minimax/Newage.</t>
  </si>
  <si>
    <t>Quartozoid Bulb type Sprinkler Heads ( UL and FM Approved)</t>
  </si>
  <si>
    <t>Tyco/Viking.</t>
  </si>
  <si>
    <t>Flexible Sprinkler Drops (UL and FM Approved)</t>
  </si>
  <si>
    <t>Tyco/Victaulic.</t>
  </si>
  <si>
    <t>Sprinkler Rosette Plate (UL Listed)</t>
  </si>
  <si>
    <t>Paint / Primer</t>
  </si>
  <si>
    <t>Shalimar/Asian/Nerolac.</t>
  </si>
  <si>
    <t>Expansion Bolts</t>
  </si>
  <si>
    <t>Hilti/Fisher/Canon</t>
  </si>
  <si>
    <t>Flow Switches</t>
  </si>
  <si>
    <t>Spraysafe/System Sensor,U.S.A</t>
  </si>
  <si>
    <t xml:space="preserve">G.I. Hangers for Pipes / Adjustable Hanger </t>
  </si>
  <si>
    <t>Chilly/GMGR</t>
  </si>
  <si>
    <t>Welding Rods</t>
  </si>
  <si>
    <t>Advani/Esab</t>
  </si>
  <si>
    <t>Pressure Gauges</t>
  </si>
  <si>
    <t>H Guru/Fiebig</t>
  </si>
  <si>
    <t xml:space="preserve">WLD Cable </t>
  </si>
  <si>
    <t xml:space="preserve">Sontay Cable </t>
  </si>
  <si>
    <t>WLD Panel</t>
  </si>
  <si>
    <t>DSC/ Agni</t>
  </si>
  <si>
    <t xml:space="preserve">Rodent </t>
  </si>
  <si>
    <t>Maser/Equivalent</t>
  </si>
  <si>
    <t>LV SYSTEM</t>
  </si>
  <si>
    <t xml:space="preserve">Access Control </t>
  </si>
  <si>
    <t>HID/Spectra/Honeywell</t>
  </si>
  <si>
    <t>CCTV</t>
  </si>
  <si>
    <t>Honeywell/CP Plus</t>
  </si>
  <si>
    <t>UPS SYSTEM</t>
  </si>
  <si>
    <t>VERTIV/APC</t>
  </si>
  <si>
    <t>PA  SYSTEM</t>
  </si>
  <si>
    <t>ANALOGUE PA  SYSTEM</t>
  </si>
  <si>
    <t>BOSCH / Honeywell</t>
  </si>
  <si>
    <t>SPEAKER</t>
  </si>
  <si>
    <t>NETWORK</t>
  </si>
  <si>
    <t>UTP Cable</t>
  </si>
  <si>
    <t>Commscope/AMP/Belden</t>
  </si>
  <si>
    <t>I/O &amp; Faceplate</t>
  </si>
  <si>
    <t>Jack Panel/Patch Panel</t>
  </si>
  <si>
    <t>Optical Fiber</t>
  </si>
  <si>
    <t>Networking Rack</t>
  </si>
  <si>
    <t>Netrack/AMP</t>
  </si>
  <si>
    <t>LAN Patch cord</t>
  </si>
  <si>
    <t>SIGNAGE</t>
  </si>
  <si>
    <t>Emergency EXIT/ FIRE EXIT Signs</t>
  </si>
  <si>
    <t>Prolite,EATON,Henrich</t>
  </si>
  <si>
    <t>J</t>
  </si>
  <si>
    <t>EXTINGUISHER</t>
  </si>
  <si>
    <t>Extinguisher</t>
  </si>
  <si>
    <t>SAFEX, Cease Fire</t>
  </si>
  <si>
    <t>K</t>
  </si>
  <si>
    <t>Paints :</t>
  </si>
  <si>
    <t>Luster paint</t>
  </si>
  <si>
    <t>Asian Paints, Birla Opus</t>
  </si>
  <si>
    <t>Enamel Paint</t>
  </si>
  <si>
    <t>Dulux, ICI, Asian Paints,</t>
  </si>
  <si>
    <t>Paint</t>
  </si>
  <si>
    <t>Asian, Dulux (Low VOC content paint)</t>
  </si>
  <si>
    <t>Texture Paint</t>
  </si>
  <si>
    <t>Keycoat, Armourcoat,Cameleo</t>
  </si>
  <si>
    <t>POP</t>
  </si>
  <si>
    <t>Gyproc Elite 100, USG</t>
  </si>
  <si>
    <t>Plastic Emulsion Paint</t>
  </si>
  <si>
    <t>Asian Paints. Jotun, Birla Opus</t>
  </si>
  <si>
    <t>Acoustic Spray Paint</t>
  </si>
  <si>
    <t>Acosorb, Innovent, MSS</t>
  </si>
  <si>
    <t>Enamal spray paint</t>
  </si>
  <si>
    <t>Asian,ICI ,Dulux</t>
  </si>
  <si>
    <t>Epoxy Paint</t>
  </si>
  <si>
    <t xml:space="preserve">Fosroc, Pidilite, </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</si>
</sst>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_(* #,##0.00_);_(* \(#,##0.00\);_(* &quot;-&quot;??_);_(@_)"/>
    <numFmt numFmtId="165" formatCode="_-* #,##0_-;\-* #,##0_-;_-* &quot;-&quot;??_-;_-@"/>
    <numFmt numFmtId="166" formatCode="_-* #,##0.00_-;\-* #,##0.00_-;_-* &quot;-&quot;??_-;_-@"/>
    <numFmt numFmtId="167" formatCode="_ * #,##0_ ;_ * \-#,##0_ ;_ * &quot;-&quot;??_ ;_ @_ "/>
    <numFmt numFmtId="168" formatCode="#,##0.0"/>
    <numFmt numFmtId="169" formatCode="_ * #,##0.00_ ;_ * \-#,##0.00_ ;_ * &quot;-&quot;??_ ;_ @_ "/>
    <numFmt numFmtId="170" formatCode="_ * #,##0.0_ ;_ * \-#,##0.0_ ;_ * &quot;-&quot;??_ ;_ @_ "/>
    <numFmt numFmtId="171" formatCode="m. d"/>
    <numFmt numFmtId="172" formatCode="_(* #,##0_);_(* \(#,##0\);_(* &quot;-&quot;??_);_(@_)"/>
    <numFmt numFmtId="173" formatCode="_(* #,##0.0_);_(* \(#,##0.0\);_(* &quot;-&quot;??_);_(@_)"/>
    <numFmt numFmtId="174" formatCode="m-d"/>
    <numFmt numFmtId="175" formatCode="_ * #,##0.00_ ;_ * \-#,##0.00_ ;_ * \-??_ ;_ @_ "/>
    <numFmt numFmtId="176" formatCode="_(* #,##0.0_);_(* \(#,##0.0\);_(* &quot;-&quot;??.0_);_(@_)"/>
    <numFmt numFmtId="177" formatCode="General_)"/>
    <numFmt numFmtId="178" formatCode="0_ "/>
    <numFmt numFmtId="179" formatCode="0.00_ "/>
    <numFmt numFmtId="180" formatCode="0.0"/>
    <numFmt numFmtId="181" formatCode="0.00_);\(0.00\)"/>
    <numFmt numFmtId="182" formatCode="&quot;Base rate of Stone Rs&quot;\ General\ &quot;/- per sft&quot;"/>
  </numFmts>
  <fonts count="35">
    <font>
      <sz val="11.0"/>
      <color theme="1"/>
      <name val="Calibri"/>
      <scheme val="minor"/>
    </font>
    <font>
      <sz val="9.0"/>
      <color theme="1"/>
      <name val="Poppins"/>
    </font>
    <font>
      <b/>
      <sz val="10.0"/>
      <color theme="1"/>
      <name val="Poppins"/>
    </font>
    <font/>
    <font>
      <sz val="10.0"/>
      <color theme="1"/>
      <name val="Poppins"/>
    </font>
    <font>
      <b/>
      <sz val="10.0"/>
      <color rgb="FFFFFFFF"/>
      <name val="Poppins"/>
    </font>
    <font>
      <b/>
      <sz val="9.0"/>
      <color theme="1"/>
      <name val="Poppins"/>
    </font>
    <font>
      <b/>
      <sz val="12.0"/>
      <color rgb="FFFFFFFF"/>
      <name val="Poppins"/>
    </font>
    <font>
      <sz val="12.0"/>
      <color theme="1"/>
      <name val="Poppins"/>
    </font>
    <font>
      <b/>
      <sz val="11.0"/>
      <color rgb="FFFFFFFF"/>
      <name val="Calibri"/>
    </font>
    <font>
      <sz val="11.0"/>
      <color theme="1"/>
      <name val="Calibri"/>
    </font>
    <font>
      <color theme="1"/>
      <name val="Calibri"/>
    </font>
    <font>
      <b/>
      <sz val="11.0"/>
      <color theme="1"/>
      <name val="Calibri"/>
    </font>
    <font>
      <sz val="10.0"/>
      <color rgb="FF000000"/>
      <name val="Poppins"/>
    </font>
    <font>
      <b/>
      <i/>
      <sz val="10.0"/>
      <color theme="1"/>
      <name val="Poppins"/>
    </font>
    <font>
      <b/>
      <sz val="10.0"/>
      <color theme="0"/>
      <name val="Poppins"/>
    </font>
    <font>
      <b/>
      <sz val="9.0"/>
      <color theme="0"/>
      <name val="Poppins"/>
    </font>
    <font>
      <sz val="9.0"/>
      <color rgb="FF000000"/>
      <name val="Poppins"/>
    </font>
    <font>
      <sz val="9.0"/>
      <color theme="0"/>
      <name val="Poppins"/>
    </font>
    <font>
      <sz val="9.0"/>
      <color rgb="FFFF0000"/>
      <name val="Poppins"/>
    </font>
    <font>
      <b/>
      <sz val="9.0"/>
      <color rgb="FF000000"/>
      <name val="Poppins"/>
    </font>
    <font>
      <sz val="9.0"/>
      <color rgb="FF0000FF"/>
      <name val="Poppins"/>
    </font>
    <font>
      <b/>
      <sz val="9.0"/>
      <color rgb="FF0000FF"/>
      <name val="Poppins"/>
    </font>
    <font>
      <b/>
      <sz val="9.0"/>
      <color rgb="FFFFFFFF"/>
      <name val="Poppins"/>
    </font>
    <font>
      <sz val="9.0"/>
      <color rgb="FFFFFFFF"/>
      <name val="Poppins"/>
    </font>
    <font>
      <b/>
      <sz val="9.0"/>
      <color rgb="FFFF0000"/>
      <name val="Poppins"/>
    </font>
    <font>
      <b/>
      <color theme="1"/>
      <name val="Calibri"/>
    </font>
    <font>
      <sz val="9.0"/>
      <color rgb="FF222222"/>
      <name val="Poppins"/>
    </font>
    <font>
      <sz val="10.0"/>
      <color theme="0"/>
      <name val="Poppins"/>
    </font>
    <font>
      <sz val="9.0"/>
      <color theme="1"/>
      <name val="Calibri"/>
    </font>
    <font>
      <sz val="9.0"/>
      <color theme="1"/>
      <name val="Arial"/>
    </font>
    <font>
      <sz val="10.0"/>
      <color theme="1"/>
      <name val="Calibri"/>
    </font>
    <font>
      <i/>
      <sz val="9.0"/>
      <color theme="1"/>
      <name val="Poppins"/>
    </font>
    <font>
      <b/>
      <sz val="9.0"/>
      <color theme="1"/>
      <name val="Calibri"/>
    </font>
    <font>
      <color theme="1"/>
      <name val="Poppins"/>
    </font>
  </fonts>
  <fills count="15">
    <fill>
      <patternFill patternType="none"/>
    </fill>
    <fill>
      <patternFill patternType="lightGray"/>
    </fill>
    <fill>
      <patternFill patternType="solid">
        <fgColor rgb="FFFFFFFF"/>
        <bgColor rgb="FFFFFFFF"/>
      </patternFill>
    </fill>
    <fill>
      <patternFill patternType="solid">
        <fgColor rgb="FF073763"/>
        <bgColor rgb="FF073763"/>
      </patternFill>
    </fill>
    <fill>
      <patternFill patternType="solid">
        <fgColor rgb="FF000000"/>
        <bgColor rgb="FF000000"/>
      </patternFill>
    </fill>
    <fill>
      <patternFill patternType="solid">
        <fgColor rgb="FFF3F3F3"/>
        <bgColor rgb="FFF3F3F3"/>
      </patternFill>
    </fill>
    <fill>
      <patternFill patternType="solid">
        <fgColor rgb="FF3D85C6"/>
        <bgColor rgb="FF3D85C6"/>
      </patternFill>
    </fill>
    <fill>
      <patternFill patternType="solid">
        <fgColor rgb="FFCFE2F3"/>
        <bgColor rgb="FFCFE2F3"/>
      </patternFill>
    </fill>
    <fill>
      <patternFill patternType="solid">
        <fgColor rgb="FF1E4E79"/>
        <bgColor rgb="FF1E4E79"/>
      </patternFill>
    </fill>
    <fill>
      <patternFill patternType="solid">
        <fgColor theme="0"/>
        <bgColor theme="0"/>
      </patternFill>
    </fill>
    <fill>
      <patternFill patternType="solid">
        <fgColor rgb="FFFFFF00"/>
        <bgColor rgb="FFFFFF00"/>
      </patternFill>
    </fill>
    <fill>
      <patternFill patternType="solid">
        <fgColor rgb="FFFAF9F9"/>
        <bgColor rgb="FFFAF9F9"/>
      </patternFill>
    </fill>
    <fill>
      <patternFill patternType="solid">
        <fgColor rgb="FFBFBFBF"/>
        <bgColor rgb="FFBFBFBF"/>
      </patternFill>
    </fill>
    <fill>
      <patternFill patternType="solid">
        <fgColor rgb="FFFFC000"/>
        <bgColor rgb="FFFFC000"/>
      </patternFill>
    </fill>
    <fill>
      <patternFill patternType="solid">
        <fgColor rgb="FFD0CECE"/>
        <bgColor rgb="FFD0CECE"/>
      </patternFill>
    </fill>
  </fills>
  <borders count="30">
    <border/>
    <border>
      <left/>
      <right/>
      <top/>
      <bottom/>
    </border>
    <border>
      <left/>
      <top/>
      <bottom/>
    </border>
    <border>
      <top/>
      <bottom/>
    </border>
    <border>
      <left style="hair">
        <color rgb="FFD9D9D9"/>
      </left>
      <right style="hair">
        <color rgb="FFD9D9D9"/>
      </right>
      <top style="hair">
        <color rgb="FFD9D9D9"/>
      </top>
      <bottom style="hair">
        <color rgb="FFD9D9D9"/>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
      <left style="hair">
        <color rgb="FFD9D9D9"/>
      </left>
      <right style="hair">
        <color rgb="FFD9D9D9"/>
      </right>
      <top style="hair">
        <color rgb="FFD9D9D9"/>
      </top>
    </border>
    <border>
      <left style="thin">
        <color rgb="FFD9D9D9"/>
      </left>
      <right style="thin">
        <color rgb="FFD9D9D9"/>
      </right>
      <top style="thin">
        <color rgb="FFD9D9D9"/>
      </top>
      <bottom style="thin">
        <color rgb="FFD9D9D9"/>
      </bottom>
    </border>
    <border>
      <left style="thin">
        <color rgb="FFEFEFEF"/>
      </left>
      <right style="thin">
        <color rgb="FFEFEFEF"/>
      </right>
      <top style="thin">
        <color rgb="FFEFEFEF"/>
      </top>
      <bottom style="thin">
        <color rgb="FFEFEFEF"/>
      </bottom>
    </border>
    <border>
      <left style="hair">
        <color rgb="FFD9D9D9"/>
      </left>
      <top style="hair">
        <color rgb="FFD9D9D9"/>
      </top>
      <bottom style="hair">
        <color rgb="FFD9D9D9"/>
      </bottom>
    </border>
    <border>
      <right style="hair">
        <color rgb="FFD9D9D9"/>
      </right>
      <top style="hair">
        <color rgb="FFD9D9D9"/>
      </top>
      <bottom style="hair">
        <color rgb="FFD9D9D9"/>
      </bottom>
    </border>
    <border>
      <left style="hair">
        <color rgb="FFD9D9D9"/>
      </left>
      <right style="hair">
        <color rgb="FFD9D9D9"/>
      </right>
      <bottom style="hair">
        <color rgb="FFD9D9D9"/>
      </bottom>
    </border>
    <border>
      <left style="hair">
        <color rgb="FFB7B7B7"/>
      </left>
      <right style="hair">
        <color rgb="FFB7B7B7"/>
      </right>
      <top style="hair">
        <color rgb="FFB7B7B7"/>
      </top>
      <bottom style="hair">
        <color rgb="FFB7B7B7"/>
      </bottom>
    </border>
    <border>
      <left style="hair">
        <color rgb="FFB7B7B7"/>
      </left>
      <right style="hair">
        <color rgb="FFB7B7B7"/>
      </right>
      <top style="hair">
        <color rgb="FFB7B7B7"/>
      </top>
    </border>
    <border>
      <top style="hair">
        <color rgb="FFD9D9D9"/>
      </top>
      <bottom style="hair">
        <color rgb="FFD9D9D9"/>
      </bottom>
    </border>
    <border>
      <left style="hair">
        <color rgb="FFCCCCCC"/>
      </left>
      <right style="hair">
        <color rgb="FFCCCCCC"/>
      </right>
      <top style="hair">
        <color rgb="FFCCCCCC"/>
      </top>
    </border>
    <border>
      <left style="hair">
        <color rgb="FFCCCCCC"/>
      </left>
      <top style="hair">
        <color rgb="FFCCCCCC"/>
      </top>
      <bottom style="hair">
        <color rgb="FFCCCCCC"/>
      </bottom>
    </border>
    <border>
      <right style="hair">
        <color rgb="FFCCCCCC"/>
      </right>
      <top style="hair">
        <color rgb="FFCCCCCC"/>
      </top>
      <bottom style="hair">
        <color rgb="FFCCCCCC"/>
      </bottom>
    </border>
    <border>
      <left style="hair">
        <color rgb="FFCCCCCC"/>
      </left>
      <right style="hair">
        <color rgb="FFCCCCCC"/>
      </right>
      <bottom style="hair">
        <color rgb="FFCCCCCC"/>
      </bottom>
    </border>
    <border>
      <left style="hair">
        <color rgb="FFCCCCCC"/>
      </left>
      <right style="hair">
        <color rgb="FFCCCCCC"/>
      </right>
      <top style="hair">
        <color rgb="FFCCCCCC"/>
      </top>
      <bottom style="hair">
        <color rgb="FFCCCCCC"/>
      </bottom>
    </border>
    <border>
      <left style="dotted">
        <color rgb="FFB7B7B7"/>
      </left>
    </border>
    <border>
      <left style="dotted">
        <color rgb="FFD9D9D9"/>
      </left>
      <top style="dotted">
        <color rgb="FFD9D9D9"/>
      </top>
      <bottom style="dotted">
        <color rgb="FFD9D9D9"/>
      </bottom>
    </border>
    <border>
      <top style="dotted">
        <color rgb="FFD9D9D9"/>
      </top>
      <bottom style="dotted">
        <color rgb="FFD9D9D9"/>
      </bottom>
    </border>
    <border>
      <right style="dotted">
        <color rgb="FFD9D9D9"/>
      </right>
      <top style="dotted">
        <color rgb="FFD9D9D9"/>
      </top>
      <bottom style="dotted">
        <color rgb="FFD9D9D9"/>
      </bottom>
    </border>
    <border>
      <left style="dotted">
        <color rgb="FFD9D9D9"/>
      </left>
      <right style="dotted">
        <color rgb="FFD9D9D9"/>
      </right>
      <top style="dotted">
        <color rgb="FFD9D9D9"/>
      </top>
      <bottom style="dotted">
        <color rgb="FFD9D9D9"/>
      </bottom>
    </border>
    <border>
      <right style="dotted">
        <color rgb="FFD9D9D9"/>
      </right>
      <bottom style="dotted">
        <color rgb="FFD9D9D9"/>
      </bottom>
    </border>
  </borders>
  <cellStyleXfs count="1">
    <xf borderId="0" fillId="0" fontId="0" numFmtId="0" applyAlignment="1" applyFont="1"/>
  </cellStyleXfs>
  <cellXfs count="808">
    <xf borderId="0" fillId="0" fontId="0" numFmtId="0" xfId="0" applyAlignment="1" applyFont="1">
      <alignment readingOrder="0" shrinkToFit="0" vertical="bottom" wrapText="0"/>
    </xf>
    <xf borderId="1" fillId="2" fontId="1" numFmtId="164" xfId="0" applyAlignment="1" applyBorder="1" applyFill="1" applyFont="1" applyNumberFormat="1">
      <alignment vertical="bottom"/>
    </xf>
    <xf borderId="0" fillId="0" fontId="1" numFmtId="0" xfId="0" applyFont="1"/>
    <xf borderId="2" fillId="2" fontId="2" numFmtId="164" xfId="0" applyAlignment="1" applyBorder="1" applyFont="1" applyNumberFormat="1">
      <alignment shrinkToFit="0" vertical="bottom" wrapText="1"/>
    </xf>
    <xf borderId="3" fillId="0" fontId="3" numFmtId="0" xfId="0" applyBorder="1" applyFont="1"/>
    <xf borderId="0" fillId="0" fontId="4" numFmtId="0" xfId="0" applyFont="1"/>
    <xf borderId="1" fillId="2" fontId="4" numFmtId="164" xfId="0" applyAlignment="1" applyBorder="1" applyFont="1" applyNumberFormat="1">
      <alignment vertical="bottom"/>
    </xf>
    <xf borderId="4" fillId="3" fontId="5" numFmtId="0" xfId="0" applyAlignment="1" applyBorder="1" applyFill="1" applyFont="1">
      <alignment horizontal="left" shrinkToFit="0" vertical="center" wrapText="1"/>
    </xf>
    <xf borderId="0" fillId="0" fontId="1" numFmtId="1" xfId="0" applyAlignment="1" applyFont="1" applyNumberFormat="1">
      <alignment vertical="bottom"/>
    </xf>
    <xf borderId="0" fillId="0" fontId="1" numFmtId="164" xfId="0" applyAlignment="1" applyFont="1" applyNumberFormat="1">
      <alignment vertical="top"/>
    </xf>
    <xf borderId="0" fillId="0" fontId="6" numFmtId="164" xfId="0" applyAlignment="1" applyFont="1" applyNumberFormat="1">
      <alignment vertical="bottom"/>
    </xf>
    <xf borderId="0" fillId="0" fontId="1" numFmtId="164" xfId="0" applyAlignment="1" applyFont="1" applyNumberFormat="1">
      <alignment shrinkToFit="0" vertical="bottom" wrapText="1"/>
    </xf>
    <xf borderId="0" fillId="0" fontId="1" numFmtId="12" xfId="0" applyAlignment="1" applyFont="1" applyNumberFormat="1">
      <alignment shrinkToFit="0" vertical="bottom" wrapText="1"/>
    </xf>
    <xf borderId="0" fillId="0" fontId="1" numFmtId="12" xfId="0" applyAlignment="1" applyFont="1" applyNumberFormat="1">
      <alignment shrinkToFit="0" vertical="top" wrapText="1"/>
    </xf>
    <xf borderId="0" fillId="0" fontId="6" numFmtId="1" xfId="0" applyAlignment="1" applyFont="1" applyNumberFormat="1">
      <alignment horizontal="center" shrinkToFit="0" vertical="bottom" wrapText="1"/>
    </xf>
    <xf borderId="0" fillId="0" fontId="1" numFmtId="12" xfId="0" applyAlignment="1" applyFont="1" applyNumberFormat="1">
      <alignment vertical="bottom"/>
    </xf>
    <xf borderId="0" fillId="0" fontId="1" numFmtId="164" xfId="0" applyAlignment="1" applyFont="1" applyNumberFormat="1">
      <alignment vertical="bottom"/>
    </xf>
    <xf borderId="0" fillId="0" fontId="6" numFmtId="12" xfId="0" applyAlignment="1" applyFont="1" applyNumberFormat="1">
      <alignment vertical="bottom"/>
    </xf>
    <xf borderId="0" fillId="0" fontId="1" numFmtId="164" xfId="0" applyAlignment="1" applyFont="1" applyNumberFormat="1">
      <alignment shrinkToFit="0" vertical="top" wrapText="1"/>
    </xf>
    <xf borderId="0" fillId="0" fontId="1" numFmtId="0" xfId="0" applyAlignment="1" applyFont="1">
      <alignment vertical="bottom"/>
    </xf>
    <xf borderId="0" fillId="0" fontId="6" numFmtId="0" xfId="0" applyAlignment="1" applyFont="1">
      <alignment vertical="bottom"/>
    </xf>
    <xf borderId="5" fillId="4" fontId="7" numFmtId="164" xfId="0" applyAlignment="1" applyBorder="1" applyFill="1" applyFont="1" applyNumberFormat="1">
      <alignment horizontal="center" shrinkToFit="0" vertical="center" wrapText="1"/>
    </xf>
    <xf borderId="6" fillId="0" fontId="3" numFmtId="0" xfId="0" applyBorder="1" applyFont="1"/>
    <xf borderId="7" fillId="0" fontId="3" numFmtId="0" xfId="0" applyBorder="1" applyFont="1"/>
    <xf borderId="0" fillId="0" fontId="8" numFmtId="0" xfId="0" applyAlignment="1" applyFont="1">
      <alignment vertical="center"/>
    </xf>
    <xf borderId="0" fillId="0" fontId="8" numFmtId="0" xfId="0" applyFont="1"/>
    <xf borderId="5" fillId="5" fontId="7" numFmtId="164" xfId="0" applyAlignment="1" applyBorder="1" applyFill="1" applyFont="1" applyNumberFormat="1">
      <alignment horizontal="center" shrinkToFit="0" vertical="center" wrapText="1"/>
    </xf>
    <xf borderId="0" fillId="0" fontId="4" numFmtId="0" xfId="0" applyAlignment="1" applyFont="1">
      <alignment vertical="center"/>
    </xf>
    <xf borderId="5" fillId="3" fontId="5" numFmtId="164" xfId="0" applyAlignment="1" applyBorder="1" applyFont="1" applyNumberFormat="1">
      <alignment horizontal="center" shrinkToFit="0" vertical="center" wrapText="1"/>
    </xf>
    <xf borderId="8" fillId="6" fontId="4" numFmtId="164" xfId="0" applyAlignment="1" applyBorder="1" applyFill="1" applyFont="1" applyNumberFormat="1">
      <alignment vertical="center"/>
    </xf>
    <xf borderId="8" fillId="6" fontId="5" numFmtId="164" xfId="0" applyAlignment="1" applyBorder="1" applyFont="1" applyNumberFormat="1">
      <alignment horizontal="center" shrinkToFit="0" vertical="center" wrapText="1"/>
    </xf>
    <xf borderId="5" fillId="6" fontId="5" numFmtId="165" xfId="0" applyAlignment="1" applyBorder="1" applyFont="1" applyNumberFormat="1">
      <alignment horizontal="center" shrinkToFit="0" vertical="center" wrapText="1"/>
    </xf>
    <xf borderId="0" fillId="0" fontId="4" numFmtId="10" xfId="0" applyAlignment="1" applyFont="1" applyNumberFormat="1">
      <alignment vertical="center"/>
    </xf>
    <xf borderId="8" fillId="3" fontId="5" numFmtId="164" xfId="0" applyAlignment="1" applyBorder="1" applyFont="1" applyNumberFormat="1">
      <alignment horizontal="center" shrinkToFit="0" vertical="center" wrapText="1"/>
    </xf>
    <xf borderId="8" fillId="2" fontId="4" numFmtId="164" xfId="0" applyAlignment="1" applyBorder="1" applyFont="1" applyNumberFormat="1">
      <alignment vertical="center"/>
    </xf>
    <xf borderId="8" fillId="0" fontId="4" numFmtId="0" xfId="0" applyAlignment="1" applyBorder="1" applyFont="1">
      <alignment vertical="center"/>
    </xf>
    <xf borderId="8" fillId="0" fontId="4" numFmtId="166" xfId="0" applyAlignment="1" applyBorder="1" applyFont="1" applyNumberFormat="1">
      <alignment vertical="center"/>
    </xf>
    <xf borderId="8" fillId="7" fontId="2" numFmtId="164" xfId="0" applyAlignment="1" applyBorder="1" applyFill="1" applyFont="1" applyNumberFormat="1">
      <alignment horizontal="center" shrinkToFit="0" vertical="center" wrapText="1"/>
    </xf>
    <xf borderId="8" fillId="7" fontId="2" numFmtId="164" xfId="0" applyAlignment="1" applyBorder="1" applyFont="1" applyNumberFormat="1">
      <alignment shrinkToFit="0" vertical="center" wrapText="1"/>
    </xf>
    <xf borderId="8" fillId="7" fontId="2" numFmtId="165" xfId="0" applyAlignment="1" applyBorder="1" applyFont="1" applyNumberFormat="1">
      <alignment horizontal="center" shrinkToFit="0" vertical="center" wrapText="1"/>
    </xf>
    <xf borderId="8" fillId="0" fontId="4" numFmtId="0" xfId="0" applyAlignment="1" applyBorder="1" applyFont="1">
      <alignment horizontal="center" shrinkToFit="0" vertical="center" wrapText="1"/>
    </xf>
    <xf borderId="8" fillId="0" fontId="4" numFmtId="0" xfId="0" applyAlignment="1" applyBorder="1" applyFont="1">
      <alignment shrinkToFit="0" vertical="center" wrapText="1"/>
    </xf>
    <xf borderId="8" fillId="0" fontId="4" numFmtId="165" xfId="0" applyAlignment="1" applyBorder="1" applyFont="1" applyNumberFormat="1">
      <alignment horizontal="right" shrinkToFit="0" vertical="center" wrapText="1"/>
    </xf>
    <xf borderId="8" fillId="0" fontId="4" numFmtId="2" xfId="0" applyAlignment="1" applyBorder="1" applyFont="1" applyNumberFormat="1">
      <alignment vertical="center"/>
    </xf>
    <xf borderId="8" fillId="0" fontId="4" numFmtId="165" xfId="0" applyAlignment="1" applyBorder="1" applyFont="1" applyNumberFormat="1">
      <alignment vertical="center"/>
    </xf>
    <xf borderId="0" fillId="0" fontId="4" numFmtId="0" xfId="0" applyAlignment="1" applyFont="1">
      <alignment shrinkToFit="0" vertical="center" wrapText="1"/>
    </xf>
    <xf borderId="8" fillId="0" fontId="4" numFmtId="0" xfId="0" applyAlignment="1" applyBorder="1" applyFont="1">
      <alignment shrinkToFit="0" wrapText="1"/>
    </xf>
    <xf borderId="8" fillId="0" fontId="4" numFmtId="165" xfId="0" applyAlignment="1" applyBorder="1" applyFont="1" applyNumberFormat="1">
      <alignment horizontal="right" shrinkToFit="0" wrapText="1"/>
    </xf>
    <xf borderId="8" fillId="0" fontId="4" numFmtId="0" xfId="0" applyBorder="1" applyFont="1"/>
    <xf borderId="8" fillId="3" fontId="5" numFmtId="164" xfId="0" applyAlignment="1" applyBorder="1" applyFont="1" applyNumberFormat="1">
      <alignment horizontal="center" vertical="center"/>
    </xf>
    <xf borderId="8" fillId="3" fontId="5" numFmtId="164" xfId="0" applyAlignment="1" applyBorder="1" applyFont="1" applyNumberFormat="1">
      <alignment shrinkToFit="0" vertical="center" wrapText="1"/>
    </xf>
    <xf borderId="8" fillId="3" fontId="5" numFmtId="165" xfId="0" applyAlignment="1" applyBorder="1" applyFont="1" applyNumberFormat="1">
      <alignment horizontal="right" vertical="center"/>
    </xf>
    <xf borderId="0" fillId="0" fontId="4" numFmtId="1" xfId="0" applyFont="1" applyNumberFormat="1"/>
    <xf borderId="0" fillId="8" fontId="9" numFmtId="167" xfId="0" applyAlignment="1" applyFill="1" applyFont="1" applyNumberFormat="1">
      <alignment shrinkToFit="0" vertical="bottom" wrapText="1"/>
    </xf>
    <xf borderId="9" fillId="0" fontId="10" numFmtId="0" xfId="0" applyAlignment="1" applyBorder="1" applyFont="1">
      <alignment shrinkToFit="0" vertical="bottom" wrapText="1"/>
    </xf>
    <xf borderId="9" fillId="0" fontId="11" numFmtId="0" xfId="0" applyBorder="1" applyFont="1"/>
    <xf borderId="0" fillId="0" fontId="12" numFmtId="0" xfId="0" applyAlignment="1" applyFont="1">
      <alignment shrinkToFit="0" wrapText="1"/>
    </xf>
    <xf borderId="9" fillId="3" fontId="5" numFmtId="0" xfId="0" applyAlignment="1" applyBorder="1" applyFont="1">
      <alignment horizontal="center" shrinkToFit="0" vertical="center" wrapText="1"/>
    </xf>
    <xf borderId="9" fillId="2" fontId="13" numFmtId="0" xfId="0" applyAlignment="1" applyBorder="1" applyFont="1">
      <alignment horizontal="center" shrinkToFit="0" vertical="center" wrapText="1"/>
    </xf>
    <xf borderId="9" fillId="2" fontId="13" numFmtId="9" xfId="0" applyAlignment="1" applyBorder="1" applyFont="1" applyNumberFormat="1">
      <alignment horizontal="center" shrinkToFit="0" vertical="center" wrapText="1"/>
    </xf>
    <xf borderId="9" fillId="2" fontId="13" numFmtId="0" xfId="0" applyAlignment="1" applyBorder="1" applyFont="1">
      <alignment horizontal="left" shrinkToFit="0" vertical="center" wrapText="1"/>
    </xf>
    <xf borderId="0" fillId="0" fontId="4" numFmtId="9" xfId="0" applyAlignment="1" applyFont="1" applyNumberFormat="1">
      <alignment horizontal="center" vertical="center"/>
    </xf>
    <xf borderId="0" fillId="0" fontId="14" numFmtId="0" xfId="0" applyAlignment="1" applyFont="1">
      <alignment vertical="center"/>
    </xf>
    <xf borderId="4" fillId="3" fontId="5" numFmtId="168" xfId="0" applyAlignment="1" applyBorder="1" applyFont="1" applyNumberFormat="1">
      <alignment horizontal="center" shrinkToFit="0" vertical="center" wrapText="1"/>
    </xf>
    <xf borderId="4" fillId="3" fontId="5" numFmtId="0" xfId="0" applyAlignment="1" applyBorder="1" applyFont="1">
      <alignment horizontal="center" shrinkToFit="0" vertical="center" wrapText="1"/>
    </xf>
    <xf borderId="4" fillId="3" fontId="5" numFmtId="164" xfId="0" applyAlignment="1" applyBorder="1" applyFont="1" applyNumberFormat="1">
      <alignment horizontal="center" shrinkToFit="0" vertical="center" wrapText="1"/>
    </xf>
    <xf borderId="4" fillId="3" fontId="15" numFmtId="164" xfId="0" applyAlignment="1" applyBorder="1" applyFont="1" applyNumberFormat="1">
      <alignment horizontal="center" shrinkToFit="0" vertical="center" wrapText="1"/>
    </xf>
    <xf borderId="4" fillId="3" fontId="5" numFmtId="4" xfId="0" applyAlignment="1" applyBorder="1" applyFont="1" applyNumberFormat="1">
      <alignment horizontal="center" shrinkToFit="0" vertical="center" wrapText="1"/>
    </xf>
    <xf borderId="4" fillId="3" fontId="5" numFmtId="3" xfId="0" applyAlignment="1" applyBorder="1" applyFont="1" applyNumberFormat="1">
      <alignment horizontal="right" shrinkToFit="0" vertical="center" wrapText="1"/>
    </xf>
    <xf borderId="4" fillId="3" fontId="5" numFmtId="3" xfId="0" applyAlignment="1" applyBorder="1" applyFont="1" applyNumberFormat="1">
      <alignment horizontal="center" shrinkToFit="0" vertical="center" wrapText="1"/>
    </xf>
    <xf borderId="4" fillId="3" fontId="15" numFmtId="167" xfId="0" applyAlignment="1" applyBorder="1" applyFont="1" applyNumberFormat="1">
      <alignment horizontal="center" shrinkToFit="0" vertical="center" wrapText="1"/>
    </xf>
    <xf borderId="0" fillId="0" fontId="4" numFmtId="0" xfId="0" applyAlignment="1" applyFont="1">
      <alignment horizontal="center" shrinkToFit="0" vertical="center" wrapText="1"/>
    </xf>
    <xf borderId="0" fillId="2" fontId="4" numFmtId="0" xfId="0" applyAlignment="1" applyFont="1">
      <alignment horizontal="center" shrinkToFit="0" vertical="center" wrapText="1"/>
    </xf>
    <xf borderId="4" fillId="2" fontId="16" numFmtId="168" xfId="0" applyAlignment="1" applyBorder="1" applyFont="1" applyNumberFormat="1">
      <alignment horizontal="center" shrinkToFit="0" vertical="center" wrapText="1"/>
    </xf>
    <xf borderId="4" fillId="2" fontId="16" numFmtId="0" xfId="0" applyAlignment="1" applyBorder="1" applyFont="1">
      <alignment horizontal="left" shrinkToFit="0" vertical="center" wrapText="1"/>
    </xf>
    <xf borderId="4" fillId="2" fontId="17" numFmtId="164" xfId="0" applyAlignment="1" applyBorder="1" applyFont="1" applyNumberFormat="1">
      <alignment horizontal="center" shrinkToFit="0" vertical="center" wrapText="1"/>
    </xf>
    <xf borderId="4" fillId="2" fontId="18" numFmtId="164" xfId="0" applyAlignment="1" applyBorder="1" applyFont="1" applyNumberFormat="1">
      <alignment horizontal="center" shrinkToFit="0" vertical="center" wrapText="1"/>
    </xf>
    <xf borderId="4" fillId="2" fontId="18" numFmtId="4" xfId="0" applyAlignment="1" applyBorder="1" applyFont="1" applyNumberFormat="1">
      <alignment horizontal="center" shrinkToFit="0" vertical="center" wrapText="1"/>
    </xf>
    <xf borderId="4" fillId="2" fontId="19" numFmtId="3" xfId="0" applyAlignment="1" applyBorder="1" applyFont="1" applyNumberFormat="1">
      <alignment horizontal="right" shrinkToFit="0" vertical="center" wrapText="1"/>
    </xf>
    <xf borderId="4" fillId="2" fontId="18" numFmtId="3" xfId="0" applyAlignment="1" applyBorder="1" applyFont="1" applyNumberFormat="1">
      <alignment horizontal="right" shrinkToFit="0" vertical="center" wrapText="1"/>
    </xf>
    <xf borderId="4" fillId="2" fontId="18" numFmtId="167" xfId="0" applyAlignment="1" applyBorder="1" applyFont="1" applyNumberFormat="1">
      <alignment horizontal="center" shrinkToFit="0" vertical="center" wrapText="1"/>
    </xf>
    <xf borderId="0" fillId="2" fontId="18" numFmtId="0" xfId="0" applyAlignment="1" applyFont="1">
      <alignment horizontal="left" shrinkToFit="0" vertical="center" wrapText="1"/>
    </xf>
    <xf borderId="4" fillId="7" fontId="20" numFmtId="3" xfId="0" applyAlignment="1" applyBorder="1" applyFont="1" applyNumberFormat="1">
      <alignment horizontal="center" shrinkToFit="0" vertical="center" wrapText="1"/>
    </xf>
    <xf borderId="4" fillId="7" fontId="20" numFmtId="0" xfId="0" applyAlignment="1" applyBorder="1" applyFont="1">
      <alignment horizontal="left" shrinkToFit="0" vertical="center" wrapText="1"/>
    </xf>
    <xf borderId="4" fillId="7" fontId="17" numFmtId="164" xfId="0" applyAlignment="1" applyBorder="1" applyFont="1" applyNumberFormat="1">
      <alignment horizontal="center" shrinkToFit="0" vertical="center" wrapText="1"/>
    </xf>
    <xf borderId="4" fillId="7" fontId="17" numFmtId="4" xfId="0" applyAlignment="1" applyBorder="1" applyFont="1" applyNumberFormat="1">
      <alignment horizontal="center" shrinkToFit="0" vertical="center" wrapText="1"/>
    </xf>
    <xf borderId="4" fillId="7" fontId="17" numFmtId="3" xfId="0" applyAlignment="1" applyBorder="1" applyFont="1" applyNumberFormat="1">
      <alignment horizontal="right" shrinkToFit="0" vertical="center" wrapText="1"/>
    </xf>
    <xf borderId="4" fillId="7" fontId="17" numFmtId="167" xfId="0" applyAlignment="1" applyBorder="1" applyFont="1" applyNumberFormat="1">
      <alignment horizontal="center" shrinkToFit="0" vertical="center" wrapText="1"/>
    </xf>
    <xf borderId="0" fillId="0" fontId="18" numFmtId="0" xfId="0" applyAlignment="1" applyFont="1">
      <alignment horizontal="left" shrinkToFit="0" vertical="center" wrapText="1"/>
    </xf>
    <xf borderId="0" fillId="2" fontId="1" numFmtId="0" xfId="0" applyAlignment="1" applyFont="1">
      <alignment horizontal="left" shrinkToFit="0" vertical="center" wrapText="1"/>
    </xf>
    <xf borderId="4" fillId="0" fontId="6" numFmtId="168" xfId="0" applyAlignment="1" applyBorder="1" applyFont="1" applyNumberFormat="1">
      <alignment horizontal="center" shrinkToFit="0" vertical="center" wrapText="1"/>
    </xf>
    <xf borderId="4" fillId="0" fontId="6" numFmtId="0" xfId="0" applyAlignment="1" applyBorder="1" applyFont="1">
      <alignment horizontal="left" shrinkToFit="0" vertical="center" wrapText="1"/>
    </xf>
    <xf borderId="4" fillId="0" fontId="1" numFmtId="0" xfId="0" applyAlignment="1" applyBorder="1" applyFont="1">
      <alignment horizontal="center" shrinkToFit="0" vertical="center" wrapText="1"/>
    </xf>
    <xf borderId="4" fillId="0" fontId="1" numFmtId="169" xfId="0" applyAlignment="1" applyBorder="1" applyFont="1" applyNumberFormat="1">
      <alignment horizontal="center" shrinkToFit="0" vertical="center" wrapText="1"/>
    </xf>
    <xf borderId="4" fillId="0" fontId="1" numFmtId="4" xfId="0" applyAlignment="1" applyBorder="1" applyFont="1" applyNumberFormat="1">
      <alignment horizontal="center" shrinkToFit="0" vertical="center" wrapText="1"/>
    </xf>
    <xf borderId="4" fillId="0" fontId="19" numFmtId="3" xfId="0" applyAlignment="1" applyBorder="1" applyFont="1" applyNumberFormat="1">
      <alignment horizontal="right" shrinkToFit="0" vertical="center" wrapText="1"/>
    </xf>
    <xf borderId="4" fillId="0" fontId="1" numFmtId="3" xfId="0" applyAlignment="1" applyBorder="1" applyFont="1" applyNumberFormat="1">
      <alignment horizontal="right" shrinkToFit="0" vertical="center" wrapText="1"/>
    </xf>
    <xf borderId="4" fillId="0" fontId="1" numFmtId="167" xfId="0" applyAlignment="1" applyBorder="1" applyFont="1" applyNumberFormat="1">
      <alignment horizontal="center" shrinkToFit="0" vertical="center" wrapText="1"/>
    </xf>
    <xf borderId="0" fillId="0" fontId="1" numFmtId="0" xfId="0" applyAlignment="1" applyFont="1">
      <alignment horizontal="left" shrinkToFit="0" vertical="center" wrapText="1"/>
    </xf>
    <xf borderId="4" fillId="0" fontId="1" numFmtId="0" xfId="0" applyAlignment="1" applyBorder="1" applyFont="1">
      <alignment horizontal="left" shrinkToFit="0" vertical="center" wrapText="1"/>
    </xf>
    <xf borderId="4" fillId="0" fontId="21" numFmtId="3" xfId="0" applyAlignment="1" applyBorder="1" applyFont="1" applyNumberFormat="1">
      <alignment horizontal="right" shrinkToFit="0" vertical="center" wrapText="1"/>
    </xf>
    <xf borderId="0" fillId="0" fontId="6" numFmtId="0" xfId="0" applyAlignment="1" applyFont="1">
      <alignment horizontal="left" shrinkToFit="0" vertical="center" wrapText="1"/>
    </xf>
    <xf borderId="0" fillId="2" fontId="6" numFmtId="0" xfId="0" applyAlignment="1" applyFont="1">
      <alignment horizontal="left" shrinkToFit="0" vertical="center" wrapText="1"/>
    </xf>
    <xf borderId="4" fillId="2" fontId="6" numFmtId="168" xfId="0" applyAlignment="1" applyBorder="1" applyFont="1" applyNumberFormat="1">
      <alignment horizontal="center" shrinkToFit="0" vertical="center" wrapText="1"/>
    </xf>
    <xf borderId="4" fillId="2" fontId="6" numFmtId="0" xfId="0" applyAlignment="1" applyBorder="1" applyFont="1">
      <alignment horizontal="left" shrinkToFit="0" vertical="center" wrapText="1"/>
    </xf>
    <xf borderId="4" fillId="2" fontId="1" numFmtId="0" xfId="0" applyAlignment="1" applyBorder="1" applyFont="1">
      <alignment horizontal="center" shrinkToFit="0" vertical="center" wrapText="1"/>
    </xf>
    <xf borderId="4" fillId="2" fontId="1" numFmtId="164" xfId="0" applyAlignment="1" applyBorder="1" applyFont="1" applyNumberFormat="1">
      <alignment horizontal="center" shrinkToFit="0" vertical="center" wrapText="1"/>
    </xf>
    <xf borderId="4" fillId="2" fontId="1" numFmtId="4" xfId="0" applyAlignment="1" applyBorder="1" applyFont="1" applyNumberFormat="1">
      <alignment horizontal="center" shrinkToFit="0" vertical="center" wrapText="1"/>
    </xf>
    <xf borderId="4" fillId="2" fontId="21" numFmtId="0" xfId="0" applyAlignment="1" applyBorder="1" applyFont="1">
      <alignment horizontal="right" shrinkToFit="0" vertical="center" wrapText="1"/>
    </xf>
    <xf borderId="4" fillId="2" fontId="1" numFmtId="3" xfId="0" applyAlignment="1" applyBorder="1" applyFont="1" applyNumberFormat="1">
      <alignment horizontal="right" shrinkToFit="0" vertical="center" wrapText="1"/>
    </xf>
    <xf borderId="4" fillId="2" fontId="1" numFmtId="167" xfId="0" applyAlignment="1" applyBorder="1" applyFont="1" applyNumberFormat="1">
      <alignment horizontal="center" shrinkToFit="0" vertical="center" wrapText="1"/>
    </xf>
    <xf borderId="4" fillId="2" fontId="21" numFmtId="3" xfId="0" applyAlignment="1" applyBorder="1" applyFont="1" applyNumberFormat="1">
      <alignment horizontal="right" shrinkToFit="0" vertical="center" wrapText="1"/>
    </xf>
    <xf borderId="4" fillId="2" fontId="6" numFmtId="0" xfId="0" applyAlignment="1" applyBorder="1" applyFont="1">
      <alignment shrinkToFit="0" vertical="center" wrapText="1"/>
    </xf>
    <xf borderId="4" fillId="2" fontId="1" numFmtId="0" xfId="0" applyAlignment="1" applyBorder="1" applyFont="1">
      <alignment shrinkToFit="0" vertical="center" wrapText="1"/>
    </xf>
    <xf borderId="4" fillId="2" fontId="6" numFmtId="167" xfId="0" applyAlignment="1" applyBorder="1" applyFont="1" applyNumberFormat="1">
      <alignment horizontal="left" shrinkToFit="0" vertical="center" wrapText="1"/>
    </xf>
    <xf borderId="4" fillId="2" fontId="21" numFmtId="0" xfId="0" applyAlignment="1" applyBorder="1" applyFont="1">
      <alignment horizontal="right" shrinkToFit="0" wrapText="1"/>
    </xf>
    <xf borderId="4" fillId="0" fontId="6" numFmtId="167" xfId="0" applyAlignment="1" applyBorder="1" applyFont="1" applyNumberFormat="1">
      <alignment horizontal="left" shrinkToFit="0" vertical="center" wrapText="1"/>
    </xf>
    <xf borderId="4" fillId="0" fontId="6" numFmtId="167" xfId="0" applyAlignment="1" applyBorder="1" applyFont="1" applyNumberFormat="1">
      <alignment horizontal="center" shrinkToFit="0" vertical="center" wrapText="1"/>
    </xf>
    <xf borderId="4" fillId="0" fontId="6" numFmtId="167" xfId="0" applyAlignment="1" applyBorder="1" applyFont="1" applyNumberFormat="1">
      <alignment horizontal="right" shrinkToFit="0" vertical="center" wrapText="1"/>
    </xf>
    <xf borderId="4" fillId="0" fontId="1" numFmtId="164" xfId="0" applyAlignment="1" applyBorder="1" applyFont="1" applyNumberFormat="1">
      <alignment horizontal="center" shrinkToFit="0" vertical="center" wrapText="1"/>
    </xf>
    <xf borderId="4" fillId="2" fontId="1" numFmtId="3" xfId="0" applyBorder="1" applyFont="1" applyNumberFormat="1"/>
    <xf borderId="4" fillId="0" fontId="1" numFmtId="0" xfId="0" applyAlignment="1" applyBorder="1" applyFont="1">
      <alignment vertical="center"/>
    </xf>
    <xf borderId="4" fillId="9" fontId="1" numFmtId="168" xfId="0" applyAlignment="1" applyBorder="1" applyFill="1" applyFont="1" applyNumberFormat="1">
      <alignment horizontal="center" shrinkToFit="0" vertical="center" wrapText="1"/>
    </xf>
    <xf borderId="4" fillId="2" fontId="1" numFmtId="0" xfId="0" applyAlignment="1" applyBorder="1" applyFont="1">
      <alignment horizontal="left" shrinkToFit="0" vertical="center" wrapText="1"/>
    </xf>
    <xf borderId="4" fillId="9" fontId="1" numFmtId="0" xfId="0" applyAlignment="1" applyBorder="1" applyFont="1">
      <alignment horizontal="center" shrinkToFit="0" vertical="center" wrapText="1"/>
    </xf>
    <xf borderId="4" fillId="9" fontId="1" numFmtId="164" xfId="0" applyAlignment="1" applyBorder="1" applyFont="1" applyNumberFormat="1">
      <alignment horizontal="center" shrinkToFit="0" vertical="center" wrapText="1"/>
    </xf>
    <xf borderId="4" fillId="9" fontId="21" numFmtId="3" xfId="0" applyAlignment="1" applyBorder="1" applyFont="1" applyNumberFormat="1">
      <alignment horizontal="right" shrinkToFit="0" vertical="center" wrapText="1"/>
    </xf>
    <xf borderId="4" fillId="9" fontId="1" numFmtId="3" xfId="0" applyAlignment="1" applyBorder="1" applyFont="1" applyNumberFormat="1">
      <alignment horizontal="right" shrinkToFit="0" vertical="center" wrapText="1"/>
    </xf>
    <xf borderId="4" fillId="9" fontId="1" numFmtId="167" xfId="0" applyAlignment="1" applyBorder="1" applyFont="1" applyNumberFormat="1">
      <alignment horizontal="center" shrinkToFit="0" vertical="center" wrapText="1"/>
    </xf>
    <xf borderId="0" fillId="9" fontId="1" numFmtId="0" xfId="0" applyAlignment="1" applyFont="1">
      <alignment horizontal="left" shrinkToFit="0" vertical="center" wrapText="1"/>
    </xf>
    <xf borderId="4" fillId="9" fontId="6" numFmtId="168" xfId="0" applyAlignment="1" applyBorder="1" applyFont="1" applyNumberFormat="1">
      <alignment horizontal="center" shrinkToFit="0" vertical="center" wrapText="1"/>
    </xf>
    <xf borderId="4" fillId="9" fontId="6" numFmtId="0" xfId="0" applyAlignment="1" applyBorder="1" applyFont="1">
      <alignment horizontal="left" shrinkToFit="0" vertical="center" wrapText="1"/>
    </xf>
    <xf borderId="4" fillId="9" fontId="21" numFmtId="0" xfId="0" applyAlignment="1" applyBorder="1" applyFont="1">
      <alignment horizontal="right" shrinkToFit="0" vertical="center" wrapText="1"/>
    </xf>
    <xf borderId="4" fillId="0" fontId="22" numFmtId="168" xfId="0" applyAlignment="1" applyBorder="1" applyFont="1" applyNumberFormat="1">
      <alignment horizontal="center" shrinkToFit="0" vertical="center" wrapText="1"/>
    </xf>
    <xf borderId="4" fillId="9" fontId="1" numFmtId="0" xfId="0" applyAlignment="1" applyBorder="1" applyFont="1">
      <alignment horizontal="left" shrinkToFit="0" vertical="center" wrapText="1"/>
    </xf>
    <xf borderId="4" fillId="0" fontId="22" numFmtId="0" xfId="0" applyAlignment="1" applyBorder="1" applyFont="1">
      <alignment horizontal="left" shrinkToFit="0" vertical="center" wrapText="1"/>
    </xf>
    <xf borderId="4" fillId="0" fontId="21" numFmtId="0" xfId="0" applyAlignment="1" applyBorder="1" applyFont="1">
      <alignment horizontal="center" shrinkToFit="0" vertical="center" wrapText="1"/>
    </xf>
    <xf borderId="4" fillId="0" fontId="1" numFmtId="168" xfId="0" applyAlignment="1" applyBorder="1" applyFont="1" applyNumberFormat="1">
      <alignment horizontal="center" shrinkToFit="0" vertical="center" wrapText="1"/>
    </xf>
    <xf borderId="4" fillId="0" fontId="1" numFmtId="0" xfId="0" applyAlignment="1" applyBorder="1" applyFont="1">
      <alignment shrinkToFit="0" vertical="center" wrapText="1"/>
    </xf>
    <xf borderId="0" fillId="0" fontId="1" numFmtId="0" xfId="0" applyAlignment="1" applyFont="1">
      <alignment shrinkToFit="0" vertical="center" wrapText="1"/>
    </xf>
    <xf borderId="0" fillId="2" fontId="1" numFmtId="0" xfId="0" applyAlignment="1" applyFont="1">
      <alignment shrinkToFit="0" vertical="center" wrapText="1"/>
    </xf>
    <xf borderId="4" fillId="0" fontId="6" numFmtId="0" xfId="0" applyAlignment="1" applyBorder="1" applyFont="1">
      <alignment shrinkToFit="0" vertical="center" wrapText="1"/>
    </xf>
    <xf borderId="4" fillId="2" fontId="17" numFmtId="4" xfId="0" applyAlignment="1" applyBorder="1" applyFont="1" applyNumberFormat="1">
      <alignment horizontal="center" shrinkToFit="0" vertical="center" wrapText="1"/>
    </xf>
    <xf borderId="4" fillId="0" fontId="21" numFmtId="0" xfId="0" applyAlignment="1" applyBorder="1" applyFont="1">
      <alignment horizontal="right" shrinkToFit="0" vertical="center" wrapText="1"/>
    </xf>
    <xf borderId="10" fillId="2" fontId="23" numFmtId="168" xfId="0" applyAlignment="1" applyBorder="1" applyFont="1" applyNumberFormat="1">
      <alignment horizontal="center" shrinkToFit="0" vertical="center" wrapText="1"/>
    </xf>
    <xf borderId="10" fillId="2" fontId="23" numFmtId="0" xfId="0" applyAlignment="1" applyBorder="1" applyFont="1">
      <alignment horizontal="left" shrinkToFit="0" vertical="center" wrapText="1"/>
    </xf>
    <xf borderId="10" fillId="2" fontId="18" numFmtId="164" xfId="0" applyAlignment="1" applyBorder="1" applyFont="1" applyNumberFormat="1">
      <alignment horizontal="center" shrinkToFit="0" vertical="center" wrapText="1"/>
    </xf>
    <xf borderId="10" fillId="2" fontId="18" numFmtId="4" xfId="0" applyAlignment="1" applyBorder="1" applyFont="1" applyNumberFormat="1">
      <alignment horizontal="center" shrinkToFit="0" vertical="center" wrapText="1"/>
    </xf>
    <xf borderId="10" fillId="2" fontId="19" numFmtId="3" xfId="0" applyAlignment="1" applyBorder="1" applyFont="1" applyNumberFormat="1">
      <alignment horizontal="right" shrinkToFit="0" vertical="center" wrapText="1"/>
    </xf>
    <xf borderId="10" fillId="2" fontId="16" numFmtId="3" xfId="0" applyAlignment="1" applyBorder="1" applyFont="1" applyNumberFormat="1">
      <alignment horizontal="right" shrinkToFit="0" vertical="center" wrapText="1"/>
    </xf>
    <xf borderId="10" fillId="2" fontId="18" numFmtId="167" xfId="0" applyAlignment="1" applyBorder="1" applyFont="1" applyNumberFormat="1">
      <alignment horizontal="center" shrinkToFit="0" vertical="center" wrapText="1"/>
    </xf>
    <xf borderId="4" fillId="2" fontId="20" numFmtId="168" xfId="0" applyAlignment="1" applyBorder="1" applyFont="1" applyNumberFormat="1">
      <alignment horizontal="center" shrinkToFit="0" vertical="center" wrapText="1"/>
    </xf>
    <xf borderId="4" fillId="9" fontId="1" numFmtId="169" xfId="0" applyAlignment="1" applyBorder="1" applyFont="1" applyNumberFormat="1">
      <alignment horizontal="center" shrinkToFit="0" vertical="center" wrapText="1"/>
    </xf>
    <xf borderId="10" fillId="2" fontId="24" numFmtId="4" xfId="0" applyAlignment="1" applyBorder="1" applyFont="1" applyNumberFormat="1">
      <alignment horizontal="center" shrinkToFit="0" vertical="center" wrapText="1"/>
    </xf>
    <xf borderId="4" fillId="2" fontId="6" numFmtId="4" xfId="0" applyAlignment="1" applyBorder="1" applyFont="1" applyNumberFormat="1">
      <alignment horizontal="center" shrinkToFit="0" vertical="center" wrapText="1"/>
    </xf>
    <xf borderId="4" fillId="2" fontId="20" numFmtId="4" xfId="0" applyAlignment="1" applyBorder="1" applyFont="1" applyNumberFormat="1">
      <alignment horizontal="center" shrinkToFit="0" vertical="center" wrapText="1"/>
    </xf>
    <xf borderId="4" fillId="2" fontId="17" numFmtId="0" xfId="0" applyAlignment="1" applyBorder="1" applyFont="1">
      <alignment horizontal="left" shrinkToFit="0" vertical="center" wrapText="1"/>
    </xf>
    <xf borderId="4" fillId="2" fontId="17" numFmtId="0" xfId="0" applyAlignment="1" applyBorder="1" applyFont="1">
      <alignment horizontal="center" shrinkToFit="0" vertical="center" wrapText="1"/>
    </xf>
    <xf borderId="4" fillId="2" fontId="17" numFmtId="3" xfId="0" applyAlignment="1" applyBorder="1" applyFont="1" applyNumberFormat="1">
      <alignment horizontal="right" shrinkToFit="0" vertical="center" wrapText="1"/>
    </xf>
    <xf borderId="4" fillId="2" fontId="17" numFmtId="167" xfId="0" applyAlignment="1" applyBorder="1" applyFont="1" applyNumberFormat="1">
      <alignment horizontal="center" shrinkToFit="0" vertical="center" wrapText="1"/>
    </xf>
    <xf borderId="0" fillId="2" fontId="17" numFmtId="0" xfId="0" applyAlignment="1" applyFont="1">
      <alignment horizontal="left" shrinkToFit="0" vertical="center" wrapText="1"/>
    </xf>
    <xf borderId="4" fillId="2" fontId="20" numFmtId="0" xfId="0" applyAlignment="1" applyBorder="1" applyFont="1">
      <alignment horizontal="left" shrinkToFit="0" vertical="center" wrapText="1"/>
    </xf>
    <xf borderId="4" fillId="9" fontId="6" numFmtId="4" xfId="0" applyAlignment="1" applyBorder="1" applyFont="1" applyNumberFormat="1">
      <alignment horizontal="center" shrinkToFit="0" vertical="center" wrapText="1"/>
    </xf>
    <xf borderId="4" fillId="0" fontId="17" numFmtId="4" xfId="0" applyAlignment="1" applyBorder="1" applyFont="1" applyNumberFormat="1">
      <alignment horizontal="center" shrinkToFit="0" vertical="center" wrapText="1"/>
    </xf>
    <xf borderId="4" fillId="2" fontId="23" numFmtId="4" xfId="0" applyAlignment="1" applyBorder="1" applyFont="1" applyNumberFormat="1">
      <alignment horizontal="center" shrinkToFit="0" vertical="center" wrapText="1"/>
    </xf>
    <xf borderId="4" fillId="2" fontId="23" numFmtId="0" xfId="0" applyAlignment="1" applyBorder="1" applyFont="1">
      <alignment horizontal="left" shrinkToFit="0" vertical="center" wrapText="1"/>
    </xf>
    <xf borderId="4" fillId="2" fontId="16" numFmtId="3" xfId="0" applyAlignment="1" applyBorder="1" applyFont="1" applyNumberFormat="1">
      <alignment horizontal="right" shrinkToFit="0" vertical="center" wrapText="1"/>
    </xf>
    <xf borderId="10" fillId="2" fontId="23" numFmtId="4" xfId="0" applyAlignment="1" applyBorder="1" applyFont="1" applyNumberFormat="1">
      <alignment horizontal="center" shrinkToFit="0" vertical="center" wrapText="1"/>
    </xf>
    <xf borderId="10" fillId="2" fontId="17" numFmtId="0" xfId="0" applyAlignment="1" applyBorder="1" applyFont="1">
      <alignment horizontal="left" shrinkToFit="0" vertical="center" wrapText="1"/>
    </xf>
    <xf borderId="0" fillId="3" fontId="23" numFmtId="168" xfId="0" applyAlignment="1" applyFont="1" applyNumberFormat="1">
      <alignment horizontal="center" shrinkToFit="0" vertical="center" wrapText="1"/>
    </xf>
    <xf borderId="0" fillId="3" fontId="23" numFmtId="0" xfId="0" applyAlignment="1" applyFont="1">
      <alignment horizontal="left" shrinkToFit="0" vertical="center" wrapText="1"/>
    </xf>
    <xf borderId="0" fillId="3" fontId="18" numFmtId="164" xfId="0" applyAlignment="1" applyFont="1" applyNumberFormat="1">
      <alignment horizontal="center" shrinkToFit="0" vertical="center" wrapText="1"/>
    </xf>
    <xf borderId="0" fillId="3" fontId="18" numFmtId="4" xfId="0" applyAlignment="1" applyFont="1" applyNumberFormat="1">
      <alignment horizontal="center" shrinkToFit="0" vertical="center" wrapText="1"/>
    </xf>
    <xf borderId="0" fillId="3" fontId="19" numFmtId="3" xfId="0" applyAlignment="1" applyFont="1" applyNumberFormat="1">
      <alignment horizontal="right" shrinkToFit="0" vertical="center" wrapText="1"/>
    </xf>
    <xf borderId="0" fillId="3" fontId="16" numFmtId="3" xfId="0" applyAlignment="1" applyFont="1" applyNumberFormat="1">
      <alignment horizontal="right" shrinkToFit="0" vertical="center" wrapText="1"/>
    </xf>
    <xf borderId="0" fillId="3" fontId="18" numFmtId="167" xfId="0" applyAlignment="1" applyFont="1" applyNumberFormat="1">
      <alignment horizontal="center" shrinkToFit="0" vertical="center" wrapText="1"/>
    </xf>
    <xf borderId="0" fillId="0" fontId="1" numFmtId="168" xfId="0" applyAlignment="1" applyFont="1" applyNumberFormat="1">
      <alignment horizontal="center" shrinkToFit="0" vertical="center" wrapText="1"/>
    </xf>
    <xf borderId="0" fillId="0" fontId="1" numFmtId="4" xfId="0" applyAlignment="1" applyFont="1" applyNumberFormat="1">
      <alignment horizontal="center" shrinkToFit="0" vertical="center" wrapText="1"/>
    </xf>
    <xf borderId="0" fillId="0" fontId="1" numFmtId="3" xfId="0" applyAlignment="1" applyFont="1" applyNumberFormat="1">
      <alignment horizontal="right" shrinkToFit="0" vertical="center" wrapText="1"/>
    </xf>
    <xf borderId="0" fillId="0" fontId="1" numFmtId="0" xfId="0" applyAlignment="1" applyFont="1">
      <alignment horizontal="center" shrinkToFit="0" vertical="center" wrapText="1"/>
    </xf>
    <xf borderId="0" fillId="0" fontId="1" numFmtId="10" xfId="0" applyAlignment="1" applyFont="1" applyNumberFormat="1">
      <alignment horizontal="right" shrinkToFit="0" vertical="center" wrapText="1"/>
    </xf>
    <xf borderId="0" fillId="0" fontId="1" numFmtId="168" xfId="0" applyAlignment="1" applyFont="1" applyNumberFormat="1">
      <alignment horizontal="center" shrinkToFit="0" wrapText="1"/>
    </xf>
    <xf borderId="0" fillId="0" fontId="1" numFmtId="0" xfId="0" applyAlignment="1" applyFont="1">
      <alignment shrinkToFit="0" wrapText="1"/>
    </xf>
    <xf borderId="0" fillId="0" fontId="1" numFmtId="4" xfId="0" applyAlignment="1" applyFont="1" applyNumberFormat="1">
      <alignment horizontal="center" shrinkToFit="0" wrapText="1"/>
    </xf>
    <xf borderId="4" fillId="3" fontId="15" numFmtId="0" xfId="0" applyAlignment="1" applyBorder="1" applyFont="1">
      <alignment horizontal="center" shrinkToFit="0" vertical="center" wrapText="1"/>
    </xf>
    <xf borderId="4" fillId="3" fontId="5" numFmtId="167" xfId="0" applyAlignment="1" applyBorder="1" applyFont="1" applyNumberFormat="1">
      <alignment horizontal="center" shrinkToFit="0" vertical="center" wrapText="1"/>
    </xf>
    <xf borderId="4" fillId="2" fontId="16" numFmtId="164" xfId="0" applyAlignment="1" applyBorder="1" applyFont="1" applyNumberFormat="1">
      <alignment horizontal="center" shrinkToFit="0" vertical="center" wrapText="1"/>
    </xf>
    <xf borderId="4" fillId="2" fontId="18" numFmtId="3" xfId="0" applyAlignment="1" applyBorder="1" applyFont="1" applyNumberFormat="1">
      <alignment horizontal="center" shrinkToFit="0" vertical="center" wrapText="1"/>
    </xf>
    <xf borderId="4" fillId="2" fontId="25" numFmtId="167" xfId="0" applyAlignment="1" applyBorder="1" applyFont="1" applyNumberFormat="1">
      <alignment horizontal="center" shrinkToFit="0" vertical="center" wrapText="1"/>
    </xf>
    <xf borderId="0" fillId="0" fontId="1" numFmtId="0" xfId="0" applyAlignment="1" applyFont="1">
      <alignment vertical="center"/>
    </xf>
    <xf borderId="4" fillId="7" fontId="17" numFmtId="3" xfId="0" applyAlignment="1" applyBorder="1" applyFont="1" applyNumberFormat="1">
      <alignment horizontal="center" shrinkToFit="0" vertical="center" wrapText="1"/>
    </xf>
    <xf borderId="4" fillId="7" fontId="25" numFmtId="167" xfId="0" applyAlignment="1" applyBorder="1" applyFont="1" applyNumberFormat="1">
      <alignment horizontal="center" shrinkToFit="0" vertical="center" wrapText="1"/>
    </xf>
    <xf borderId="4" fillId="0" fontId="6" numFmtId="164" xfId="0" applyAlignment="1" applyBorder="1" applyFont="1" applyNumberFormat="1">
      <alignment horizontal="center" shrinkToFit="0" vertical="center" wrapText="1"/>
    </xf>
    <xf borderId="4" fillId="0" fontId="1" numFmtId="3" xfId="0" applyAlignment="1" applyBorder="1" applyFont="1" applyNumberFormat="1">
      <alignment horizontal="center" shrinkToFit="0" vertical="center" wrapText="1"/>
    </xf>
    <xf borderId="4" fillId="0" fontId="25" numFmtId="167" xfId="0" applyAlignment="1" applyBorder="1" applyFont="1" applyNumberFormat="1">
      <alignment horizontal="center" shrinkToFit="0" vertical="center" wrapText="1"/>
    </xf>
    <xf borderId="4" fillId="2" fontId="1" numFmtId="169" xfId="0" applyAlignment="1" applyBorder="1" applyFont="1" applyNumberFormat="1">
      <alignment horizontal="center" shrinkToFit="0" vertical="center" wrapText="1"/>
    </xf>
    <xf borderId="4" fillId="2" fontId="1" numFmtId="3" xfId="0" applyAlignment="1" applyBorder="1" applyFont="1" applyNumberFormat="1">
      <alignment horizontal="center" shrinkToFit="0" vertical="center" wrapText="1"/>
    </xf>
    <xf borderId="4" fillId="2" fontId="6" numFmtId="164" xfId="0" applyAlignment="1" applyBorder="1" applyFont="1" applyNumberFormat="1">
      <alignment horizontal="center" shrinkToFit="0" vertical="center" wrapText="1"/>
    </xf>
    <xf borderId="4" fillId="0" fontId="6" numFmtId="169" xfId="0" applyAlignment="1" applyBorder="1" applyFont="1" applyNumberFormat="1">
      <alignment horizontal="center" shrinkToFit="0" vertical="center" wrapText="1"/>
    </xf>
    <xf borderId="4" fillId="0" fontId="6" numFmtId="0" xfId="0" applyAlignment="1" applyBorder="1" applyFont="1">
      <alignment horizontal="center" shrinkToFit="0" vertical="center" wrapText="1"/>
    </xf>
    <xf borderId="4" fillId="2" fontId="23" numFmtId="164" xfId="0" applyAlignment="1" applyBorder="1" applyFont="1" applyNumberFormat="1">
      <alignment horizontal="center" shrinkToFit="0" vertical="center" wrapText="1"/>
    </xf>
    <xf borderId="4" fillId="2" fontId="6" numFmtId="168" xfId="0" applyAlignment="1" applyBorder="1" applyFont="1" applyNumberFormat="1">
      <alignment horizontal="center" shrinkToFit="0" wrapText="1"/>
    </xf>
    <xf borderId="0" fillId="2" fontId="6" numFmtId="0" xfId="0" applyAlignment="1" applyFont="1">
      <alignment shrinkToFit="0" wrapText="1"/>
    </xf>
    <xf borderId="4" fillId="2" fontId="1" numFmtId="164" xfId="0" applyAlignment="1" applyBorder="1" applyFont="1" applyNumberFormat="1">
      <alignment horizontal="center"/>
    </xf>
    <xf borderId="4" fillId="2" fontId="1" numFmtId="164" xfId="0" applyBorder="1" applyFont="1" applyNumberFormat="1"/>
    <xf borderId="4" fillId="0" fontId="1" numFmtId="164" xfId="0" applyBorder="1" applyFont="1" applyNumberFormat="1"/>
    <xf borderId="4" fillId="2" fontId="1" numFmtId="169" xfId="0" applyBorder="1" applyFont="1" applyNumberFormat="1"/>
    <xf borderId="4" fillId="0" fontId="1" numFmtId="3" xfId="0" applyBorder="1" applyFont="1" applyNumberFormat="1"/>
    <xf borderId="4" fillId="2" fontId="1" numFmtId="167" xfId="0" applyAlignment="1" applyBorder="1" applyFont="1" applyNumberFormat="1">
      <alignment shrinkToFit="0" wrapText="1"/>
    </xf>
    <xf borderId="4" fillId="2" fontId="1" numFmtId="168" xfId="0" applyAlignment="1" applyBorder="1" applyFont="1" applyNumberFormat="1">
      <alignment vertical="center"/>
    </xf>
    <xf borderId="11" fillId="2" fontId="1" numFmtId="0" xfId="0" applyAlignment="1" applyBorder="1" applyFont="1">
      <alignment shrinkToFit="0" vertical="center" wrapText="1"/>
    </xf>
    <xf borderId="4" fillId="2" fontId="1" numFmtId="3" xfId="0" applyAlignment="1" applyBorder="1" applyFont="1" applyNumberFormat="1">
      <alignment horizontal="center" vertical="center"/>
    </xf>
    <xf borderId="0" fillId="2" fontId="6" numFmtId="0" xfId="0" applyAlignment="1" applyFont="1">
      <alignment shrinkToFit="0" vertical="center" wrapText="1"/>
    </xf>
    <xf borderId="4" fillId="0" fontId="21" numFmtId="167" xfId="0" applyAlignment="1" applyBorder="1" applyFont="1" applyNumberFormat="1">
      <alignment horizontal="right" shrinkToFit="0" vertical="center" wrapText="1"/>
    </xf>
    <xf borderId="4" fillId="2" fontId="1" numFmtId="3" xfId="0" applyAlignment="1" applyBorder="1" applyFont="1" applyNumberFormat="1">
      <alignment vertical="center"/>
    </xf>
    <xf borderId="4" fillId="2" fontId="1" numFmtId="167" xfId="0" applyAlignment="1" applyBorder="1" applyFont="1" applyNumberFormat="1">
      <alignment shrinkToFit="0" vertical="center" wrapText="1"/>
    </xf>
    <xf borderId="12" fillId="0" fontId="6" numFmtId="0" xfId="0" applyAlignment="1" applyBorder="1" applyFont="1">
      <alignment shrinkToFit="0" vertical="center" wrapText="1"/>
    </xf>
    <xf borderId="13" fillId="2" fontId="6" numFmtId="168" xfId="0" applyAlignment="1" applyBorder="1" applyFont="1" applyNumberFormat="1">
      <alignment horizontal="center" shrinkToFit="0" wrapText="1"/>
    </xf>
    <xf borderId="14" fillId="2" fontId="1" numFmtId="164" xfId="0" applyAlignment="1" applyBorder="1" applyFont="1" applyNumberFormat="1">
      <alignment horizontal="center" shrinkToFit="0" vertical="center" wrapText="1"/>
    </xf>
    <xf borderId="4" fillId="0" fontId="1" numFmtId="164" xfId="0" applyAlignment="1" applyBorder="1" applyFont="1" applyNumberFormat="1">
      <alignment vertical="center"/>
    </xf>
    <xf borderId="0" fillId="0" fontId="6" numFmtId="0" xfId="0" applyAlignment="1" applyFont="1">
      <alignment shrinkToFit="0" wrapText="1"/>
    </xf>
    <xf borderId="14" fillId="2" fontId="1" numFmtId="164" xfId="0" applyAlignment="1" applyBorder="1" applyFont="1" applyNumberFormat="1">
      <alignment horizontal="center"/>
    </xf>
    <xf borderId="4" fillId="2" fontId="1" numFmtId="169" xfId="0" applyAlignment="1" applyBorder="1" applyFont="1" applyNumberFormat="1">
      <alignment horizontal="center" shrinkToFit="0" wrapText="1"/>
    </xf>
    <xf borderId="4" fillId="0" fontId="1" numFmtId="3" xfId="0" applyAlignment="1" applyBorder="1" applyFont="1" applyNumberFormat="1">
      <alignment horizontal="center" shrinkToFit="0" wrapText="1"/>
    </xf>
    <xf borderId="13" fillId="2" fontId="6" numFmtId="168" xfId="0" applyAlignment="1" applyBorder="1" applyFont="1" applyNumberFormat="1">
      <alignment horizontal="center" shrinkToFit="0" vertical="center" wrapText="1"/>
    </xf>
    <xf borderId="12" fillId="2" fontId="6" numFmtId="0" xfId="0" applyAlignment="1" applyBorder="1" applyFont="1">
      <alignment shrinkToFit="0" vertical="center" wrapText="1"/>
    </xf>
    <xf borderId="4" fillId="2" fontId="1" numFmtId="164" xfId="0" applyAlignment="1" applyBorder="1" applyFont="1" applyNumberFormat="1">
      <alignment vertical="center"/>
    </xf>
    <xf borderId="4" fillId="2" fontId="21" numFmtId="167" xfId="0" applyAlignment="1" applyBorder="1" applyFont="1" applyNumberFormat="1">
      <alignment horizontal="right" shrinkToFit="0" vertical="center" wrapText="1"/>
    </xf>
    <xf borderId="13" fillId="2" fontId="23" numFmtId="164" xfId="0" applyAlignment="1" applyBorder="1" applyFont="1" applyNumberFormat="1">
      <alignment horizontal="center" shrinkToFit="0" vertical="center" wrapText="1"/>
    </xf>
    <xf borderId="14" fillId="2" fontId="18" numFmtId="164" xfId="0" applyAlignment="1" applyBorder="1" applyFont="1" applyNumberFormat="1">
      <alignment horizontal="center" shrinkToFit="0" vertical="center" wrapText="1"/>
    </xf>
    <xf borderId="4" fillId="7" fontId="20" numFmtId="4" xfId="0" applyAlignment="1" applyBorder="1" applyFont="1" applyNumberFormat="1">
      <alignment horizontal="center" shrinkToFit="0" vertical="center" wrapText="1"/>
    </xf>
    <xf borderId="4" fillId="7" fontId="20" numFmtId="164" xfId="0" applyAlignment="1" applyBorder="1" applyFont="1" applyNumberFormat="1">
      <alignment horizontal="center" shrinkToFit="0" vertical="center" wrapText="1"/>
    </xf>
    <xf borderId="4" fillId="7" fontId="20" numFmtId="3" xfId="0" applyAlignment="1" applyBorder="1" applyFont="1" applyNumberFormat="1">
      <alignment horizontal="right" shrinkToFit="0" vertical="center" wrapText="1"/>
    </xf>
    <xf borderId="4" fillId="9" fontId="1" numFmtId="3" xfId="0" applyAlignment="1" applyBorder="1" applyFont="1" applyNumberFormat="1">
      <alignment horizontal="center" shrinkToFit="0" vertical="center" wrapText="1"/>
    </xf>
    <xf borderId="4" fillId="2" fontId="1" numFmtId="0" xfId="0" applyAlignment="1" applyBorder="1" applyFont="1">
      <alignment vertical="center"/>
    </xf>
    <xf borderId="4" fillId="7" fontId="6" numFmtId="4" xfId="0" applyAlignment="1" applyBorder="1" applyFont="1" applyNumberFormat="1">
      <alignment horizontal="center" shrinkToFit="0" vertical="center" wrapText="1"/>
    </xf>
    <xf borderId="4" fillId="7" fontId="6" numFmtId="0" xfId="0" applyAlignment="1" applyBorder="1" applyFont="1">
      <alignment shrinkToFit="0" vertical="center" wrapText="1"/>
    </xf>
    <xf borderId="4" fillId="7" fontId="1" numFmtId="164" xfId="0" applyAlignment="1" applyBorder="1" applyFont="1" applyNumberFormat="1">
      <alignment horizontal="center" vertical="center"/>
    </xf>
    <xf borderId="4" fillId="7" fontId="1" numFmtId="164" xfId="0" applyAlignment="1" applyBorder="1" applyFont="1" applyNumberFormat="1">
      <alignment vertical="center"/>
    </xf>
    <xf borderId="4" fillId="7" fontId="1" numFmtId="170" xfId="0" applyAlignment="1" applyBorder="1" applyFont="1" applyNumberFormat="1">
      <alignment vertical="center"/>
    </xf>
    <xf borderId="4" fillId="7" fontId="1" numFmtId="3" xfId="0" applyAlignment="1" applyBorder="1" applyFont="1" applyNumberFormat="1">
      <alignment horizontal="center" shrinkToFit="0" vertical="center" wrapText="1"/>
    </xf>
    <xf borderId="4" fillId="7" fontId="1" numFmtId="167" xfId="0" applyAlignment="1" applyBorder="1" applyFont="1" applyNumberFormat="1">
      <alignment vertical="center"/>
    </xf>
    <xf borderId="4" fillId="0" fontId="6" numFmtId="171" xfId="0" applyAlignment="1" applyBorder="1" applyFont="1" applyNumberFormat="1">
      <alignment horizontal="center" shrinkToFit="0" vertical="center" wrapText="1"/>
    </xf>
    <xf borderId="4" fillId="0" fontId="1" numFmtId="0" xfId="0" applyAlignment="1" applyBorder="1" applyFont="1">
      <alignment horizontal="center" vertical="center"/>
    </xf>
    <xf borderId="0" fillId="2" fontId="1" numFmtId="0" xfId="0" applyFont="1"/>
    <xf borderId="0" fillId="2" fontId="1" numFmtId="0" xfId="0" applyAlignment="1" applyFont="1">
      <alignment shrinkToFit="0" wrapText="1"/>
    </xf>
    <xf borderId="4" fillId="2" fontId="1" numFmtId="2" xfId="0" applyAlignment="1" applyBorder="1" applyFont="1" applyNumberFormat="1">
      <alignment horizontal="left" shrinkToFit="0" vertical="center" wrapText="1"/>
    </xf>
    <xf borderId="0" fillId="2" fontId="1" numFmtId="0" xfId="0" applyAlignment="1" applyFont="1">
      <alignment vertical="center"/>
    </xf>
    <xf borderId="4" fillId="2" fontId="6" numFmtId="0" xfId="0" applyAlignment="1" applyBorder="1" applyFont="1">
      <alignment shrinkToFit="0" wrapText="1"/>
    </xf>
    <xf borderId="4" fillId="2" fontId="1" numFmtId="0" xfId="0" applyAlignment="1" applyBorder="1" applyFont="1">
      <alignment horizontal="center"/>
    </xf>
    <xf borderId="4" fillId="2" fontId="1" numFmtId="0" xfId="0" applyBorder="1" applyFont="1"/>
    <xf borderId="4" fillId="2" fontId="1" numFmtId="3" xfId="0" applyAlignment="1" applyBorder="1" applyFont="1" applyNumberFormat="1">
      <alignment horizontal="center" shrinkToFit="0" wrapText="1"/>
    </xf>
    <xf borderId="4" fillId="2" fontId="1" numFmtId="164" xfId="0" applyAlignment="1" applyBorder="1" applyFont="1" applyNumberFormat="1">
      <alignment horizontal="left" vertical="center"/>
    </xf>
    <xf borderId="4" fillId="2" fontId="1" numFmtId="0" xfId="0" applyAlignment="1" applyBorder="1" applyFont="1">
      <alignment horizontal="left" vertical="center"/>
    </xf>
    <xf borderId="4" fillId="2" fontId="1" numFmtId="3" xfId="0" applyAlignment="1" applyBorder="1" applyFont="1" applyNumberFormat="1">
      <alignment horizontal="left" vertical="center"/>
    </xf>
    <xf borderId="0" fillId="0" fontId="1" numFmtId="0" xfId="0" applyAlignment="1" applyFont="1">
      <alignment horizontal="left" vertical="center"/>
    </xf>
    <xf borderId="4" fillId="2" fontId="1" numFmtId="167" xfId="0" applyAlignment="1" applyBorder="1" applyFont="1" applyNumberFormat="1">
      <alignment horizontal="left" shrinkToFit="0" vertical="center" wrapText="1"/>
    </xf>
    <xf borderId="4" fillId="2" fontId="6" numFmtId="171" xfId="0" applyAlignment="1" applyBorder="1" applyFont="1" applyNumberFormat="1">
      <alignment horizontal="center" shrinkToFit="0" vertical="center" wrapText="1"/>
    </xf>
    <xf borderId="11" fillId="0" fontId="26" numFmtId="0" xfId="0" applyAlignment="1" applyBorder="1" applyFont="1">
      <alignment horizontal="left" shrinkToFit="0" vertical="center" wrapText="1"/>
    </xf>
    <xf borderId="4" fillId="2" fontId="1" numFmtId="0" xfId="0" applyAlignment="1" applyBorder="1" applyFont="1">
      <alignment horizontal="center" vertical="center"/>
    </xf>
    <xf borderId="4" fillId="2" fontId="6" numFmtId="169" xfId="0" applyAlignment="1" applyBorder="1" applyFont="1" applyNumberFormat="1">
      <alignment shrinkToFit="0" wrapText="1"/>
    </xf>
    <xf borderId="4" fillId="2" fontId="1" numFmtId="0" xfId="0" applyAlignment="1" applyBorder="1" applyFont="1">
      <alignment horizontal="center" shrinkToFit="0" wrapText="1"/>
    </xf>
    <xf borderId="4" fillId="2" fontId="1" numFmtId="164" xfId="0" applyAlignment="1" applyBorder="1" applyFont="1" applyNumberFormat="1">
      <alignment horizontal="center" shrinkToFit="0" wrapText="1"/>
    </xf>
    <xf borderId="4" fillId="2" fontId="1" numFmtId="169" xfId="0" applyAlignment="1" applyBorder="1" applyFont="1" applyNumberFormat="1">
      <alignment vertical="center"/>
    </xf>
    <xf borderId="4" fillId="0" fontId="1" numFmtId="167" xfId="0" applyAlignment="1" applyBorder="1" applyFont="1" applyNumberFormat="1">
      <alignment shrinkToFit="0" vertical="center" wrapText="1"/>
    </xf>
    <xf borderId="4" fillId="2" fontId="6" numFmtId="169" xfId="0" applyAlignment="1" applyBorder="1" applyFont="1" applyNumberFormat="1">
      <alignment horizontal="center" shrinkToFit="0" vertical="center" wrapText="1"/>
    </xf>
    <xf borderId="4" fillId="2" fontId="1" numFmtId="167" xfId="0" applyAlignment="1" applyBorder="1" applyFont="1" applyNumberFormat="1">
      <alignment vertical="center"/>
    </xf>
    <xf borderId="4" fillId="0" fontId="1" numFmtId="3" xfId="0" applyAlignment="1" applyBorder="1" applyFont="1" applyNumberFormat="1">
      <alignment shrinkToFit="0" vertical="center" wrapText="1"/>
    </xf>
    <xf borderId="4" fillId="0" fontId="25" numFmtId="3" xfId="0" applyAlignment="1" applyBorder="1" applyFont="1" applyNumberFormat="1">
      <alignment horizontal="center" shrinkToFit="0" vertical="center" wrapText="1"/>
    </xf>
    <xf borderId="4" fillId="2" fontId="25" numFmtId="3" xfId="0" applyAlignment="1" applyBorder="1" applyFont="1" applyNumberFormat="1">
      <alignment horizontal="center" shrinkToFit="0" vertical="center" wrapText="1"/>
    </xf>
    <xf borderId="4" fillId="2" fontId="1" numFmtId="167" xfId="0" applyAlignment="1" applyBorder="1" applyFont="1" applyNumberFormat="1">
      <alignment horizontal="right" shrinkToFit="0" vertical="center" wrapText="1"/>
    </xf>
    <xf borderId="4" fillId="0" fontId="1" numFmtId="167" xfId="0" applyAlignment="1" applyBorder="1" applyFont="1" applyNumberFormat="1">
      <alignment horizontal="right" shrinkToFit="0" vertical="center" wrapText="1"/>
    </xf>
    <xf borderId="10" fillId="0" fontId="25" numFmtId="167" xfId="0" applyAlignment="1" applyBorder="1" applyFont="1" applyNumberFormat="1">
      <alignment horizontal="center" shrinkToFit="0" vertical="center" wrapText="1"/>
    </xf>
    <xf borderId="15" fillId="0" fontId="3" numFmtId="0" xfId="0" applyBorder="1" applyFont="1"/>
    <xf borderId="4" fillId="0" fontId="1" numFmtId="49" xfId="0" applyAlignment="1" applyBorder="1" applyFont="1" applyNumberFormat="1">
      <alignment shrinkToFit="0" vertical="center" wrapText="1"/>
    </xf>
    <xf borderId="4" fillId="0" fontId="25" numFmtId="0" xfId="0" applyAlignment="1" applyBorder="1" applyFont="1">
      <alignment horizontal="center" shrinkToFit="0" vertical="center" wrapText="1"/>
    </xf>
    <xf borderId="4" fillId="0" fontId="25" numFmtId="3" xfId="0" applyAlignment="1" applyBorder="1" applyFont="1" applyNumberFormat="1">
      <alignment horizontal="right" shrinkToFit="0" vertical="center" wrapText="1"/>
    </xf>
    <xf borderId="4" fillId="0" fontId="1" numFmtId="3" xfId="0" applyAlignment="1" applyBorder="1" applyFont="1" applyNumberFormat="1">
      <alignment horizontal="center" vertical="center"/>
    </xf>
    <xf borderId="4" fillId="0" fontId="21" numFmtId="0" xfId="0" applyAlignment="1" applyBorder="1" applyFont="1">
      <alignment horizontal="right" vertical="center"/>
    </xf>
    <xf borderId="4" fillId="0" fontId="6" numFmtId="0" xfId="0" applyAlignment="1" applyBorder="1" applyFont="1">
      <alignment vertical="center"/>
    </xf>
    <xf borderId="4" fillId="0" fontId="6" numFmtId="4" xfId="0" applyAlignment="1" applyBorder="1" applyFont="1" applyNumberFormat="1">
      <alignment horizontal="center" shrinkToFit="0" vertical="center" wrapText="1"/>
    </xf>
    <xf borderId="4" fillId="2" fontId="21" numFmtId="0" xfId="0" applyAlignment="1" applyBorder="1" applyFont="1">
      <alignment horizontal="right" vertical="center"/>
    </xf>
    <xf borderId="4" fillId="2" fontId="1" numFmtId="49" xfId="0" applyAlignment="1" applyBorder="1" applyFont="1" applyNumberFormat="1">
      <alignment shrinkToFit="0" vertical="center" wrapText="1"/>
    </xf>
    <xf borderId="4" fillId="2" fontId="1" numFmtId="3" xfId="0" applyAlignment="1" applyBorder="1" applyFont="1" applyNumberFormat="1">
      <alignment horizontal="right" vertical="center"/>
    </xf>
    <xf borderId="4" fillId="0" fontId="1" numFmtId="0" xfId="0" applyAlignment="1" applyBorder="1" applyFont="1">
      <alignment horizontal="right" vertical="center"/>
    </xf>
    <xf borderId="4" fillId="0" fontId="1" numFmtId="3" xfId="0" applyAlignment="1" applyBorder="1" applyFont="1" applyNumberFormat="1">
      <alignment vertical="center"/>
    </xf>
    <xf borderId="4" fillId="0" fontId="1" numFmtId="169" xfId="0" applyAlignment="1" applyBorder="1" applyFont="1" applyNumberFormat="1">
      <alignment shrinkToFit="0" vertical="center" wrapText="1"/>
    </xf>
    <xf borderId="4" fillId="0" fontId="6" numFmtId="4" xfId="0" applyAlignment="1" applyBorder="1" applyFont="1" applyNumberFormat="1">
      <alignment horizontal="center" shrinkToFit="0" wrapText="1"/>
    </xf>
    <xf borderId="4" fillId="0" fontId="1" numFmtId="0" xfId="0" applyAlignment="1" applyBorder="1" applyFont="1">
      <alignment horizontal="center" shrinkToFit="0" wrapText="1"/>
    </xf>
    <xf borderId="4" fillId="0" fontId="1" numFmtId="0" xfId="0" applyBorder="1" applyFont="1"/>
    <xf borderId="4" fillId="2" fontId="21" numFmtId="0" xfId="0" applyAlignment="1" applyBorder="1" applyFont="1">
      <alignment horizontal="right"/>
    </xf>
    <xf borderId="4" fillId="2" fontId="1" numFmtId="3" xfId="0" applyAlignment="1" applyBorder="1" applyFont="1" applyNumberFormat="1">
      <alignment horizontal="right" shrinkToFit="0" wrapText="1"/>
    </xf>
    <xf borderId="4" fillId="0" fontId="1" numFmtId="169" xfId="0" applyAlignment="1" applyBorder="1" applyFont="1" applyNumberFormat="1">
      <alignment shrinkToFit="0" wrapText="1"/>
    </xf>
    <xf borderId="4" fillId="0" fontId="6" numFmtId="2" xfId="0" applyAlignment="1" applyBorder="1" applyFont="1" applyNumberFormat="1">
      <alignment horizontal="center" shrinkToFit="0" vertical="center" wrapText="1"/>
    </xf>
    <xf borderId="4" fillId="2" fontId="6" numFmtId="2" xfId="0" applyAlignment="1" applyBorder="1" applyFont="1" applyNumberFormat="1">
      <alignment horizontal="center" shrinkToFit="0" vertical="center" wrapText="1"/>
    </xf>
    <xf borderId="4" fillId="2" fontId="16" numFmtId="3" xfId="0" applyAlignment="1" applyBorder="1" applyFont="1" applyNumberFormat="1">
      <alignment horizontal="center" shrinkToFit="0" vertical="center" wrapText="1"/>
    </xf>
    <xf borderId="4" fillId="2" fontId="22" numFmtId="3" xfId="0" applyAlignment="1" applyBorder="1" applyFont="1" applyNumberFormat="1">
      <alignment horizontal="right" shrinkToFit="0" vertical="center" wrapText="1"/>
    </xf>
    <xf borderId="10" fillId="0" fontId="6" numFmtId="0" xfId="0" applyAlignment="1" applyBorder="1" applyFont="1">
      <alignment horizontal="center" shrinkToFit="0" vertical="center" wrapText="1"/>
    </xf>
    <xf borderId="10" fillId="0" fontId="1" numFmtId="0" xfId="0" applyAlignment="1" applyBorder="1" applyFont="1">
      <alignment horizontal="left" shrinkToFit="0" vertical="center" wrapText="1"/>
    </xf>
    <xf borderId="10" fillId="0" fontId="1" numFmtId="0" xfId="0" applyAlignment="1" applyBorder="1" applyFont="1">
      <alignment horizontal="center" shrinkToFit="0" vertical="center" wrapText="1"/>
    </xf>
    <xf borderId="10" fillId="0" fontId="1" numFmtId="3" xfId="0" applyAlignment="1" applyBorder="1" applyFont="1" applyNumberFormat="1">
      <alignment horizontal="center" shrinkToFit="0" vertical="center" wrapText="1"/>
    </xf>
    <xf borderId="10" fillId="0" fontId="25" numFmtId="3" xfId="0" applyAlignment="1" applyBorder="1" applyFont="1" applyNumberFormat="1">
      <alignment horizontal="right" shrinkToFit="0" vertical="center" wrapText="1"/>
    </xf>
    <xf borderId="10" fillId="0" fontId="1" numFmtId="3" xfId="0" applyAlignment="1" applyBorder="1" applyFont="1" applyNumberFormat="1">
      <alignment horizontal="right" shrinkToFit="0" vertical="center" wrapText="1"/>
    </xf>
    <xf borderId="0" fillId="3" fontId="23" numFmtId="164" xfId="0" applyAlignment="1" applyFont="1" applyNumberFormat="1">
      <alignment horizontal="center" shrinkToFit="0" vertical="center" wrapText="1"/>
    </xf>
    <xf borderId="0" fillId="3" fontId="16" numFmtId="164" xfId="0" applyAlignment="1" applyFont="1" applyNumberFormat="1">
      <alignment horizontal="center" shrinkToFit="0" vertical="center" wrapText="1"/>
    </xf>
    <xf borderId="0" fillId="3" fontId="16" numFmtId="3" xfId="0" applyAlignment="1" applyFont="1" applyNumberFormat="1">
      <alignment horizontal="center" shrinkToFit="0" vertical="center" wrapText="1"/>
    </xf>
    <xf borderId="0" fillId="3" fontId="25" numFmtId="3" xfId="0" applyAlignment="1" applyFont="1" applyNumberFormat="1">
      <alignment horizontal="right" shrinkToFit="0" vertical="center" wrapText="1"/>
    </xf>
    <xf borderId="0" fillId="3" fontId="25" numFmtId="167" xfId="0" applyAlignment="1" applyFont="1" applyNumberFormat="1">
      <alignment horizontal="center" shrinkToFit="0" vertical="center" wrapText="1"/>
    </xf>
    <xf borderId="0" fillId="0" fontId="6" numFmtId="4" xfId="0" applyAlignment="1" applyFont="1" applyNumberFormat="1">
      <alignment horizontal="center" shrinkToFit="0" vertical="center" wrapText="1"/>
    </xf>
    <xf borderId="0" fillId="0" fontId="1" numFmtId="3" xfId="0" applyAlignment="1" applyFont="1" applyNumberFormat="1">
      <alignment horizontal="center" shrinkToFit="0" vertical="center" wrapText="1"/>
    </xf>
    <xf borderId="0" fillId="0" fontId="25" numFmtId="3" xfId="0" applyAlignment="1" applyFont="1" applyNumberFormat="1">
      <alignment horizontal="right" shrinkToFit="0" vertical="center" wrapText="1"/>
    </xf>
    <xf borderId="0" fillId="0" fontId="25" numFmtId="167" xfId="0" applyAlignment="1" applyFont="1" applyNumberFormat="1">
      <alignment horizontal="center" shrinkToFit="0" vertical="center" wrapText="1"/>
    </xf>
    <xf borderId="0" fillId="0" fontId="6" numFmtId="4" xfId="0" applyAlignment="1" applyFont="1" applyNumberFormat="1">
      <alignment horizontal="center" vertical="center"/>
    </xf>
    <xf borderId="0" fillId="0" fontId="1" numFmtId="0" xfId="0" applyAlignment="1" applyFont="1">
      <alignment horizontal="center" vertical="center"/>
    </xf>
    <xf borderId="0" fillId="0" fontId="1" numFmtId="3" xfId="0" applyAlignment="1" applyFont="1" applyNumberFormat="1">
      <alignment horizontal="center" vertical="center"/>
    </xf>
    <xf borderId="0" fillId="0" fontId="1" numFmtId="4" xfId="0" applyAlignment="1" applyFont="1" applyNumberFormat="1">
      <alignment horizontal="center" vertical="center"/>
    </xf>
    <xf borderId="16" fillId="3" fontId="5" numFmtId="168" xfId="0" applyAlignment="1" applyBorder="1" applyFont="1" applyNumberFormat="1">
      <alignment horizontal="center" shrinkToFit="0" vertical="center" wrapText="1"/>
    </xf>
    <xf borderId="16" fillId="3" fontId="15" numFmtId="0" xfId="0" applyAlignment="1" applyBorder="1" applyFont="1">
      <alignment horizontal="center" shrinkToFit="0" vertical="center" wrapText="1"/>
    </xf>
    <xf borderId="16" fillId="3" fontId="5" numFmtId="164" xfId="0" applyAlignment="1" applyBorder="1" applyFont="1" applyNumberFormat="1">
      <alignment horizontal="center" shrinkToFit="0" vertical="center" wrapText="1"/>
    </xf>
    <xf borderId="16" fillId="3" fontId="15" numFmtId="164" xfId="0" applyAlignment="1" applyBorder="1" applyFont="1" applyNumberFormat="1">
      <alignment horizontal="center" shrinkToFit="0" vertical="center" wrapText="1"/>
    </xf>
    <xf borderId="11" fillId="3" fontId="5" numFmtId="3" xfId="0" applyAlignment="1" applyBorder="1" applyFont="1" applyNumberFormat="1">
      <alignment horizontal="center" vertical="center"/>
    </xf>
    <xf borderId="16" fillId="3" fontId="15" numFmtId="3" xfId="0" applyAlignment="1" applyBorder="1" applyFont="1" applyNumberFormat="1">
      <alignment horizontal="center" shrinkToFit="0" vertical="center" wrapText="1"/>
    </xf>
    <xf borderId="16" fillId="3" fontId="5" numFmtId="3" xfId="0" applyAlignment="1" applyBorder="1" applyFont="1" applyNumberFormat="1">
      <alignment horizontal="center" shrinkToFit="0" vertical="center" wrapText="1"/>
    </xf>
    <xf borderId="16" fillId="3" fontId="15" numFmtId="167" xfId="0" applyAlignment="1" applyBorder="1" applyFont="1" applyNumberFormat="1">
      <alignment horizontal="center" shrinkToFit="0" vertical="center" wrapText="1"/>
    </xf>
    <xf borderId="0" fillId="2" fontId="2" numFmtId="0" xfId="0" applyAlignment="1" applyFont="1">
      <alignment horizontal="center" shrinkToFit="0" vertical="center" wrapText="1"/>
    </xf>
    <xf borderId="0" fillId="0" fontId="2" numFmtId="0" xfId="0" applyAlignment="1" applyFont="1">
      <alignment horizontal="center" shrinkToFit="0" vertical="center" wrapText="1"/>
    </xf>
    <xf borderId="16" fillId="0" fontId="1" numFmtId="168" xfId="0" applyAlignment="1" applyBorder="1" applyFont="1" applyNumberFormat="1">
      <alignment horizontal="center" shrinkToFit="0" vertical="center" wrapText="1"/>
    </xf>
    <xf borderId="16" fillId="0" fontId="1" numFmtId="0" xfId="0" applyAlignment="1" applyBorder="1" applyFont="1">
      <alignment shrinkToFit="0" vertical="center" wrapText="1"/>
    </xf>
    <xf borderId="16" fillId="0" fontId="1" numFmtId="3" xfId="0" applyAlignment="1" applyBorder="1" applyFont="1" applyNumberFormat="1">
      <alignment horizontal="center" shrinkToFit="0" vertical="center" wrapText="1"/>
    </xf>
    <xf borderId="16" fillId="0" fontId="1" numFmtId="3" xfId="0" applyAlignment="1" applyBorder="1" applyFont="1" applyNumberFormat="1">
      <alignment horizontal="right" shrinkToFit="0" vertical="center" wrapText="1"/>
    </xf>
    <xf borderId="16" fillId="0" fontId="1" numFmtId="0" xfId="0" applyAlignment="1" applyBorder="1" applyFont="1">
      <alignment horizontal="center" shrinkToFit="0" vertical="center" wrapText="1"/>
    </xf>
    <xf borderId="16" fillId="7" fontId="20" numFmtId="3" xfId="0" applyAlignment="1" applyBorder="1" applyFont="1" applyNumberFormat="1">
      <alignment horizontal="center" shrinkToFit="0" vertical="center" wrapText="1"/>
    </xf>
    <xf borderId="16" fillId="7" fontId="20" numFmtId="0" xfId="0" applyAlignment="1" applyBorder="1" applyFont="1">
      <alignment horizontal="left" shrinkToFit="0" vertical="center" wrapText="1"/>
    </xf>
    <xf borderId="16" fillId="7" fontId="17" numFmtId="164" xfId="0" applyAlignment="1" applyBorder="1" applyFont="1" applyNumberFormat="1">
      <alignment horizontal="center" shrinkToFit="0" vertical="center" wrapText="1"/>
    </xf>
    <xf borderId="16" fillId="7" fontId="17" numFmtId="3" xfId="0" applyAlignment="1" applyBorder="1" applyFont="1" applyNumberFormat="1">
      <alignment horizontal="center" shrinkToFit="0" vertical="center" wrapText="1"/>
    </xf>
    <xf borderId="16" fillId="7" fontId="17" numFmtId="3" xfId="0" applyAlignment="1" applyBorder="1" applyFont="1" applyNumberFormat="1">
      <alignment horizontal="right" shrinkToFit="0" vertical="center" wrapText="1"/>
    </xf>
    <xf borderId="16" fillId="7" fontId="17" numFmtId="167" xfId="0" applyAlignment="1" applyBorder="1" applyFont="1" applyNumberFormat="1">
      <alignment horizontal="center" shrinkToFit="0" vertical="center" wrapText="1"/>
    </xf>
    <xf borderId="16" fillId="0" fontId="6" numFmtId="168" xfId="0" applyAlignment="1" applyBorder="1" applyFont="1" applyNumberFormat="1">
      <alignment horizontal="center" shrinkToFit="0" vertical="center" wrapText="1"/>
    </xf>
    <xf borderId="16" fillId="0" fontId="6" numFmtId="0" xfId="0" applyAlignment="1" applyBorder="1" applyFont="1">
      <alignment horizontal="left" shrinkToFit="0" vertical="center" wrapText="1"/>
    </xf>
    <xf borderId="16" fillId="0" fontId="1" numFmtId="164" xfId="0" applyAlignment="1" applyBorder="1" applyFont="1" applyNumberFormat="1">
      <alignment horizontal="center" shrinkToFit="0" vertical="center" wrapText="1"/>
    </xf>
    <xf borderId="16" fillId="0" fontId="1" numFmtId="167" xfId="0" applyAlignment="1" applyBorder="1" applyFont="1" applyNumberFormat="1">
      <alignment horizontal="center" shrinkToFit="0" vertical="center" wrapText="1"/>
    </xf>
    <xf borderId="16" fillId="0" fontId="1" numFmtId="0" xfId="0" applyAlignment="1" applyBorder="1" applyFont="1">
      <alignment horizontal="left" shrinkToFit="0" vertical="center" wrapText="1"/>
    </xf>
    <xf borderId="16" fillId="2" fontId="1" numFmtId="3" xfId="0" applyAlignment="1" applyBorder="1" applyFont="1" applyNumberFormat="1">
      <alignment horizontal="center" shrinkToFit="0" vertical="center" wrapText="1"/>
    </xf>
    <xf borderId="16" fillId="0" fontId="21" numFmtId="3" xfId="0" applyAlignment="1" applyBorder="1" applyFont="1" applyNumberFormat="1">
      <alignment horizontal="right" shrinkToFit="0" vertical="center" wrapText="1"/>
    </xf>
    <xf borderId="16" fillId="0" fontId="6" numFmtId="169" xfId="0" applyAlignment="1" applyBorder="1" applyFont="1" applyNumberFormat="1">
      <alignment horizontal="center" shrinkToFit="0" vertical="center" wrapText="1"/>
    </xf>
    <xf borderId="16" fillId="0" fontId="21" numFmtId="0" xfId="0" applyAlignment="1" applyBorder="1" applyFont="1">
      <alignment horizontal="right" shrinkToFit="0" vertical="center" wrapText="1"/>
    </xf>
    <xf borderId="11" fillId="2" fontId="1" numFmtId="3" xfId="0" applyAlignment="1" applyBorder="1" applyFont="1" applyNumberFormat="1">
      <alignment horizontal="right" shrinkToFit="0" vertical="center" wrapText="1"/>
    </xf>
    <xf borderId="16" fillId="0" fontId="17" numFmtId="167" xfId="0" applyAlignment="1" applyBorder="1" applyFont="1" applyNumberFormat="1">
      <alignment shrinkToFit="0" vertical="center" wrapText="1"/>
    </xf>
    <xf borderId="16" fillId="0" fontId="1" numFmtId="169" xfId="0" applyAlignment="1" applyBorder="1" applyFont="1" applyNumberFormat="1">
      <alignment horizontal="center" shrinkToFit="0" vertical="center" wrapText="1"/>
    </xf>
    <xf borderId="16" fillId="2" fontId="6" numFmtId="168" xfId="0" applyAlignment="1" applyBorder="1" applyFont="1" applyNumberFormat="1">
      <alignment horizontal="center" shrinkToFit="0" vertical="center" wrapText="1"/>
    </xf>
    <xf borderId="16" fillId="2" fontId="6" numFmtId="0" xfId="0" applyAlignment="1" applyBorder="1" applyFont="1">
      <alignment horizontal="left" shrinkToFit="0" vertical="center" wrapText="1"/>
    </xf>
    <xf borderId="16" fillId="2" fontId="1" numFmtId="0" xfId="0" applyAlignment="1" applyBorder="1" applyFont="1">
      <alignment horizontal="center" shrinkToFit="0" vertical="center" wrapText="1"/>
    </xf>
    <xf borderId="16" fillId="2" fontId="17" numFmtId="0" xfId="0" applyAlignment="1" applyBorder="1" applyFont="1">
      <alignment horizontal="center" shrinkToFit="0" vertical="center" wrapText="1"/>
    </xf>
    <xf borderId="16" fillId="2" fontId="1" numFmtId="164" xfId="0" applyAlignment="1" applyBorder="1" applyFont="1" applyNumberFormat="1">
      <alignment horizontal="center" shrinkToFit="0" vertical="center" wrapText="1"/>
    </xf>
    <xf borderId="16" fillId="2" fontId="21" numFmtId="0" xfId="0" applyAlignment="1" applyBorder="1" applyFont="1">
      <alignment horizontal="right" shrinkToFit="0" vertical="center" wrapText="1"/>
    </xf>
    <xf borderId="16" fillId="2" fontId="27" numFmtId="167" xfId="0" applyAlignment="1" applyBorder="1" applyFont="1" applyNumberFormat="1">
      <alignment horizontal="center" shrinkToFit="0" vertical="center" wrapText="1"/>
    </xf>
    <xf borderId="16" fillId="2" fontId="1" numFmtId="0" xfId="0" applyAlignment="1" applyBorder="1" applyFont="1">
      <alignment horizontal="left" shrinkToFit="0" vertical="center" wrapText="1"/>
    </xf>
    <xf borderId="16" fillId="0" fontId="17" numFmtId="0" xfId="0" applyAlignment="1" applyBorder="1" applyFont="1">
      <alignment horizontal="center" shrinkToFit="0" vertical="center" wrapText="1"/>
    </xf>
    <xf borderId="16" fillId="2" fontId="1" numFmtId="167" xfId="0" applyAlignment="1" applyBorder="1" applyFont="1" applyNumberFormat="1">
      <alignment horizontal="center" shrinkToFit="0" vertical="center" wrapText="1"/>
    </xf>
    <xf borderId="16" fillId="7" fontId="20" numFmtId="168" xfId="0" applyAlignment="1" applyBorder="1" applyFont="1" applyNumberFormat="1">
      <alignment horizontal="center" shrinkToFit="0" vertical="center" wrapText="1"/>
    </xf>
    <xf borderId="16" fillId="7" fontId="20" numFmtId="3" xfId="0" applyAlignment="1" applyBorder="1" applyFont="1" applyNumberFormat="1">
      <alignment horizontal="right" shrinkToFit="0" vertical="center" wrapText="1"/>
    </xf>
    <xf borderId="16" fillId="0" fontId="21" numFmtId="0" xfId="0" applyAlignment="1" applyBorder="1" applyFont="1">
      <alignment horizontal="center" shrinkToFit="0" vertical="center" wrapText="1"/>
    </xf>
    <xf borderId="16" fillId="0" fontId="19" numFmtId="0" xfId="0" applyAlignment="1" applyBorder="1" applyFont="1">
      <alignment horizontal="center" shrinkToFit="0" vertical="center" wrapText="1"/>
    </xf>
    <xf borderId="16" fillId="0" fontId="19" numFmtId="3" xfId="0" applyAlignment="1" applyBorder="1" applyFont="1" applyNumberFormat="1">
      <alignment horizontal="right" shrinkToFit="0" vertical="center" wrapText="1"/>
    </xf>
    <xf borderId="0" fillId="2" fontId="1" numFmtId="167" xfId="0" applyAlignment="1" applyFont="1" applyNumberFormat="1">
      <alignment horizontal="left" shrinkToFit="0" vertical="center" wrapText="1"/>
    </xf>
    <xf borderId="0" fillId="2" fontId="1" numFmtId="3" xfId="0" applyAlignment="1" applyFont="1" applyNumberFormat="1">
      <alignment horizontal="right" shrinkToFit="0" vertical="center" wrapText="1"/>
    </xf>
    <xf borderId="17" fillId="0" fontId="1" numFmtId="168" xfId="0" applyAlignment="1" applyBorder="1" applyFont="1" applyNumberFormat="1">
      <alignment horizontal="center" shrinkToFit="0" vertical="center" wrapText="1"/>
    </xf>
    <xf borderId="17" fillId="0" fontId="1" numFmtId="0" xfId="0" applyAlignment="1" applyBorder="1" applyFont="1">
      <alignment shrinkToFit="0" vertical="center" wrapText="1"/>
    </xf>
    <xf borderId="17" fillId="0" fontId="1" numFmtId="3" xfId="0" applyAlignment="1" applyBorder="1" applyFont="1" applyNumberFormat="1">
      <alignment horizontal="center" shrinkToFit="0" vertical="center" wrapText="1"/>
    </xf>
    <xf borderId="17" fillId="0" fontId="1" numFmtId="3" xfId="0" applyAlignment="1" applyBorder="1" applyFont="1" applyNumberFormat="1">
      <alignment horizontal="right" shrinkToFit="0" vertical="center" wrapText="1"/>
    </xf>
    <xf borderId="17" fillId="0" fontId="1" numFmtId="0" xfId="0" applyAlignment="1" applyBorder="1" applyFont="1">
      <alignment horizontal="center" shrinkToFit="0" vertical="center" wrapText="1"/>
    </xf>
    <xf borderId="0" fillId="3" fontId="18" numFmtId="3" xfId="0" applyAlignment="1" applyFont="1" applyNumberFormat="1">
      <alignment horizontal="center" shrinkToFit="0" vertical="center" wrapText="1"/>
    </xf>
    <xf borderId="0" fillId="0" fontId="1" numFmtId="168" xfId="0" applyAlignment="1" applyFont="1" applyNumberFormat="1">
      <alignment horizontal="center"/>
    </xf>
    <xf borderId="0" fillId="0" fontId="1" numFmtId="3" xfId="0" applyAlignment="1" applyFont="1" applyNumberFormat="1">
      <alignment horizontal="center"/>
    </xf>
    <xf borderId="4" fillId="3" fontId="5" numFmtId="168" xfId="0" applyAlignment="1" applyBorder="1" applyFont="1" applyNumberFormat="1">
      <alignment horizontal="center" vertical="center"/>
    </xf>
    <xf borderId="4" fillId="3" fontId="5" numFmtId="164" xfId="0" applyAlignment="1" applyBorder="1" applyFont="1" applyNumberFormat="1">
      <alignment horizontal="center" vertical="center"/>
    </xf>
    <xf borderId="4" fillId="3" fontId="5" numFmtId="3" xfId="0" applyAlignment="1" applyBorder="1" applyFont="1" applyNumberFormat="1">
      <alignment horizontal="center" vertical="center"/>
    </xf>
    <xf borderId="4" fillId="3" fontId="5" numFmtId="172" xfId="0" applyAlignment="1" applyBorder="1" applyFont="1" applyNumberFormat="1">
      <alignment horizontal="center" shrinkToFit="0" vertical="center" wrapText="1"/>
    </xf>
    <xf borderId="0" fillId="0" fontId="4" numFmtId="0" xfId="0" applyAlignment="1" applyFont="1">
      <alignment horizontal="center" vertical="center"/>
    </xf>
    <xf borderId="0" fillId="0" fontId="28" numFmtId="0" xfId="0" applyAlignment="1" applyFont="1">
      <alignment horizontal="left" shrinkToFit="0" vertical="center" wrapText="1"/>
    </xf>
    <xf borderId="4" fillId="2" fontId="6" numFmtId="3" xfId="0" applyAlignment="1" applyBorder="1" applyFont="1" applyNumberFormat="1">
      <alignment horizontal="center" shrinkToFit="0" vertical="center" wrapText="1"/>
    </xf>
    <xf borderId="4" fillId="2" fontId="22" numFmtId="172" xfId="0" applyAlignment="1" applyBorder="1" applyFont="1" applyNumberFormat="1">
      <alignment horizontal="right" shrinkToFit="0" vertical="center" wrapText="1"/>
    </xf>
    <xf borderId="4" fillId="2" fontId="6" numFmtId="167" xfId="0" applyAlignment="1" applyBorder="1" applyFont="1" applyNumberFormat="1">
      <alignment horizontal="center" shrinkToFit="0" vertical="center" wrapText="1"/>
    </xf>
    <xf borderId="4" fillId="2" fontId="29" numFmtId="172" xfId="0" applyAlignment="1" applyBorder="1" applyFont="1" applyNumberFormat="1">
      <alignment vertical="center"/>
    </xf>
    <xf borderId="4" fillId="2" fontId="1" numFmtId="172" xfId="0" applyAlignment="1" applyBorder="1" applyFont="1" applyNumberFormat="1">
      <alignment horizontal="center" shrinkToFit="0" vertical="center" wrapText="1"/>
    </xf>
    <xf borderId="4" fillId="2" fontId="21" numFmtId="172" xfId="0" applyAlignment="1" applyBorder="1" applyFont="1" applyNumberFormat="1">
      <alignment horizontal="center" shrinkToFit="0" vertical="center" wrapText="1"/>
    </xf>
    <xf borderId="10" fillId="0" fontId="6" numFmtId="168" xfId="0" applyAlignment="1" applyBorder="1" applyFont="1" applyNumberFormat="1">
      <alignment horizontal="center" shrinkToFit="0" vertical="center" wrapText="1"/>
    </xf>
    <xf borderId="10" fillId="2" fontId="1" numFmtId="0" xfId="0" applyAlignment="1" applyBorder="1" applyFont="1">
      <alignment horizontal="left" shrinkToFit="0" vertical="center" wrapText="1"/>
    </xf>
    <xf borderId="10" fillId="2" fontId="1" numFmtId="0" xfId="0" applyAlignment="1" applyBorder="1" applyFont="1">
      <alignment horizontal="center" shrinkToFit="0" vertical="center" wrapText="1"/>
    </xf>
    <xf borderId="10" fillId="2" fontId="1" numFmtId="3" xfId="0" applyAlignment="1" applyBorder="1" applyFont="1" applyNumberFormat="1">
      <alignment horizontal="center" shrinkToFit="0" vertical="center" wrapText="1"/>
    </xf>
    <xf borderId="10" fillId="2" fontId="21" numFmtId="172" xfId="0" applyAlignment="1" applyBorder="1" applyFont="1" applyNumberFormat="1">
      <alignment horizontal="center" shrinkToFit="0" vertical="center" wrapText="1"/>
    </xf>
    <xf borderId="10" fillId="2" fontId="29" numFmtId="172" xfId="0" applyAlignment="1" applyBorder="1" applyFont="1" applyNumberFormat="1">
      <alignment vertical="center"/>
    </xf>
    <xf borderId="10" fillId="2" fontId="1" numFmtId="167" xfId="0" applyAlignment="1" applyBorder="1" applyFont="1" applyNumberFormat="1">
      <alignment horizontal="center" shrinkToFit="0" vertical="center" wrapText="1"/>
    </xf>
    <xf borderId="10" fillId="2" fontId="6" numFmtId="3" xfId="0" applyAlignment="1" applyBorder="1" applyFont="1" applyNumberFormat="1">
      <alignment horizontal="center" shrinkToFit="0" vertical="center" wrapText="1"/>
    </xf>
    <xf borderId="10" fillId="2" fontId="22" numFmtId="172" xfId="0" applyAlignment="1" applyBorder="1" applyFont="1" applyNumberFormat="1">
      <alignment horizontal="right" shrinkToFit="0" vertical="center" wrapText="1"/>
    </xf>
    <xf borderId="10" fillId="2" fontId="6" numFmtId="167" xfId="0" applyAlignment="1" applyBorder="1" applyFont="1" applyNumberFormat="1">
      <alignment horizontal="center" shrinkToFit="0" vertical="center" wrapText="1"/>
    </xf>
    <xf borderId="0" fillId="3" fontId="16" numFmtId="172" xfId="0" applyAlignment="1" applyFont="1" applyNumberFormat="1">
      <alignment horizontal="right" shrinkToFit="0" vertical="center" wrapText="1"/>
    </xf>
    <xf borderId="0" fillId="3" fontId="16" numFmtId="167" xfId="0" applyAlignment="1" applyFont="1" applyNumberFormat="1">
      <alignment horizontal="center" shrinkToFit="0" vertical="center" wrapText="1"/>
    </xf>
    <xf borderId="0" fillId="0" fontId="18" numFmtId="0" xfId="0" applyAlignment="1" applyFont="1">
      <alignment horizontal="left" vertical="center"/>
    </xf>
    <xf borderId="0" fillId="0" fontId="1" numFmtId="168" xfId="0" applyAlignment="1" applyFont="1" applyNumberFormat="1">
      <alignment horizontal="center" vertical="center"/>
    </xf>
    <xf borderId="0" fillId="0" fontId="1" numFmtId="3" xfId="0" applyAlignment="1" applyFont="1" applyNumberFormat="1">
      <alignment shrinkToFit="0" vertical="center" wrapText="1"/>
    </xf>
    <xf borderId="0" fillId="0" fontId="1" numFmtId="172" xfId="0" applyAlignment="1" applyFont="1" applyNumberFormat="1">
      <alignment shrinkToFit="0" vertical="center" wrapText="1"/>
    </xf>
    <xf borderId="0" fillId="0" fontId="1" numFmtId="168" xfId="0" applyAlignment="1" applyFont="1" applyNumberFormat="1">
      <alignment vertical="center"/>
    </xf>
    <xf borderId="4" fillId="3" fontId="15" numFmtId="164" xfId="0" applyAlignment="1" applyBorder="1" applyFont="1" applyNumberFormat="1">
      <alignment horizontal="center" vertical="center"/>
    </xf>
    <xf borderId="4" fillId="3" fontId="15" numFmtId="167" xfId="0" applyAlignment="1" applyBorder="1" applyFont="1" applyNumberFormat="1">
      <alignment horizontal="center" vertical="center"/>
    </xf>
    <xf borderId="4" fillId="2" fontId="4" numFmtId="0" xfId="0" applyAlignment="1" applyBorder="1" applyFont="1">
      <alignment horizontal="center" vertical="center"/>
    </xf>
    <xf borderId="4" fillId="0" fontId="4" numFmtId="0" xfId="0" applyAlignment="1" applyBorder="1" applyFont="1">
      <alignment horizontal="center" vertical="center"/>
    </xf>
    <xf borderId="4" fillId="0" fontId="4" numFmtId="0" xfId="0" applyBorder="1" applyFont="1"/>
    <xf borderId="4" fillId="0" fontId="19" numFmtId="167" xfId="0" applyAlignment="1" applyBorder="1" applyFont="1" applyNumberFormat="1">
      <alignment horizontal="right" shrinkToFit="0" vertical="center" wrapText="1"/>
    </xf>
    <xf borderId="4" fillId="0" fontId="1" numFmtId="0" xfId="0" applyAlignment="1" applyBorder="1" applyFont="1">
      <alignment horizontal="left" vertical="center"/>
    </xf>
    <xf borderId="4" fillId="0" fontId="6" numFmtId="169" xfId="0" applyAlignment="1" applyBorder="1" applyFont="1" applyNumberFormat="1">
      <alignment horizontal="left" shrinkToFit="0" vertical="center" wrapText="1"/>
    </xf>
    <xf borderId="4" fillId="0" fontId="1" numFmtId="167" xfId="0" applyAlignment="1" applyBorder="1" applyFont="1" applyNumberFormat="1">
      <alignment horizontal="right" shrinkToFit="0" wrapText="1"/>
    </xf>
    <xf borderId="4" fillId="2" fontId="1" numFmtId="167" xfId="0" applyBorder="1" applyFont="1" applyNumberFormat="1"/>
    <xf borderId="4" fillId="2" fontId="27" numFmtId="0" xfId="0" applyAlignment="1" applyBorder="1" applyFont="1">
      <alignment shrinkToFit="0" vertical="center" wrapText="1"/>
    </xf>
    <xf borderId="4" fillId="2" fontId="21" numFmtId="167" xfId="0" applyAlignment="1" applyBorder="1" applyFont="1" applyNumberFormat="1">
      <alignment horizontal="center" shrinkToFit="0" vertical="center" wrapText="1"/>
    </xf>
    <xf borderId="10" fillId="2" fontId="1" numFmtId="169" xfId="0" applyAlignment="1" applyBorder="1" applyFont="1" applyNumberFormat="1">
      <alignment horizontal="center" shrinkToFit="0" vertical="center" wrapText="1"/>
    </xf>
    <xf borderId="10" fillId="2" fontId="21" numFmtId="167" xfId="0" applyAlignment="1" applyBorder="1" applyFont="1" applyNumberFormat="1">
      <alignment horizontal="center" shrinkToFit="0" vertical="center" wrapText="1"/>
    </xf>
    <xf borderId="10" fillId="2" fontId="27" numFmtId="0" xfId="0" applyAlignment="1" applyBorder="1" applyFont="1">
      <alignment shrinkToFit="0" vertical="center" wrapText="1"/>
    </xf>
    <xf borderId="0" fillId="3" fontId="25" numFmtId="167" xfId="0" applyAlignment="1" applyFont="1" applyNumberFormat="1">
      <alignment horizontal="right" shrinkToFit="0" vertical="center" wrapText="1"/>
    </xf>
    <xf borderId="0" fillId="3" fontId="16" numFmtId="167" xfId="0" applyAlignment="1" applyFont="1" applyNumberFormat="1">
      <alignment horizontal="right" shrinkToFit="0" vertical="center" wrapText="1"/>
    </xf>
    <xf borderId="14" fillId="2" fontId="18" numFmtId="0" xfId="0" applyAlignment="1" applyBorder="1" applyFont="1">
      <alignment horizontal="left" vertical="center"/>
    </xf>
    <xf borderId="4" fillId="2" fontId="18" numFmtId="0" xfId="0" applyAlignment="1" applyBorder="1" applyFont="1">
      <alignment horizontal="left" vertical="center"/>
    </xf>
    <xf borderId="4" fillId="0" fontId="18" numFmtId="0" xfId="0" applyAlignment="1" applyBorder="1" applyFont="1">
      <alignment horizontal="left" vertical="center"/>
    </xf>
    <xf borderId="15" fillId="0" fontId="1" numFmtId="168" xfId="0" applyAlignment="1" applyBorder="1" applyFont="1" applyNumberFormat="1">
      <alignment horizontal="center" vertical="center"/>
    </xf>
    <xf borderId="15" fillId="0" fontId="1" numFmtId="0" xfId="0" applyAlignment="1" applyBorder="1" applyFont="1">
      <alignment vertical="center"/>
    </xf>
    <xf borderId="15" fillId="0" fontId="1" numFmtId="3" xfId="0" applyAlignment="1" applyBorder="1" applyFont="1" applyNumberFormat="1">
      <alignment horizontal="center" vertical="center"/>
    </xf>
    <xf borderId="4" fillId="0" fontId="1" numFmtId="168" xfId="0" applyAlignment="1" applyBorder="1" applyFont="1" applyNumberFormat="1">
      <alignment horizontal="center" vertical="center"/>
    </xf>
    <xf borderId="0" fillId="2" fontId="4" numFmtId="0" xfId="0" applyAlignment="1" applyFont="1">
      <alignment horizontal="center" vertical="center"/>
    </xf>
    <xf borderId="0" fillId="2" fontId="18" numFmtId="0" xfId="0" applyAlignment="1" applyFont="1">
      <alignment horizontal="left" vertical="center"/>
    </xf>
    <xf borderId="0" fillId="2" fontId="1" numFmtId="0" xfId="0" applyAlignment="1" applyFont="1">
      <alignment horizontal="left" vertical="center"/>
    </xf>
    <xf borderId="4" fillId="2" fontId="6" numFmtId="0" xfId="0" applyAlignment="1" applyBorder="1" applyFont="1">
      <alignment horizontal="center" shrinkToFit="0" vertical="center" wrapText="1"/>
    </xf>
    <xf borderId="4" fillId="2" fontId="22" numFmtId="167" xfId="0" applyAlignment="1" applyBorder="1" applyFont="1" applyNumberFormat="1">
      <alignment horizontal="center" shrinkToFit="0" vertical="center" wrapText="1"/>
    </xf>
    <xf borderId="4" fillId="2" fontId="21" numFmtId="1" xfId="0" applyAlignment="1" applyBorder="1" applyFont="1" applyNumberFormat="1">
      <alignment horizontal="right" shrinkToFit="0" vertical="center" wrapText="1"/>
    </xf>
    <xf borderId="10" fillId="2" fontId="17" numFmtId="167" xfId="0" applyAlignment="1" applyBorder="1" applyFont="1" applyNumberFormat="1">
      <alignment horizontal="center" shrinkToFit="0" vertical="center" wrapText="1"/>
    </xf>
    <xf borderId="0" fillId="3" fontId="23" numFmtId="168" xfId="0" applyAlignment="1" applyFont="1" applyNumberFormat="1">
      <alignment horizontal="left" shrinkToFit="0" vertical="center" wrapText="1"/>
    </xf>
    <xf borderId="0" fillId="3" fontId="18" numFmtId="164" xfId="0" applyAlignment="1" applyFont="1" applyNumberFormat="1">
      <alignment horizontal="left" shrinkToFit="0" vertical="center" wrapText="1"/>
    </xf>
    <xf borderId="0" fillId="0" fontId="1" numFmtId="167" xfId="0" applyAlignment="1" applyFont="1" applyNumberFormat="1">
      <alignment horizontal="right" vertical="center"/>
    </xf>
    <xf borderId="0" fillId="0" fontId="1" numFmtId="167" xfId="0" applyAlignment="1" applyFont="1" applyNumberFormat="1">
      <alignment horizontal="right" shrinkToFit="0" vertical="center" wrapText="1"/>
    </xf>
    <xf borderId="0" fillId="2" fontId="1" numFmtId="0" xfId="0" applyAlignment="1" applyFont="1">
      <alignment horizontal="center" vertical="center"/>
    </xf>
    <xf borderId="4" fillId="3" fontId="15" numFmtId="173" xfId="0" applyAlignment="1" applyBorder="1" applyFont="1" applyNumberFormat="1">
      <alignment horizontal="center" vertical="center"/>
    </xf>
    <xf borderId="4" fillId="3" fontId="15" numFmtId="0" xfId="0" applyAlignment="1" applyBorder="1" applyFont="1">
      <alignment horizontal="center" vertical="center"/>
    </xf>
    <xf borderId="4" fillId="3" fontId="15" numFmtId="3" xfId="0" applyAlignment="1" applyBorder="1" applyFont="1" applyNumberFormat="1">
      <alignment horizontal="center" shrinkToFit="0" vertical="center" wrapText="1"/>
    </xf>
    <xf borderId="0" fillId="2" fontId="15" numFmtId="167" xfId="0" applyAlignment="1" applyFont="1" applyNumberFormat="1">
      <alignment horizontal="center" shrinkToFit="0" vertical="center" wrapText="1"/>
    </xf>
    <xf borderId="4" fillId="0" fontId="6" numFmtId="173" xfId="0" applyAlignment="1" applyBorder="1" applyFont="1" applyNumberFormat="1">
      <alignment horizontal="center" shrinkToFit="0" vertical="center" wrapText="1"/>
    </xf>
    <xf borderId="4" fillId="0" fontId="6" numFmtId="3" xfId="0" applyAlignment="1" applyBorder="1" applyFont="1" applyNumberFormat="1">
      <alignment horizontal="center" shrinkToFit="0" vertical="center" wrapText="1"/>
    </xf>
    <xf borderId="13" fillId="0" fontId="6" numFmtId="0" xfId="0" applyAlignment="1" applyBorder="1" applyFont="1">
      <alignment horizontal="left" shrinkToFit="0" vertical="center" wrapText="1"/>
    </xf>
    <xf borderId="18" fillId="0" fontId="3" numFmtId="0" xfId="0" applyBorder="1" applyFont="1"/>
    <xf borderId="14" fillId="0" fontId="3" numFmtId="0" xfId="0" applyBorder="1" applyFont="1"/>
    <xf borderId="0" fillId="2" fontId="6" numFmtId="167" xfId="0" applyAlignment="1" applyFont="1" applyNumberFormat="1">
      <alignment horizontal="right" shrinkToFit="0" vertical="center" wrapText="1"/>
    </xf>
    <xf borderId="4" fillId="0" fontId="29" numFmtId="167" xfId="0" applyAlignment="1" applyBorder="1" applyFont="1" applyNumberFormat="1">
      <alignment vertical="center"/>
    </xf>
    <xf borderId="4" fillId="0" fontId="21" numFmtId="167" xfId="0" applyAlignment="1" applyBorder="1" applyFont="1" applyNumberFormat="1">
      <alignment horizontal="right" vertical="center"/>
    </xf>
    <xf borderId="4" fillId="0" fontId="1" numFmtId="173" xfId="0" applyAlignment="1" applyBorder="1" applyFont="1" applyNumberFormat="1">
      <alignment horizontal="center" vertical="center"/>
    </xf>
    <xf borderId="10" fillId="0" fontId="6" numFmtId="3" xfId="0" applyAlignment="1" applyBorder="1" applyFont="1" applyNumberFormat="1">
      <alignment horizontal="center" vertical="center"/>
    </xf>
    <xf borderId="10" fillId="0" fontId="1" numFmtId="3" xfId="0" applyAlignment="1" applyBorder="1" applyFont="1" applyNumberFormat="1">
      <alignment horizontal="right" vertical="center"/>
    </xf>
    <xf borderId="10" fillId="0" fontId="1" numFmtId="0" xfId="0" applyAlignment="1" applyBorder="1" applyFont="1">
      <alignment vertical="center"/>
    </xf>
    <xf borderId="13" fillId="3" fontId="16" numFmtId="173" xfId="0" applyAlignment="1" applyBorder="1" applyFont="1" applyNumberFormat="1">
      <alignment horizontal="center" vertical="center"/>
    </xf>
    <xf borderId="0" fillId="3" fontId="16" numFmtId="0" xfId="0" applyAlignment="1" applyFont="1">
      <alignment horizontal="left" shrinkToFit="0" vertical="center" wrapText="1"/>
    </xf>
    <xf borderId="0" fillId="3" fontId="23" numFmtId="0" xfId="0" applyAlignment="1" applyFont="1">
      <alignment horizontal="center" shrinkToFit="0" vertical="center" wrapText="1"/>
    </xf>
    <xf borderId="0" fillId="3" fontId="16" numFmtId="0" xfId="0" applyAlignment="1" applyFont="1">
      <alignment horizontal="center" vertical="center"/>
    </xf>
    <xf borderId="0" fillId="3" fontId="23" numFmtId="167" xfId="0" applyAlignment="1" applyFont="1" applyNumberFormat="1">
      <alignment horizontal="center" shrinkToFit="0" vertical="center" wrapText="1"/>
    </xf>
    <xf borderId="0" fillId="2" fontId="16" numFmtId="167" xfId="0" applyAlignment="1" applyFont="1" applyNumberFormat="1">
      <alignment horizontal="center" shrinkToFit="0" vertical="center" wrapText="1"/>
    </xf>
    <xf borderId="0" fillId="0" fontId="1" numFmtId="173" xfId="0" applyAlignment="1" applyFont="1" applyNumberFormat="1">
      <alignment horizontal="center" vertical="center"/>
    </xf>
    <xf borderId="0" fillId="0" fontId="1" numFmtId="3" xfId="0" applyAlignment="1" applyFont="1" applyNumberFormat="1">
      <alignment horizontal="right" vertical="center"/>
    </xf>
    <xf borderId="0" fillId="0" fontId="6" numFmtId="174" xfId="0" applyAlignment="1" applyFont="1" applyNumberFormat="1">
      <alignment vertical="center"/>
    </xf>
    <xf borderId="0" fillId="0" fontId="6" numFmtId="0" xfId="0" applyAlignment="1" applyFont="1">
      <alignment vertical="center"/>
    </xf>
    <xf borderId="0" fillId="0" fontId="1" numFmtId="173" xfId="0" applyAlignment="1" applyFont="1" applyNumberFormat="1">
      <alignment vertical="center"/>
    </xf>
    <xf borderId="16" fillId="3" fontId="15" numFmtId="4" xfId="0" applyAlignment="1" applyBorder="1" applyFont="1" applyNumberFormat="1">
      <alignment horizontal="center" vertical="center"/>
    </xf>
    <xf borderId="16" fillId="3" fontId="5" numFmtId="0" xfId="0" applyAlignment="1" applyBorder="1" applyFont="1">
      <alignment horizontal="center" shrinkToFit="0" vertical="center" wrapText="1"/>
    </xf>
    <xf borderId="16" fillId="3" fontId="5" numFmtId="167" xfId="0" applyAlignment="1" applyBorder="1" applyFont="1" applyNumberFormat="1">
      <alignment horizontal="center" shrinkToFit="0" vertical="center" wrapText="1"/>
    </xf>
    <xf borderId="16" fillId="0" fontId="1" numFmtId="4" xfId="0" applyAlignment="1" applyBorder="1" applyFont="1" applyNumberFormat="1">
      <alignment horizontal="center" vertical="center"/>
    </xf>
    <xf borderId="16" fillId="9" fontId="1" numFmtId="0" xfId="0" applyAlignment="1" applyBorder="1" applyFont="1">
      <alignment vertical="center"/>
    </xf>
    <xf borderId="16" fillId="0" fontId="1" numFmtId="0" xfId="0" applyAlignment="1" applyBorder="1" applyFont="1">
      <alignment vertical="center"/>
    </xf>
    <xf borderId="16" fillId="0" fontId="21" numFmtId="167" xfId="0" applyAlignment="1" applyBorder="1" applyFont="1" applyNumberFormat="1">
      <alignment vertical="center"/>
    </xf>
    <xf borderId="16" fillId="0" fontId="1" numFmtId="167" xfId="0" applyAlignment="1" applyBorder="1" applyFont="1" applyNumberFormat="1">
      <alignment horizontal="center" vertical="center"/>
    </xf>
    <xf borderId="16" fillId="0" fontId="25" numFmtId="167" xfId="0" applyAlignment="1" applyBorder="1" applyFont="1" applyNumberFormat="1">
      <alignment shrinkToFit="0" vertical="center" wrapText="1"/>
    </xf>
    <xf borderId="4" fillId="7" fontId="6" numFmtId="164" xfId="0" applyAlignment="1" applyBorder="1" applyFont="1" applyNumberFormat="1">
      <alignment horizontal="left" shrinkToFit="0" vertical="center" wrapText="1"/>
    </xf>
    <xf borderId="4" fillId="7" fontId="6" numFmtId="164" xfId="0" applyAlignment="1" applyBorder="1" applyFont="1" applyNumberFormat="1">
      <alignment horizontal="center" shrinkToFit="0" vertical="center" wrapText="1"/>
    </xf>
    <xf borderId="4" fillId="7" fontId="6" numFmtId="3" xfId="0" applyAlignment="1" applyBorder="1" applyFont="1" applyNumberFormat="1">
      <alignment horizontal="center" shrinkToFit="0" vertical="center" wrapText="1"/>
    </xf>
    <xf borderId="4" fillId="7" fontId="25" numFmtId="167" xfId="0" applyAlignment="1" applyBorder="1" applyFont="1" applyNumberFormat="1">
      <alignment horizontal="right" shrinkToFit="0" vertical="center" wrapText="1"/>
    </xf>
    <xf borderId="4" fillId="7" fontId="6" numFmtId="167" xfId="0" applyAlignment="1" applyBorder="1" applyFont="1" applyNumberFormat="1">
      <alignment horizontal="right" shrinkToFit="0" vertical="center" wrapText="1"/>
    </xf>
    <xf borderId="16" fillId="0" fontId="1" numFmtId="3" xfId="0" applyAlignment="1" applyBorder="1" applyFont="1" applyNumberFormat="1">
      <alignment horizontal="center" vertical="center"/>
    </xf>
    <xf borderId="16" fillId="0" fontId="6" numFmtId="4" xfId="0" applyAlignment="1" applyBorder="1" applyFont="1" applyNumberFormat="1">
      <alignment horizontal="center" shrinkToFit="0" vertical="center" wrapText="1"/>
    </xf>
    <xf borderId="16" fillId="0" fontId="6" numFmtId="0" xfId="0" applyAlignment="1" applyBorder="1" applyFont="1">
      <alignment shrinkToFit="0" vertical="center" wrapText="1"/>
    </xf>
    <xf borderId="16" fillId="0" fontId="21" numFmtId="0" xfId="0" applyAlignment="1" applyBorder="1" applyFont="1">
      <alignment vertical="center"/>
    </xf>
    <xf borderId="16" fillId="0" fontId="25" numFmtId="0" xfId="0" applyAlignment="1" applyBorder="1" applyFont="1">
      <alignment vertical="center"/>
    </xf>
    <xf borderId="16" fillId="0" fontId="1" numFmtId="175" xfId="0" applyAlignment="1" applyBorder="1" applyFont="1" applyNumberFormat="1">
      <alignment horizontal="center" shrinkToFit="0" vertical="center" wrapText="1"/>
    </xf>
    <xf borderId="4" fillId="0" fontId="30" numFmtId="0" xfId="0" applyAlignment="1" applyBorder="1" applyFont="1">
      <alignment vertical="center"/>
    </xf>
    <xf borderId="16" fillId="2" fontId="6" numFmtId="4" xfId="0" applyAlignment="1" applyBorder="1" applyFont="1" applyNumberFormat="1">
      <alignment horizontal="center" shrinkToFit="0" vertical="center" wrapText="1"/>
    </xf>
    <xf borderId="16" fillId="2" fontId="6" numFmtId="0" xfId="0" applyAlignment="1" applyBorder="1" applyFont="1">
      <alignment shrinkToFit="0" vertical="center" wrapText="1"/>
    </xf>
    <xf borderId="0" fillId="2" fontId="1" numFmtId="175" xfId="0" applyAlignment="1" applyFont="1" applyNumberFormat="1">
      <alignment horizontal="center" shrinkToFit="0" vertical="center" wrapText="1"/>
    </xf>
    <xf borderId="16" fillId="2" fontId="1" numFmtId="169" xfId="0" applyAlignment="1" applyBorder="1" applyFont="1" applyNumberFormat="1">
      <alignment horizontal="center" shrinkToFit="0" vertical="center" wrapText="1"/>
    </xf>
    <xf borderId="16" fillId="2" fontId="21" numFmtId="0" xfId="0" applyAlignment="1" applyBorder="1" applyFont="1">
      <alignment vertical="center"/>
    </xf>
    <xf borderId="16" fillId="2" fontId="25" numFmtId="167" xfId="0" applyAlignment="1" applyBorder="1" applyFont="1" applyNumberFormat="1">
      <alignment shrinkToFit="0" vertical="center" wrapText="1"/>
    </xf>
    <xf borderId="16" fillId="2" fontId="21" numFmtId="167" xfId="0" applyAlignment="1" applyBorder="1" applyFont="1" applyNumberFormat="1">
      <alignment vertical="center"/>
    </xf>
    <xf borderId="0" fillId="0" fontId="29" numFmtId="4" xfId="0" applyAlignment="1" applyFont="1" applyNumberFormat="1">
      <alignment horizontal="center"/>
    </xf>
    <xf borderId="0" fillId="0" fontId="29" numFmtId="0" xfId="0" applyFont="1"/>
    <xf borderId="0" fillId="2" fontId="29" numFmtId="0" xfId="0" applyFont="1"/>
    <xf borderId="16" fillId="2" fontId="1" numFmtId="0" xfId="0" applyAlignment="1" applyBorder="1" applyFont="1">
      <alignment shrinkToFit="0" vertical="center" wrapText="1"/>
    </xf>
    <xf borderId="16" fillId="2" fontId="1" numFmtId="0" xfId="0" applyAlignment="1" applyBorder="1" applyFont="1">
      <alignment shrinkToFit="0" vertical="top" wrapText="1"/>
    </xf>
    <xf borderId="16" fillId="2" fontId="25" numFmtId="167" xfId="0" applyAlignment="1" applyBorder="1" applyFont="1" applyNumberFormat="1">
      <alignment horizontal="left" shrinkToFit="0" vertical="center" wrapText="1"/>
    </xf>
    <xf borderId="16" fillId="2" fontId="6" numFmtId="0" xfId="0" applyAlignment="1" applyBorder="1" applyFont="1">
      <alignment shrinkToFit="0" vertical="top" wrapText="1"/>
    </xf>
    <xf borderId="16" fillId="2" fontId="25" numFmtId="169" xfId="0" applyAlignment="1" applyBorder="1" applyFont="1" applyNumberFormat="1">
      <alignment vertical="center"/>
    </xf>
    <xf borderId="4" fillId="2" fontId="25" numFmtId="167" xfId="0" applyAlignment="1" applyBorder="1" applyFont="1" applyNumberFormat="1">
      <alignment horizontal="center" vertical="center"/>
    </xf>
    <xf borderId="16" fillId="2" fontId="6" numFmtId="4" xfId="0" applyAlignment="1" applyBorder="1" applyFont="1" applyNumberFormat="1">
      <alignment horizontal="center" shrinkToFit="0" wrapText="1"/>
    </xf>
    <xf borderId="16" fillId="2" fontId="29" numFmtId="169" xfId="0" applyBorder="1" applyFont="1" applyNumberFormat="1"/>
    <xf borderId="0" fillId="0" fontId="29" numFmtId="0" xfId="0" applyAlignment="1" applyFont="1">
      <alignment vertical="bottom"/>
    </xf>
    <xf borderId="16" fillId="2" fontId="29" numFmtId="4" xfId="0" applyBorder="1" applyFont="1" applyNumberFormat="1"/>
    <xf borderId="16" fillId="0" fontId="29" numFmtId="169" xfId="0" applyBorder="1" applyFont="1" applyNumberFormat="1"/>
    <xf borderId="16" fillId="2" fontId="29" numFmtId="3" xfId="0" applyBorder="1" applyFont="1" applyNumberFormat="1"/>
    <xf borderId="16" fillId="2" fontId="29" numFmtId="167" xfId="0" applyBorder="1" applyFont="1" applyNumberFormat="1"/>
    <xf borderId="17" fillId="2" fontId="6" numFmtId="4" xfId="0" applyAlignment="1" applyBorder="1" applyFont="1" applyNumberFormat="1">
      <alignment horizontal="center" shrinkToFit="0" vertical="center" wrapText="1"/>
    </xf>
    <xf borderId="17" fillId="2" fontId="1" numFmtId="0" xfId="0" applyAlignment="1" applyBorder="1" applyFont="1">
      <alignment shrinkToFit="0" vertical="center" wrapText="1"/>
    </xf>
    <xf borderId="17" fillId="2" fontId="1" numFmtId="169" xfId="0" applyAlignment="1" applyBorder="1" applyFont="1" applyNumberFormat="1">
      <alignment horizontal="center" shrinkToFit="0" vertical="center" wrapText="1"/>
    </xf>
    <xf borderId="17" fillId="2" fontId="1" numFmtId="3" xfId="0" applyAlignment="1" applyBorder="1" applyFont="1" applyNumberFormat="1">
      <alignment horizontal="center" shrinkToFit="0" vertical="center" wrapText="1"/>
    </xf>
    <xf borderId="17" fillId="2" fontId="21" numFmtId="167" xfId="0" applyAlignment="1" applyBorder="1" applyFont="1" applyNumberFormat="1">
      <alignment vertical="center"/>
    </xf>
    <xf borderId="17" fillId="2" fontId="1" numFmtId="167" xfId="0" applyAlignment="1" applyBorder="1" applyFont="1" applyNumberFormat="1">
      <alignment horizontal="center" shrinkToFit="0" vertical="center" wrapText="1"/>
    </xf>
    <xf borderId="17" fillId="2" fontId="25" numFmtId="167" xfId="0" applyAlignment="1" applyBorder="1" applyFont="1" applyNumberFormat="1">
      <alignment shrinkToFit="0" vertical="center" wrapText="1"/>
    </xf>
    <xf borderId="0" fillId="3" fontId="1" numFmtId="4" xfId="0" applyAlignment="1" applyFont="1" applyNumberFormat="1">
      <alignment horizontal="center" vertical="center"/>
    </xf>
    <xf borderId="0" fillId="3" fontId="23" numFmtId="0" xfId="0" applyAlignment="1" applyFont="1">
      <alignment shrinkToFit="0" vertical="center" wrapText="1"/>
    </xf>
    <xf borderId="0" fillId="3" fontId="1" numFmtId="164" xfId="0" applyAlignment="1" applyFont="1" applyNumberFormat="1">
      <alignment vertical="center"/>
    </xf>
    <xf borderId="0" fillId="3" fontId="1" numFmtId="3" xfId="0" applyAlignment="1" applyFont="1" applyNumberFormat="1">
      <alignment horizontal="center" vertical="center"/>
    </xf>
    <xf borderId="0" fillId="3" fontId="1" numFmtId="167" xfId="0" applyAlignment="1" applyFont="1" applyNumberFormat="1">
      <alignment vertical="center"/>
    </xf>
    <xf borderId="0" fillId="3" fontId="23" numFmtId="167" xfId="0" applyAlignment="1" applyFont="1" applyNumberFormat="1">
      <alignment horizontal="center" vertical="center"/>
    </xf>
    <xf borderId="0" fillId="3" fontId="25" numFmtId="167" xfId="0" applyAlignment="1" applyFont="1" applyNumberFormat="1">
      <alignment vertical="center"/>
    </xf>
    <xf borderId="0" fillId="2" fontId="1" numFmtId="4" xfId="0" applyAlignment="1" applyFont="1" applyNumberFormat="1">
      <alignment horizontal="center" vertical="center"/>
    </xf>
    <xf borderId="0" fillId="2" fontId="23" numFmtId="0" xfId="0" applyAlignment="1" applyFont="1">
      <alignment shrinkToFit="0" vertical="center" wrapText="1"/>
    </xf>
    <xf borderId="0" fillId="2" fontId="1" numFmtId="164" xfId="0" applyAlignment="1" applyFont="1" applyNumberFormat="1">
      <alignment vertical="center"/>
    </xf>
    <xf borderId="0" fillId="2" fontId="1" numFmtId="3" xfId="0" applyAlignment="1" applyFont="1" applyNumberFormat="1">
      <alignment horizontal="center" vertical="center"/>
    </xf>
    <xf borderId="0" fillId="2" fontId="1" numFmtId="167" xfId="0" applyAlignment="1" applyFont="1" applyNumberFormat="1">
      <alignment vertical="center"/>
    </xf>
    <xf borderId="0" fillId="2" fontId="23" numFmtId="167" xfId="0" applyAlignment="1" applyFont="1" applyNumberFormat="1">
      <alignment horizontal="center" shrinkToFit="0" vertical="center" wrapText="1"/>
    </xf>
    <xf borderId="0" fillId="2" fontId="25" numFmtId="167" xfId="0" applyAlignment="1" applyFont="1" applyNumberFormat="1">
      <alignment vertical="center"/>
    </xf>
    <xf borderId="0" fillId="0" fontId="1" numFmtId="4" xfId="0" applyAlignment="1" applyFont="1" applyNumberFormat="1">
      <alignment horizontal="center"/>
    </xf>
    <xf borderId="4" fillId="3" fontId="5" numFmtId="167" xfId="0" applyAlignment="1" applyBorder="1" applyFont="1" applyNumberFormat="1">
      <alignment horizontal="center" vertical="center"/>
    </xf>
    <xf borderId="4" fillId="0" fontId="25" numFmtId="167" xfId="0" applyAlignment="1" applyBorder="1" applyFont="1" applyNumberFormat="1">
      <alignment horizontal="right" shrinkToFit="0" vertical="center" wrapText="1"/>
    </xf>
    <xf borderId="4" fillId="7" fontId="6" numFmtId="172" xfId="0" applyAlignment="1" applyBorder="1" applyFont="1" applyNumberFormat="1">
      <alignment horizontal="center" shrinkToFit="0" vertical="center" wrapText="1"/>
    </xf>
    <xf borderId="4" fillId="0" fontId="1" numFmtId="169" xfId="0" applyAlignment="1" applyBorder="1" applyFont="1" applyNumberFormat="1">
      <alignment horizontal="left" shrinkToFit="0" vertical="center" wrapText="1"/>
    </xf>
    <xf borderId="4" fillId="0" fontId="1" numFmtId="173" xfId="0" applyAlignment="1" applyBorder="1" applyFont="1" applyNumberFormat="1">
      <alignment horizontal="center" shrinkToFit="0" vertical="center" wrapText="1"/>
    </xf>
    <xf borderId="4" fillId="2" fontId="27" numFmtId="0" xfId="0" applyAlignment="1" applyBorder="1" applyFont="1">
      <alignment horizontal="center" shrinkToFit="0" vertical="center" wrapText="1"/>
    </xf>
    <xf borderId="0" fillId="3" fontId="18" numFmtId="2" xfId="0" applyAlignment="1" applyFont="1" applyNumberFormat="1">
      <alignment horizontal="center" shrinkToFit="0" vertical="center" wrapText="1"/>
    </xf>
    <xf borderId="0" fillId="0" fontId="1" numFmtId="2" xfId="0" applyAlignment="1" applyFont="1" applyNumberFormat="1">
      <alignment vertical="center"/>
    </xf>
    <xf borderId="0" fillId="9" fontId="1" numFmtId="0" xfId="0" applyAlignment="1" applyFont="1">
      <alignment vertical="center"/>
    </xf>
    <xf borderId="0" fillId="9" fontId="1" numFmtId="3" xfId="0" applyAlignment="1" applyFont="1" applyNumberFormat="1">
      <alignment horizontal="center" vertical="center"/>
    </xf>
    <xf borderId="0" fillId="0" fontId="1" numFmtId="169" xfId="0" applyAlignment="1" applyFont="1" applyNumberFormat="1">
      <alignment vertical="center"/>
    </xf>
    <xf borderId="0" fillId="9" fontId="1" numFmtId="169" xfId="0" applyAlignment="1" applyFont="1" applyNumberFormat="1">
      <alignment vertical="center"/>
    </xf>
    <xf borderId="0" fillId="2" fontId="5" numFmtId="167" xfId="0" applyAlignment="1" applyFont="1" applyNumberFormat="1">
      <alignment horizontal="center" shrinkToFit="0" vertical="center" wrapText="1"/>
    </xf>
    <xf borderId="4" fillId="0" fontId="6" numFmtId="172" xfId="0" applyAlignment="1" applyBorder="1" applyFont="1" applyNumberFormat="1">
      <alignment horizontal="center" shrinkToFit="0" vertical="center" wrapText="1"/>
    </xf>
    <xf borderId="0" fillId="2" fontId="1" numFmtId="167" xfId="0" applyAlignment="1" applyFont="1" applyNumberFormat="1">
      <alignment shrinkToFit="0" vertical="center" wrapText="1"/>
    </xf>
    <xf borderId="4" fillId="7" fontId="6" numFmtId="169" xfId="0" applyAlignment="1" applyBorder="1" applyFont="1" applyNumberFormat="1">
      <alignment horizontal="center" shrinkToFit="0" vertical="center" wrapText="1"/>
    </xf>
    <xf borderId="4" fillId="7" fontId="6" numFmtId="169" xfId="0" applyAlignment="1" applyBorder="1" applyFont="1" applyNumberFormat="1">
      <alignment shrinkToFit="0" vertical="center" wrapText="1"/>
    </xf>
    <xf borderId="4" fillId="7" fontId="22" numFmtId="167" xfId="0" applyAlignment="1" applyBorder="1" applyFont="1" applyNumberFormat="1">
      <alignment shrinkToFit="0" vertical="center" wrapText="1"/>
    </xf>
    <xf borderId="4" fillId="7" fontId="6" numFmtId="167" xfId="0" applyAlignment="1" applyBorder="1" applyFont="1" applyNumberFormat="1">
      <alignment shrinkToFit="0" vertical="center" wrapText="1"/>
    </xf>
    <xf borderId="4" fillId="2" fontId="6" numFmtId="172" xfId="0" applyAlignment="1" applyBorder="1" applyFont="1" applyNumberFormat="1">
      <alignment horizontal="center" shrinkToFit="0" vertical="center" wrapText="1"/>
    </xf>
    <xf borderId="4" fillId="2" fontId="21" numFmtId="167" xfId="0" applyAlignment="1" applyBorder="1" applyFont="1" applyNumberFormat="1">
      <alignment shrinkToFit="0" vertical="center" wrapText="1"/>
    </xf>
    <xf borderId="4" fillId="2" fontId="6" numFmtId="176" xfId="0" applyAlignment="1" applyBorder="1" applyFont="1" applyNumberFormat="1">
      <alignment horizontal="center" shrinkToFit="0" vertical="center" wrapText="1"/>
    </xf>
    <xf borderId="4" fillId="2" fontId="17" numFmtId="167" xfId="0" applyAlignment="1" applyBorder="1" applyFont="1" applyNumberFormat="1">
      <alignment shrinkToFit="0" vertical="center" wrapText="1"/>
    </xf>
    <xf borderId="4" fillId="7" fontId="1" numFmtId="169" xfId="0" applyAlignment="1" applyBorder="1" applyFont="1" applyNumberFormat="1">
      <alignment shrinkToFit="0" vertical="center" wrapText="1"/>
    </xf>
    <xf borderId="4" fillId="7" fontId="21" numFmtId="167" xfId="0" applyAlignment="1" applyBorder="1" applyFont="1" applyNumberFormat="1">
      <alignment shrinkToFit="0" vertical="center" wrapText="1"/>
    </xf>
    <xf borderId="4" fillId="0" fontId="6" numFmtId="176" xfId="0" applyAlignment="1" applyBorder="1" applyFont="1" applyNumberFormat="1">
      <alignment horizontal="center" shrinkToFit="0" vertical="center" wrapText="1"/>
    </xf>
    <xf borderId="10" fillId="2" fontId="6" numFmtId="172" xfId="0" applyAlignment="1" applyBorder="1" applyFont="1" applyNumberFormat="1">
      <alignment horizontal="center" shrinkToFit="0" vertical="center" wrapText="1"/>
    </xf>
    <xf borderId="10" fillId="2" fontId="23" numFmtId="0" xfId="0" applyAlignment="1" applyBorder="1" applyFont="1">
      <alignment shrinkToFit="0" vertical="center" wrapText="1"/>
    </xf>
    <xf borderId="10" fillId="2" fontId="1" numFmtId="164" xfId="0" applyAlignment="1" applyBorder="1" applyFont="1" applyNumberFormat="1">
      <alignment horizontal="center" shrinkToFit="0" vertical="center" wrapText="1"/>
    </xf>
    <xf borderId="10" fillId="2" fontId="1" numFmtId="164" xfId="0" applyAlignment="1" applyBorder="1" applyFont="1" applyNumberFormat="1">
      <alignment shrinkToFit="0" vertical="center" wrapText="1"/>
    </xf>
    <xf borderId="10" fillId="2" fontId="21" numFmtId="167" xfId="0" applyAlignment="1" applyBorder="1" applyFont="1" applyNumberFormat="1">
      <alignment shrinkToFit="0" vertical="center" wrapText="1"/>
    </xf>
    <xf borderId="10" fillId="2" fontId="1" numFmtId="167" xfId="0" applyAlignment="1" applyBorder="1" applyFont="1" applyNumberFormat="1">
      <alignment shrinkToFit="0" vertical="center" wrapText="1"/>
    </xf>
    <xf borderId="0" fillId="3" fontId="6" numFmtId="172" xfId="0" applyAlignment="1" applyFont="1" applyNumberFormat="1">
      <alignment horizontal="center" shrinkToFit="0" vertical="center" wrapText="1"/>
    </xf>
    <xf borderId="0" fillId="3" fontId="6" numFmtId="164" xfId="0" applyAlignment="1" applyFont="1" applyNumberFormat="1">
      <alignment horizontal="center" shrinkToFit="0" vertical="center" wrapText="1"/>
    </xf>
    <xf borderId="0" fillId="3" fontId="6" numFmtId="164" xfId="0" applyAlignment="1" applyFont="1" applyNumberFormat="1">
      <alignment shrinkToFit="0" vertical="center" wrapText="1"/>
    </xf>
    <xf borderId="0" fillId="3" fontId="6" numFmtId="3" xfId="0" applyAlignment="1" applyFont="1" applyNumberFormat="1">
      <alignment horizontal="center" shrinkToFit="0" vertical="center" wrapText="1"/>
    </xf>
    <xf borderId="0" fillId="3" fontId="6" numFmtId="167" xfId="0" applyAlignment="1" applyFont="1" applyNumberFormat="1">
      <alignment shrinkToFit="0" vertical="center" wrapText="1"/>
    </xf>
    <xf borderId="0" fillId="3" fontId="23" numFmtId="167" xfId="0" applyAlignment="1" applyFont="1" applyNumberFormat="1">
      <alignment shrinkToFit="0" vertical="center" wrapText="1"/>
    </xf>
    <xf borderId="0" fillId="2" fontId="6" numFmtId="172" xfId="0" applyAlignment="1" applyFont="1" applyNumberFormat="1">
      <alignment horizontal="center" vertical="center"/>
    </xf>
    <xf borderId="0" fillId="2" fontId="1" numFmtId="164" xfId="0" applyAlignment="1" applyFont="1" applyNumberFormat="1">
      <alignment horizontal="center" vertical="center"/>
    </xf>
    <xf borderId="0" fillId="0" fontId="31" numFmtId="0" xfId="0" applyAlignment="1" applyFont="1">
      <alignment vertical="center"/>
    </xf>
    <xf borderId="4" fillId="0" fontId="29" numFmtId="176" xfId="0" applyAlignment="1" applyBorder="1" applyFont="1" applyNumberFormat="1">
      <alignment vertical="center"/>
    </xf>
    <xf borderId="4" fillId="0" fontId="29" numFmtId="164" xfId="0" applyAlignment="1" applyBorder="1" applyFont="1" applyNumberFormat="1">
      <alignment vertical="center"/>
    </xf>
    <xf borderId="4" fillId="2" fontId="29" numFmtId="0" xfId="0" applyAlignment="1" applyBorder="1" applyFont="1">
      <alignment horizontal="center" vertical="center"/>
    </xf>
    <xf borderId="4" fillId="0" fontId="29" numFmtId="169" xfId="0" applyAlignment="1" applyBorder="1" applyFont="1" applyNumberFormat="1">
      <alignment vertical="center"/>
    </xf>
    <xf borderId="4" fillId="0" fontId="29" numFmtId="3" xfId="0" applyAlignment="1" applyBorder="1" applyFont="1" applyNumberFormat="1">
      <alignment vertical="center"/>
    </xf>
    <xf borderId="4" fillId="2" fontId="29" numFmtId="167" xfId="0" applyAlignment="1" applyBorder="1" applyFont="1" applyNumberFormat="1">
      <alignment vertical="center"/>
    </xf>
    <xf borderId="0" fillId="2" fontId="29" numFmtId="167" xfId="0" applyAlignment="1" applyFont="1" applyNumberFormat="1">
      <alignment vertical="center"/>
    </xf>
    <xf borderId="0" fillId="0" fontId="29" numFmtId="0" xfId="0" applyAlignment="1" applyFont="1">
      <alignment vertical="center"/>
    </xf>
    <xf borderId="4" fillId="2" fontId="25" numFmtId="167" xfId="0" applyAlignment="1" applyBorder="1" applyFont="1" applyNumberFormat="1">
      <alignment vertical="center"/>
    </xf>
    <xf borderId="0" fillId="0" fontId="29" numFmtId="0" xfId="0" applyAlignment="1" applyFont="1">
      <alignment horizontal="center" vertical="center"/>
    </xf>
    <xf borderId="0" fillId="3" fontId="29" numFmtId="172" xfId="0" applyAlignment="1" applyFont="1" applyNumberFormat="1">
      <alignment vertical="center"/>
    </xf>
    <xf borderId="0" fillId="3" fontId="29" numFmtId="164" xfId="0" applyAlignment="1" applyFont="1" applyNumberFormat="1">
      <alignment horizontal="center" vertical="center"/>
    </xf>
    <xf borderId="0" fillId="3" fontId="29" numFmtId="164" xfId="0" applyAlignment="1" applyFont="1" applyNumberFormat="1">
      <alignment vertical="center"/>
    </xf>
    <xf borderId="0" fillId="3" fontId="29" numFmtId="3" xfId="0" applyAlignment="1" applyFont="1" applyNumberFormat="1">
      <alignment vertical="center"/>
    </xf>
    <xf borderId="0" fillId="3" fontId="29" numFmtId="167" xfId="0" applyAlignment="1" applyFont="1" applyNumberFormat="1">
      <alignment vertical="center"/>
    </xf>
    <xf borderId="0" fillId="3" fontId="23" numFmtId="167" xfId="0" applyAlignment="1" applyFont="1" applyNumberFormat="1">
      <alignment horizontal="right" shrinkToFit="0" vertical="center" wrapText="1"/>
    </xf>
    <xf borderId="0" fillId="3" fontId="1" numFmtId="172" xfId="0" applyAlignment="1" applyFont="1" applyNumberFormat="1">
      <alignment vertical="center"/>
    </xf>
    <xf borderId="0" fillId="3" fontId="1" numFmtId="3" xfId="0" applyAlignment="1" applyFont="1" applyNumberFormat="1">
      <alignment vertical="center"/>
    </xf>
    <xf borderId="10" fillId="3" fontId="5" numFmtId="0" xfId="0" applyAlignment="1" applyBorder="1" applyFont="1">
      <alignment horizontal="center" vertical="center"/>
    </xf>
    <xf borderId="10" fillId="3" fontId="5" numFmtId="3" xfId="0" applyAlignment="1" applyBorder="1" applyFont="1" applyNumberFormat="1">
      <alignment horizontal="center" shrinkToFit="0" vertical="center" wrapText="1"/>
    </xf>
    <xf borderId="13" fillId="3" fontId="5" numFmtId="3" xfId="0" applyAlignment="1" applyBorder="1" applyFont="1" applyNumberFormat="1">
      <alignment horizontal="center" vertical="center"/>
    </xf>
    <xf borderId="4" fillId="0" fontId="29" numFmtId="0" xfId="0" applyAlignment="1" applyBorder="1" applyFont="1">
      <alignment vertical="center"/>
    </xf>
    <xf borderId="4" fillId="7" fontId="1" numFmtId="0" xfId="0" applyAlignment="1" applyBorder="1" applyFont="1">
      <alignment horizontal="center" vertical="center"/>
    </xf>
    <xf borderId="4" fillId="7" fontId="29" numFmtId="0" xfId="0" applyAlignment="1" applyBorder="1" applyFont="1">
      <alignment vertical="center"/>
    </xf>
    <xf borderId="4" fillId="7" fontId="29" numFmtId="3" xfId="0" applyAlignment="1" applyBorder="1" applyFont="1" applyNumberFormat="1">
      <alignment vertical="center"/>
    </xf>
    <xf borderId="4" fillId="0" fontId="21" numFmtId="3" xfId="0" applyAlignment="1" applyBorder="1" applyFont="1" applyNumberFormat="1">
      <alignment horizontal="right" vertical="center"/>
    </xf>
    <xf borderId="4" fillId="0" fontId="1" numFmtId="3" xfId="0" applyAlignment="1" applyBorder="1" applyFont="1" applyNumberFormat="1">
      <alignment horizontal="right" vertical="center"/>
    </xf>
    <xf borderId="4" fillId="0" fontId="29" numFmtId="177" xfId="0" applyAlignment="1" applyBorder="1" applyFont="1" applyNumberFormat="1">
      <alignment vertical="center"/>
    </xf>
    <xf borderId="4" fillId="7" fontId="6" numFmtId="3" xfId="0" applyAlignment="1" applyBorder="1" applyFont="1" applyNumberFormat="1">
      <alignment horizontal="right" vertical="center"/>
    </xf>
    <xf borderId="4" fillId="0" fontId="6" numFmtId="0" xfId="0" applyAlignment="1" applyBorder="1" applyFont="1">
      <alignment horizontal="center" vertical="center"/>
    </xf>
    <xf quotePrefix="1" borderId="4" fillId="0" fontId="1" numFmtId="0" xfId="0" applyAlignment="1" applyBorder="1" applyFont="1">
      <alignment shrinkToFit="0" vertical="center" wrapText="1"/>
    </xf>
    <xf borderId="4" fillId="2" fontId="1" numFmtId="167" xfId="0" applyAlignment="1" applyBorder="1" applyFont="1" applyNumberFormat="1">
      <alignment horizontal="center" vertical="center"/>
    </xf>
    <xf borderId="4" fillId="0" fontId="32" numFmtId="0" xfId="0" applyAlignment="1" applyBorder="1" applyFont="1">
      <alignment shrinkToFit="0" vertical="center" wrapText="1"/>
    </xf>
    <xf borderId="4" fillId="7" fontId="6" numFmtId="0" xfId="0" applyAlignment="1" applyBorder="1" applyFont="1">
      <alignment horizontal="center" vertical="center"/>
    </xf>
    <xf borderId="4" fillId="0" fontId="6" numFmtId="2" xfId="0" applyAlignment="1" applyBorder="1" applyFont="1" applyNumberFormat="1">
      <alignment horizontal="center" vertical="center"/>
    </xf>
    <xf borderId="4" fillId="7" fontId="6" numFmtId="3" xfId="0" applyAlignment="1" applyBorder="1" applyFont="1" applyNumberFormat="1">
      <alignment horizontal="center" vertical="center"/>
    </xf>
    <xf quotePrefix="1" borderId="4" fillId="0" fontId="6" numFmtId="0" xfId="0" applyAlignment="1" applyBorder="1" applyFont="1">
      <alignment shrinkToFit="0" vertical="center" wrapText="1"/>
    </xf>
    <xf borderId="4" fillId="0" fontId="1" numFmtId="2" xfId="0" applyAlignment="1" applyBorder="1" applyFont="1" applyNumberFormat="1">
      <alignment horizontal="center" vertical="center"/>
    </xf>
    <xf borderId="4" fillId="0" fontId="29" numFmtId="2" xfId="0" applyAlignment="1" applyBorder="1" applyFont="1" applyNumberFormat="1">
      <alignment vertical="center"/>
    </xf>
    <xf quotePrefix="1" borderId="4" fillId="7" fontId="6" numFmtId="0" xfId="0" applyAlignment="1" applyBorder="1" applyFont="1">
      <alignment shrinkToFit="0" vertical="center" wrapText="1"/>
    </xf>
    <xf borderId="4" fillId="2" fontId="29" numFmtId="0" xfId="0" applyAlignment="1" applyBorder="1" applyFont="1">
      <alignment vertical="center"/>
    </xf>
    <xf borderId="10" fillId="0" fontId="29" numFmtId="0" xfId="0" applyAlignment="1" applyBorder="1" applyFont="1">
      <alignment vertical="center"/>
    </xf>
    <xf borderId="10" fillId="0" fontId="29" numFmtId="3" xfId="0" applyAlignment="1" applyBorder="1" applyFont="1" applyNumberFormat="1">
      <alignment vertical="center"/>
    </xf>
    <xf borderId="0" fillId="3" fontId="29" numFmtId="0" xfId="0" applyAlignment="1" applyFont="1">
      <alignment vertical="center"/>
    </xf>
    <xf borderId="0" fillId="3" fontId="23" numFmtId="0" xfId="0" applyAlignment="1" applyFont="1">
      <alignment vertical="center"/>
    </xf>
    <xf borderId="0" fillId="3" fontId="23" numFmtId="3" xfId="0" applyAlignment="1" applyFont="1" applyNumberFormat="1">
      <alignment horizontal="right" vertical="center"/>
    </xf>
    <xf borderId="0" fillId="0" fontId="29" numFmtId="3" xfId="0" applyAlignment="1" applyFont="1" applyNumberFormat="1">
      <alignment vertical="center"/>
    </xf>
    <xf borderId="0" fillId="2" fontId="29" numFmtId="0" xfId="0" applyAlignment="1" applyFont="1">
      <alignment vertical="center"/>
    </xf>
    <xf borderId="0" fillId="2" fontId="29" numFmtId="3" xfId="0" applyAlignment="1" applyFont="1" applyNumberFormat="1">
      <alignment vertical="center"/>
    </xf>
    <xf quotePrefix="1" borderId="4" fillId="2" fontId="6" numFmtId="0" xfId="0" applyAlignment="1" applyBorder="1" applyFont="1">
      <alignment shrinkToFit="0" vertical="center" wrapText="1"/>
    </xf>
    <xf borderId="4" fillId="2" fontId="29" numFmtId="3" xfId="0" applyAlignment="1" applyBorder="1" applyFont="1" applyNumberFormat="1">
      <alignment vertical="center"/>
    </xf>
    <xf borderId="0" fillId="0" fontId="33" numFmtId="3" xfId="0" applyAlignment="1" applyFont="1" applyNumberFormat="1">
      <alignment vertical="center"/>
    </xf>
    <xf borderId="0" fillId="10" fontId="33" numFmtId="0" xfId="0" applyAlignment="1" applyFill="1" applyFont="1">
      <alignment vertical="center"/>
    </xf>
    <xf borderId="0" fillId="10" fontId="33" numFmtId="3" xfId="0" applyAlignment="1" applyFont="1" applyNumberFormat="1">
      <alignment vertical="center"/>
    </xf>
    <xf borderId="0" fillId="0" fontId="33" numFmtId="0" xfId="0" applyAlignment="1" applyFont="1">
      <alignment vertical="center"/>
    </xf>
    <xf borderId="10" fillId="3" fontId="5" numFmtId="164" xfId="0" applyAlignment="1" applyBorder="1" applyFont="1" applyNumberFormat="1">
      <alignment horizontal="center" vertical="center"/>
    </xf>
    <xf borderId="10" fillId="3" fontId="5" numFmtId="0" xfId="0" applyAlignment="1" applyBorder="1" applyFont="1">
      <alignment horizontal="center" shrinkToFit="0" vertical="center" wrapText="1"/>
    </xf>
    <xf borderId="10" fillId="3" fontId="15" numFmtId="0" xfId="0" applyAlignment="1" applyBorder="1" applyFont="1">
      <alignment horizontal="center" vertical="center"/>
    </xf>
    <xf borderId="10" fillId="3" fontId="5" numFmtId="3" xfId="0" applyAlignment="1" applyBorder="1" applyFont="1" applyNumberFormat="1">
      <alignment horizontal="center" vertical="center"/>
    </xf>
    <xf borderId="10" fillId="3" fontId="5" numFmtId="167" xfId="0" applyAlignment="1" applyBorder="1" applyFont="1" applyNumberFormat="1">
      <alignment horizontal="center" shrinkToFit="0" vertical="center" wrapText="1"/>
    </xf>
    <xf borderId="4" fillId="0" fontId="21" numFmtId="3" xfId="0" applyAlignment="1" applyBorder="1" applyFont="1" applyNumberFormat="1">
      <alignment horizontal="center" vertical="center"/>
    </xf>
    <xf borderId="4" fillId="7" fontId="6" numFmtId="0" xfId="0" applyAlignment="1" applyBorder="1" applyFont="1">
      <alignment horizontal="center" shrinkToFit="0" vertical="center" wrapText="1"/>
    </xf>
    <xf borderId="4" fillId="7" fontId="22" numFmtId="3" xfId="0" applyAlignment="1" applyBorder="1" applyFont="1" applyNumberFormat="1">
      <alignment horizontal="center" vertical="center"/>
    </xf>
    <xf borderId="4" fillId="0" fontId="6" numFmtId="3" xfId="0" applyAlignment="1" applyBorder="1" applyFont="1" applyNumberFormat="1">
      <alignment horizontal="center" vertical="center"/>
    </xf>
    <xf borderId="4" fillId="0" fontId="22" numFmtId="3" xfId="0" applyAlignment="1" applyBorder="1" applyFont="1" applyNumberFormat="1">
      <alignment horizontal="center" vertical="center"/>
    </xf>
    <xf borderId="4" fillId="0" fontId="17" numFmtId="3" xfId="0" applyAlignment="1" applyBorder="1" applyFont="1" applyNumberFormat="1">
      <alignment horizontal="center" vertical="center"/>
    </xf>
    <xf borderId="4" fillId="0" fontId="6" numFmtId="173" xfId="0" applyAlignment="1" applyBorder="1" applyFont="1" applyNumberFormat="1">
      <alignment horizontal="center" vertical="center"/>
    </xf>
    <xf borderId="4" fillId="0" fontId="21" numFmtId="0" xfId="0" applyAlignment="1" applyBorder="1" applyFont="1">
      <alignment horizontal="center" vertical="center"/>
    </xf>
    <xf borderId="0" fillId="0" fontId="34" numFmtId="0" xfId="0" applyAlignment="1" applyFont="1">
      <alignment horizontal="right"/>
    </xf>
    <xf borderId="13" fillId="0" fontId="6" numFmtId="173" xfId="0" applyAlignment="1" applyBorder="1" applyFont="1" applyNumberFormat="1">
      <alignment horizontal="center" vertical="center"/>
    </xf>
    <xf borderId="0" fillId="0" fontId="1" numFmtId="49" xfId="0" applyAlignment="1" applyFont="1" applyNumberFormat="1">
      <alignment vertical="center"/>
    </xf>
    <xf borderId="4" fillId="2" fontId="21" numFmtId="0" xfId="0" applyAlignment="1" applyBorder="1" applyFont="1">
      <alignment horizontal="center" vertical="center"/>
    </xf>
    <xf borderId="4" fillId="7" fontId="6" numFmtId="0" xfId="0" applyAlignment="1" applyBorder="1" applyFont="1">
      <alignment vertical="center"/>
    </xf>
    <xf borderId="4" fillId="7" fontId="6" numFmtId="3" xfId="0" applyAlignment="1" applyBorder="1" applyFont="1" applyNumberFormat="1">
      <alignment vertical="center"/>
    </xf>
    <xf borderId="4" fillId="7" fontId="22" numFmtId="0" xfId="0" applyAlignment="1" applyBorder="1" applyFont="1">
      <alignment vertical="center"/>
    </xf>
    <xf borderId="4" fillId="0" fontId="6" numFmtId="164" xfId="0" applyAlignment="1" applyBorder="1" applyFont="1" applyNumberFormat="1">
      <alignment horizontal="center" vertical="center"/>
    </xf>
    <xf borderId="4" fillId="0" fontId="21" numFmtId="0" xfId="0" applyAlignment="1" applyBorder="1" applyFont="1">
      <alignment vertical="center"/>
    </xf>
    <xf borderId="0" fillId="0" fontId="1" numFmtId="167" xfId="0" applyAlignment="1" applyFont="1" applyNumberFormat="1">
      <alignment vertical="center"/>
    </xf>
    <xf borderId="10" fillId="2" fontId="1" numFmtId="0" xfId="0" applyAlignment="1" applyBorder="1" applyFont="1">
      <alignment shrinkToFit="0" vertical="center" wrapText="1"/>
    </xf>
    <xf borderId="10" fillId="0" fontId="21" numFmtId="3" xfId="0" applyAlignment="1" applyBorder="1" applyFont="1" applyNumberFormat="1">
      <alignment horizontal="center" vertical="center"/>
    </xf>
    <xf borderId="10" fillId="0" fontId="17" numFmtId="3" xfId="0" applyAlignment="1" applyBorder="1" applyFont="1" applyNumberFormat="1">
      <alignment horizontal="center" vertical="center"/>
    </xf>
    <xf borderId="10" fillId="0" fontId="6" numFmtId="164" xfId="0" applyAlignment="1" applyBorder="1" applyFont="1" applyNumberFormat="1">
      <alignment horizontal="center" shrinkToFit="0" vertical="center" wrapText="1"/>
    </xf>
    <xf borderId="10" fillId="0" fontId="1" numFmtId="0" xfId="0" applyAlignment="1" applyBorder="1" applyFont="1">
      <alignment horizontal="center" vertical="center"/>
    </xf>
    <xf borderId="0" fillId="3" fontId="24" numFmtId="0" xfId="0" applyAlignment="1" applyFont="1">
      <alignment horizontal="center" shrinkToFit="0" vertical="center" wrapText="1"/>
    </xf>
    <xf borderId="0" fillId="3" fontId="24" numFmtId="3" xfId="0" applyAlignment="1" applyFont="1" applyNumberFormat="1">
      <alignment horizontal="center" shrinkToFit="0" vertical="center" wrapText="1"/>
    </xf>
    <xf borderId="0" fillId="3" fontId="24" numFmtId="3" xfId="0" applyAlignment="1" applyFont="1" applyNumberFormat="1">
      <alignment horizontal="center" vertical="center"/>
    </xf>
    <xf borderId="0" fillId="3" fontId="23" numFmtId="3" xfId="0" applyAlignment="1" applyFont="1" applyNumberFormat="1">
      <alignment horizontal="center" vertical="center"/>
    </xf>
    <xf borderId="0" fillId="3" fontId="24" numFmtId="0" xfId="0" applyAlignment="1" applyFont="1">
      <alignment horizontal="center" vertical="center"/>
    </xf>
    <xf borderId="0" fillId="0" fontId="1" numFmtId="3" xfId="0" applyAlignment="1" applyFont="1" applyNumberFormat="1">
      <alignment vertical="center"/>
    </xf>
    <xf borderId="0" fillId="0" fontId="6" numFmtId="3" xfId="0" applyAlignment="1" applyFont="1" applyNumberFormat="1">
      <alignment vertical="center"/>
    </xf>
    <xf borderId="19" fillId="3" fontId="5" numFmtId="0" xfId="0" applyAlignment="1" applyBorder="1" applyFont="1">
      <alignment horizontal="center" vertical="center"/>
    </xf>
    <xf borderId="19" fillId="3" fontId="5" numFmtId="3" xfId="0" applyAlignment="1" applyBorder="1" applyFont="1" applyNumberFormat="1">
      <alignment horizontal="center" shrinkToFit="0" vertical="center" wrapText="1"/>
    </xf>
    <xf borderId="20" fillId="3" fontId="5" numFmtId="3" xfId="0" applyAlignment="1" applyBorder="1" applyFont="1" applyNumberFormat="1">
      <alignment horizontal="center" vertical="center"/>
    </xf>
    <xf borderId="21" fillId="0" fontId="3" numFmtId="0" xfId="0" applyBorder="1" applyFont="1"/>
    <xf borderId="22" fillId="0" fontId="3" numFmtId="0" xfId="0" applyBorder="1" applyFont="1"/>
    <xf borderId="23" fillId="3" fontId="5" numFmtId="3" xfId="0" applyAlignment="1" applyBorder="1" applyFont="1" applyNumberFormat="1">
      <alignment horizontal="center" vertical="center"/>
    </xf>
    <xf borderId="23" fillId="0" fontId="6" numFmtId="0" xfId="0" applyAlignment="1" applyBorder="1" applyFont="1">
      <alignment horizontal="center" vertical="center"/>
    </xf>
    <xf borderId="23" fillId="0" fontId="1" numFmtId="0" xfId="0" applyAlignment="1" applyBorder="1" applyFont="1">
      <alignment vertical="center"/>
    </xf>
    <xf borderId="23" fillId="0" fontId="1" numFmtId="3" xfId="0" applyAlignment="1" applyBorder="1" applyFont="1" applyNumberFormat="1">
      <alignment vertical="center"/>
    </xf>
    <xf borderId="23" fillId="0" fontId="6" numFmtId="3" xfId="0" applyAlignment="1" applyBorder="1" applyFont="1" applyNumberFormat="1">
      <alignment vertical="center"/>
    </xf>
    <xf borderId="23" fillId="0" fontId="1" numFmtId="0" xfId="0" applyAlignment="1" applyBorder="1" applyFont="1">
      <alignment shrinkToFit="0" vertical="center" wrapText="1"/>
    </xf>
    <xf borderId="23" fillId="0" fontId="1" numFmtId="1" xfId="0" applyAlignment="1" applyBorder="1" applyFont="1" applyNumberFormat="1">
      <alignment vertical="center"/>
    </xf>
    <xf borderId="23" fillId="0" fontId="6" numFmtId="172" xfId="0" applyAlignment="1" applyBorder="1" applyFont="1" applyNumberFormat="1">
      <alignment vertical="center"/>
    </xf>
    <xf borderId="23" fillId="0" fontId="6" numFmtId="0" xfId="0" applyAlignment="1" applyBorder="1" applyFont="1">
      <alignment shrinkToFit="0" vertical="center" wrapText="1"/>
    </xf>
    <xf borderId="4" fillId="7" fontId="1" numFmtId="0" xfId="0" applyAlignment="1" applyBorder="1" applyFont="1">
      <alignment vertical="center"/>
    </xf>
    <xf borderId="4" fillId="7" fontId="1" numFmtId="3" xfId="0" applyAlignment="1" applyBorder="1" applyFont="1" applyNumberFormat="1">
      <alignment vertical="center"/>
    </xf>
    <xf borderId="23" fillId="0" fontId="6" numFmtId="0" xfId="0" applyAlignment="1" applyBorder="1" applyFont="1">
      <alignment horizontal="center" shrinkToFit="0" vertical="center" wrapText="1"/>
    </xf>
    <xf borderId="23" fillId="0" fontId="6" numFmtId="0" xfId="0" applyAlignment="1" applyBorder="1" applyFont="1">
      <alignment vertical="center"/>
    </xf>
    <xf borderId="23" fillId="0" fontId="1" numFmtId="0" xfId="0" applyAlignment="1" applyBorder="1" applyFont="1">
      <alignment horizontal="center" vertical="center"/>
    </xf>
    <xf borderId="23" fillId="0" fontId="1" numFmtId="3" xfId="0" applyAlignment="1" applyBorder="1" applyFont="1" applyNumberFormat="1">
      <alignment horizontal="center" vertical="center"/>
    </xf>
    <xf borderId="23" fillId="0" fontId="21" numFmtId="3" xfId="0" applyAlignment="1" applyBorder="1" applyFont="1" applyNumberFormat="1">
      <alignment horizontal="center" vertical="center"/>
    </xf>
    <xf borderId="23" fillId="0" fontId="6" numFmtId="3" xfId="0" applyAlignment="1" applyBorder="1" applyFont="1" applyNumberFormat="1">
      <alignment horizontal="right" vertical="center"/>
    </xf>
    <xf borderId="23" fillId="0" fontId="1" numFmtId="0" xfId="0" applyAlignment="1" applyBorder="1" applyFont="1">
      <alignment horizontal="center" shrinkToFit="0" vertical="center" wrapText="1"/>
    </xf>
    <xf borderId="23" fillId="0" fontId="1" numFmtId="1" xfId="0" applyAlignment="1" applyBorder="1" applyFont="1" applyNumberFormat="1">
      <alignment horizontal="center" shrinkToFit="0" vertical="center" wrapText="1"/>
    </xf>
    <xf borderId="23" fillId="0" fontId="21" numFmtId="3" xfId="0" applyAlignment="1" applyBorder="1" applyFont="1" applyNumberFormat="1">
      <alignment horizontal="center" shrinkToFit="0" vertical="center" wrapText="1"/>
    </xf>
    <xf borderId="23" fillId="0" fontId="6" numFmtId="172" xfId="0" applyAlignment="1" applyBorder="1" applyFont="1" applyNumberFormat="1">
      <alignment horizontal="center" shrinkToFit="0" vertical="center" wrapText="1"/>
    </xf>
    <xf borderId="23" fillId="0" fontId="6" numFmtId="178" xfId="0" applyAlignment="1" applyBorder="1" applyFont="1" applyNumberFormat="1">
      <alignment horizontal="center" vertical="center"/>
    </xf>
    <xf borderId="23" fillId="0" fontId="6" numFmtId="179" xfId="0" applyAlignment="1" applyBorder="1" applyFont="1" applyNumberFormat="1">
      <alignment horizontal="center" vertical="center"/>
    </xf>
    <xf quotePrefix="1" borderId="23" fillId="0" fontId="1" numFmtId="0" xfId="0" applyAlignment="1" applyBorder="1" applyFont="1">
      <alignment shrinkToFit="0" vertical="center" wrapText="1"/>
    </xf>
    <xf borderId="0" fillId="0" fontId="6" numFmtId="0" xfId="0" applyAlignment="1" applyFont="1">
      <alignment horizontal="center" vertical="center"/>
    </xf>
    <xf borderId="0" fillId="0" fontId="6" numFmtId="0" xfId="0" applyAlignment="1" applyFont="1">
      <alignment shrinkToFit="0" vertical="center" wrapText="1"/>
    </xf>
    <xf borderId="0" fillId="0" fontId="6" numFmtId="3" xfId="0" applyAlignment="1" applyFont="1" applyNumberFormat="1">
      <alignment horizontal="right" vertical="center"/>
    </xf>
    <xf borderId="0" fillId="0" fontId="6" numFmtId="3" xfId="0" applyAlignment="1" applyFont="1" applyNumberFormat="1">
      <alignment horizontal="center" vertical="center"/>
    </xf>
    <xf borderId="23" fillId="0" fontId="1" numFmtId="172" xfId="0" applyAlignment="1" applyBorder="1" applyFont="1" applyNumberFormat="1">
      <alignment vertical="center"/>
    </xf>
    <xf borderId="23" fillId="0" fontId="6" numFmtId="1" xfId="0" applyAlignment="1" applyBorder="1" applyFont="1" applyNumberFormat="1">
      <alignment shrinkToFit="0" vertical="center" wrapText="1"/>
    </xf>
    <xf borderId="23" fillId="0" fontId="6" numFmtId="180" xfId="0" applyAlignment="1" applyBorder="1" applyFont="1" applyNumberFormat="1">
      <alignment horizontal="center" vertical="center"/>
    </xf>
    <xf borderId="0" fillId="0" fontId="6" numFmtId="178" xfId="0" applyAlignment="1" applyFont="1" applyNumberFormat="1">
      <alignment horizontal="center" vertical="center"/>
    </xf>
    <xf borderId="0" fillId="0" fontId="1" numFmtId="1" xfId="0" applyAlignment="1" applyFont="1" applyNumberFormat="1">
      <alignment vertical="center"/>
    </xf>
    <xf borderId="0" fillId="0" fontId="6" numFmtId="172" xfId="0" applyAlignment="1" applyFont="1" applyNumberFormat="1">
      <alignment vertical="center"/>
    </xf>
    <xf borderId="23" fillId="0" fontId="1" numFmtId="3" xfId="0" applyAlignment="1" applyBorder="1" applyFont="1" applyNumberFormat="1">
      <alignment horizontal="center" shrinkToFit="0" vertical="center" wrapText="1"/>
    </xf>
    <xf borderId="4" fillId="3" fontId="6" numFmtId="0" xfId="0" applyAlignment="1" applyBorder="1" applyFont="1">
      <alignment horizontal="center" vertical="center"/>
    </xf>
    <xf borderId="4" fillId="3" fontId="23" numFmtId="0" xfId="0" applyAlignment="1" applyBorder="1" applyFont="1">
      <alignment shrinkToFit="0" vertical="center" wrapText="1"/>
    </xf>
    <xf borderId="4" fillId="3" fontId="1" numFmtId="0" xfId="0" applyAlignment="1" applyBorder="1" applyFont="1">
      <alignment vertical="center"/>
    </xf>
    <xf borderId="4" fillId="3" fontId="1" numFmtId="3" xfId="0" applyAlignment="1" applyBorder="1" applyFont="1" applyNumberFormat="1">
      <alignment vertical="center"/>
    </xf>
    <xf borderId="4" fillId="3" fontId="23" numFmtId="3" xfId="0" applyAlignment="1" applyBorder="1" applyFont="1" applyNumberFormat="1">
      <alignment horizontal="right" vertical="center"/>
    </xf>
    <xf borderId="0" fillId="0" fontId="1" numFmtId="172" xfId="0" applyAlignment="1" applyFont="1" applyNumberFormat="1">
      <alignment vertical="center"/>
    </xf>
    <xf borderId="4" fillId="3" fontId="5" numFmtId="1" xfId="0" applyAlignment="1" applyBorder="1" applyFont="1" applyNumberFormat="1">
      <alignment horizontal="center" shrinkToFit="0" vertical="center" wrapText="1"/>
    </xf>
    <xf borderId="4" fillId="0" fontId="29" numFmtId="1" xfId="0" applyAlignment="1" applyBorder="1" applyFont="1" applyNumberFormat="1">
      <alignment vertical="center"/>
    </xf>
    <xf borderId="4" fillId="7" fontId="6" numFmtId="1" xfId="0" applyAlignment="1" applyBorder="1" applyFont="1" applyNumberFormat="1">
      <alignment horizontal="center" shrinkToFit="0" vertical="center" wrapText="1"/>
    </xf>
    <xf borderId="4" fillId="7" fontId="6" numFmtId="1" xfId="0" applyAlignment="1" applyBorder="1" applyFont="1" applyNumberFormat="1">
      <alignment shrinkToFit="0" vertical="center" wrapText="1"/>
    </xf>
    <xf borderId="4" fillId="7" fontId="29" numFmtId="164" xfId="0" applyAlignment="1" applyBorder="1" applyFont="1" applyNumberFormat="1">
      <alignment vertical="center"/>
    </xf>
    <xf borderId="4" fillId="7" fontId="29" numFmtId="167" xfId="0" applyAlignment="1" applyBorder="1" applyFont="1" applyNumberFormat="1">
      <alignment vertical="center"/>
    </xf>
    <xf borderId="4" fillId="0" fontId="1" numFmtId="180" xfId="0" applyAlignment="1" applyBorder="1" applyFont="1" applyNumberFormat="1">
      <alignment horizontal="center" shrinkToFit="0" vertical="center" wrapText="1"/>
    </xf>
    <xf borderId="10" fillId="7" fontId="6" numFmtId="1" xfId="0" applyAlignment="1" applyBorder="1" applyFont="1" applyNumberFormat="1">
      <alignment horizontal="center" shrinkToFit="0" vertical="center" wrapText="1"/>
    </xf>
    <xf borderId="4" fillId="0" fontId="1" numFmtId="1" xfId="0" applyAlignment="1" applyBorder="1" applyFont="1" applyNumberFormat="1">
      <alignment horizontal="center" shrinkToFit="0" vertical="center" wrapText="1"/>
    </xf>
    <xf borderId="4" fillId="0" fontId="1" numFmtId="2" xfId="0" applyAlignment="1" applyBorder="1" applyFont="1" applyNumberFormat="1">
      <alignment horizontal="center" shrinkToFit="0" vertical="center" wrapText="1"/>
    </xf>
    <xf borderId="4" fillId="7" fontId="29" numFmtId="1" xfId="0" applyAlignment="1" applyBorder="1" applyFont="1" applyNumberFormat="1">
      <alignment vertical="center"/>
    </xf>
    <xf borderId="4" fillId="7" fontId="6" numFmtId="167" xfId="0" applyAlignment="1" applyBorder="1" applyFont="1" applyNumberFormat="1">
      <alignment horizontal="right" vertical="center"/>
    </xf>
    <xf borderId="10" fillId="0" fontId="29" numFmtId="167" xfId="0" applyAlignment="1" applyBorder="1" applyFont="1" applyNumberFormat="1">
      <alignment vertical="center"/>
    </xf>
    <xf borderId="0" fillId="3" fontId="23" numFmtId="167" xfId="0" applyAlignment="1" applyFont="1" applyNumberFormat="1">
      <alignment horizontal="right" vertical="center"/>
    </xf>
    <xf borderId="0" fillId="0" fontId="29" numFmtId="167" xfId="0" applyAlignment="1" applyFont="1" applyNumberFormat="1">
      <alignment vertical="center"/>
    </xf>
    <xf borderId="10" fillId="3" fontId="5" numFmtId="180" xfId="0" applyAlignment="1" applyBorder="1" applyFont="1" applyNumberFormat="1">
      <alignment horizontal="center" vertical="center"/>
    </xf>
    <xf borderId="4" fillId="0" fontId="29" numFmtId="180" xfId="0" applyAlignment="1" applyBorder="1" applyFont="1" applyNumberFormat="1">
      <alignment vertical="center"/>
    </xf>
    <xf borderId="4" fillId="0" fontId="29" numFmtId="0" xfId="0" applyAlignment="1" applyBorder="1" applyFont="1">
      <alignment horizontal="center" vertical="center"/>
    </xf>
    <xf borderId="4" fillId="0" fontId="29" numFmtId="3" xfId="0" applyAlignment="1" applyBorder="1" applyFont="1" applyNumberFormat="1">
      <alignment horizontal="center" vertical="center"/>
    </xf>
    <xf borderId="4" fillId="7" fontId="29" numFmtId="0" xfId="0" applyAlignment="1" applyBorder="1" applyFont="1">
      <alignment horizontal="center" vertical="center"/>
    </xf>
    <xf borderId="4" fillId="7" fontId="29" numFmtId="3" xfId="0" applyAlignment="1" applyBorder="1" applyFont="1" applyNumberFormat="1">
      <alignment horizontal="center" vertical="center"/>
    </xf>
    <xf borderId="4" fillId="0" fontId="21" numFmtId="3" xfId="0" applyAlignment="1" applyBorder="1" applyFont="1" applyNumberFormat="1">
      <alignment horizontal="center" shrinkToFit="0" vertical="center" wrapText="1"/>
    </xf>
    <xf borderId="4" fillId="2" fontId="29" numFmtId="3" xfId="0" applyAlignment="1" applyBorder="1" applyFont="1" applyNumberFormat="1">
      <alignment horizontal="center" vertical="center"/>
    </xf>
    <xf borderId="4" fillId="7" fontId="29" numFmtId="181" xfId="0" applyAlignment="1" applyBorder="1" applyFont="1" applyNumberFormat="1">
      <alignment vertical="center"/>
    </xf>
    <xf borderId="4" fillId="7" fontId="29" numFmtId="181" xfId="0" applyAlignment="1" applyBorder="1" applyFont="1" applyNumberFormat="1">
      <alignment horizontal="center" vertical="center"/>
    </xf>
    <xf borderId="4" fillId="7" fontId="6" numFmtId="1" xfId="0" applyAlignment="1" applyBorder="1" applyFont="1" applyNumberFormat="1">
      <alignment horizontal="center" vertical="center"/>
    </xf>
    <xf borderId="10" fillId="0" fontId="29" numFmtId="0" xfId="0" applyAlignment="1" applyBorder="1" applyFont="1">
      <alignment horizontal="center" vertical="center"/>
    </xf>
    <xf borderId="10" fillId="0" fontId="29" numFmtId="3" xfId="0" applyAlignment="1" applyBorder="1" applyFont="1" applyNumberFormat="1">
      <alignment horizontal="center" vertical="center"/>
    </xf>
    <xf borderId="0" fillId="3" fontId="29" numFmtId="181" xfId="0" applyAlignment="1" applyFont="1" applyNumberFormat="1">
      <alignment vertical="center"/>
    </xf>
    <xf borderId="0" fillId="3" fontId="29" numFmtId="181" xfId="0" applyAlignment="1" applyFont="1" applyNumberFormat="1">
      <alignment horizontal="center" vertical="center"/>
    </xf>
    <xf borderId="0" fillId="3" fontId="29" numFmtId="3" xfId="0" applyAlignment="1" applyFont="1" applyNumberFormat="1">
      <alignment horizontal="center" vertical="center"/>
    </xf>
    <xf borderId="0" fillId="3" fontId="23" numFmtId="3" xfId="0" applyAlignment="1" applyFont="1" applyNumberFormat="1">
      <alignment horizontal="center" shrinkToFit="0" vertical="center" wrapText="1"/>
    </xf>
    <xf borderId="0" fillId="0" fontId="29" numFmtId="180" xfId="0" applyAlignment="1" applyFont="1" applyNumberFormat="1">
      <alignment vertical="center"/>
    </xf>
    <xf borderId="0" fillId="0" fontId="29" numFmtId="3" xfId="0" applyAlignment="1" applyFont="1" applyNumberFormat="1">
      <alignment horizontal="center" vertical="center"/>
    </xf>
    <xf borderId="0" fillId="11" fontId="29" numFmtId="0" xfId="0" applyAlignment="1" applyFill="1" applyFont="1">
      <alignment vertical="center"/>
    </xf>
    <xf borderId="0" fillId="11" fontId="29" numFmtId="0" xfId="0" applyAlignment="1" applyFont="1">
      <alignment horizontal="center" vertical="center"/>
    </xf>
    <xf borderId="0" fillId="11" fontId="29" numFmtId="3" xfId="0" applyAlignment="1" applyFont="1" applyNumberFormat="1">
      <alignment horizontal="center" vertical="center"/>
    </xf>
    <xf borderId="4" fillId="2" fontId="17" numFmtId="3" xfId="0" applyAlignment="1" applyBorder="1" applyFont="1" applyNumberFormat="1">
      <alignment horizontal="center" shrinkToFit="0" vertical="center" wrapText="1"/>
    </xf>
    <xf borderId="4" fillId="7" fontId="20" numFmtId="168" xfId="0" applyAlignment="1" applyBorder="1" applyFont="1" applyNumberFormat="1">
      <alignment horizontal="center" shrinkToFit="0" vertical="center" wrapText="1"/>
    </xf>
    <xf borderId="4" fillId="2" fontId="23" numFmtId="168" xfId="0" applyAlignment="1" applyBorder="1" applyFont="1" applyNumberFormat="1">
      <alignment horizontal="center" shrinkToFit="0" vertical="center" wrapText="1"/>
    </xf>
    <xf borderId="4" fillId="0" fontId="21" numFmtId="0" xfId="0" applyAlignment="1" applyBorder="1" applyFont="1">
      <alignment horizontal="right" shrinkToFit="0" wrapText="1"/>
    </xf>
    <xf borderId="4" fillId="2" fontId="21" numFmtId="3" xfId="0" applyAlignment="1" applyBorder="1" applyFont="1" applyNumberFormat="1">
      <alignment horizontal="center" shrinkToFit="0" vertical="center" wrapText="1"/>
    </xf>
    <xf borderId="4" fillId="2" fontId="17" numFmtId="172" xfId="0" applyAlignment="1" applyBorder="1" applyFont="1" applyNumberFormat="1">
      <alignment horizontal="center" shrinkToFit="0" vertical="center" wrapText="1"/>
    </xf>
    <xf borderId="4" fillId="0" fontId="6" numFmtId="168" xfId="0" applyAlignment="1" applyBorder="1" applyFont="1" applyNumberFormat="1">
      <alignment horizontal="center" vertical="center"/>
    </xf>
    <xf borderId="4" fillId="2" fontId="1" numFmtId="168" xfId="0" applyAlignment="1" applyBorder="1" applyFont="1" applyNumberFormat="1">
      <alignment horizontal="center" vertical="center"/>
    </xf>
    <xf borderId="4" fillId="2" fontId="1" numFmtId="182" xfId="0" applyAlignment="1" applyBorder="1" applyFont="1" applyNumberFormat="1">
      <alignment shrinkToFit="0" vertical="center" wrapText="1"/>
    </xf>
    <xf borderId="4" fillId="0" fontId="21" numFmtId="0" xfId="0" applyAlignment="1" applyBorder="1" applyFont="1">
      <alignment horizontal="right"/>
    </xf>
    <xf borderId="4" fillId="2" fontId="1" numFmtId="1" xfId="0" applyAlignment="1" applyBorder="1" applyFont="1" applyNumberFormat="1">
      <alignment horizontal="center" shrinkToFit="0" vertical="center" wrapText="1"/>
    </xf>
    <xf borderId="4" fillId="2" fontId="1" numFmtId="4" xfId="0" applyAlignment="1" applyBorder="1" applyFont="1" applyNumberFormat="1">
      <alignment vertical="center"/>
    </xf>
    <xf borderId="4" fillId="0" fontId="21" numFmtId="3" xfId="0" applyAlignment="1" applyBorder="1" applyFont="1" applyNumberFormat="1">
      <alignment horizontal="right"/>
    </xf>
    <xf borderId="4" fillId="2" fontId="1" numFmtId="1" xfId="0" applyAlignment="1" applyBorder="1" applyFont="1" applyNumberFormat="1">
      <alignment vertical="center"/>
    </xf>
    <xf borderId="4" fillId="2" fontId="6" numFmtId="168" xfId="0" applyAlignment="1" applyBorder="1" applyFont="1" applyNumberFormat="1">
      <alignment horizontal="center" vertical="center"/>
    </xf>
    <xf borderId="4" fillId="2" fontId="1" numFmtId="1" xfId="0" applyAlignment="1" applyBorder="1" applyFont="1" applyNumberFormat="1">
      <alignment shrinkToFit="0" vertical="center" wrapText="1"/>
    </xf>
    <xf borderId="4" fillId="2" fontId="1" numFmtId="1" xfId="0" applyAlignment="1" applyBorder="1" applyFont="1" applyNumberFormat="1">
      <alignment horizontal="center" vertical="center"/>
    </xf>
    <xf borderId="4" fillId="2" fontId="6" numFmtId="4" xfId="0" applyAlignment="1" applyBorder="1" applyFont="1" applyNumberFormat="1">
      <alignment horizontal="center" vertical="center"/>
    </xf>
    <xf borderId="4" fillId="2" fontId="21" numFmtId="3" xfId="0" applyAlignment="1" applyBorder="1" applyFont="1" applyNumberFormat="1">
      <alignment horizontal="right" vertical="center"/>
    </xf>
    <xf borderId="4" fillId="2" fontId="1" numFmtId="2" xfId="0" applyAlignment="1" applyBorder="1" applyFont="1" applyNumberFormat="1">
      <alignment vertical="center"/>
    </xf>
    <xf borderId="4" fillId="2" fontId="6" numFmtId="1" xfId="0" applyAlignment="1" applyBorder="1" applyFont="1" applyNumberFormat="1">
      <alignment shrinkToFit="0" vertical="center" wrapText="1"/>
    </xf>
    <xf borderId="4" fillId="2" fontId="1" numFmtId="4" xfId="0" applyAlignment="1" applyBorder="1" applyFont="1" applyNumberFormat="1">
      <alignment horizontal="center" vertical="center"/>
    </xf>
    <xf borderId="0" fillId="2" fontId="6" numFmtId="1" xfId="0" applyAlignment="1" applyFont="1" applyNumberFormat="1">
      <alignment vertical="center"/>
    </xf>
    <xf borderId="4" fillId="2" fontId="6" numFmtId="1" xfId="0" applyAlignment="1" applyBorder="1" applyFont="1" applyNumberFormat="1">
      <alignment vertical="center"/>
    </xf>
    <xf borderId="11" fillId="2" fontId="6" numFmtId="2" xfId="0" applyAlignment="1" applyBorder="1" applyFont="1" applyNumberFormat="1">
      <alignment horizontal="center" vertical="center"/>
    </xf>
    <xf borderId="11" fillId="2" fontId="6" numFmtId="0" xfId="0" applyAlignment="1" applyBorder="1" applyFont="1">
      <alignment shrinkToFit="0" vertical="center" wrapText="1"/>
    </xf>
    <xf borderId="11" fillId="2" fontId="1" numFmtId="0" xfId="0" applyAlignment="1" applyBorder="1" applyFont="1">
      <alignment horizontal="center" vertical="center"/>
    </xf>
    <xf borderId="11" fillId="2" fontId="6" numFmtId="180" xfId="0" applyAlignment="1" applyBorder="1" applyFont="1" applyNumberFormat="1">
      <alignment horizontal="center" vertical="center"/>
    </xf>
    <xf borderId="11" fillId="2" fontId="1" numFmtId="3" xfId="0" applyAlignment="1" applyBorder="1" applyFont="1" applyNumberFormat="1">
      <alignment horizontal="center" vertical="center"/>
    </xf>
    <xf borderId="0" fillId="2" fontId="1" numFmtId="168" xfId="0" applyAlignment="1" applyFont="1" applyNumberFormat="1">
      <alignment horizontal="center" vertical="center"/>
    </xf>
    <xf borderId="0" fillId="2" fontId="1" numFmtId="1" xfId="0" applyAlignment="1" applyFont="1" applyNumberFormat="1">
      <alignment vertical="center"/>
    </xf>
    <xf borderId="0" fillId="2" fontId="1" numFmtId="3" xfId="0" applyAlignment="1" applyFont="1" applyNumberFormat="1">
      <alignment horizontal="right" vertical="center"/>
    </xf>
    <xf borderId="24" fillId="2" fontId="1" numFmtId="3" xfId="0" applyAlignment="1" applyBorder="1" applyFont="1" applyNumberFormat="1">
      <alignment vertical="center"/>
    </xf>
    <xf borderId="25" fillId="12" fontId="2" numFmtId="3" xfId="0" applyAlignment="1" applyBorder="1" applyFill="1" applyFont="1" applyNumberFormat="1">
      <alignment horizontal="center" shrinkToFit="0" vertical="center" wrapText="1"/>
    </xf>
    <xf borderId="26" fillId="0" fontId="3" numFmtId="0" xfId="0" applyBorder="1" applyFont="1"/>
    <xf borderId="27" fillId="0" fontId="3" numFmtId="0" xfId="0" applyBorder="1" applyFont="1"/>
    <xf borderId="0" fillId="0" fontId="4" numFmtId="172" xfId="0" applyAlignment="1" applyFont="1" applyNumberFormat="1">
      <alignment horizontal="center" shrinkToFit="0" vertical="center" wrapText="1"/>
    </xf>
    <xf borderId="25" fillId="2" fontId="4" numFmtId="3" xfId="0" applyAlignment="1" applyBorder="1" applyFont="1" applyNumberFormat="1">
      <alignment horizontal="center" vertical="center"/>
    </xf>
    <xf borderId="28" fillId="2" fontId="4" numFmtId="172" xfId="0" applyAlignment="1" applyBorder="1" applyFont="1" applyNumberFormat="1">
      <alignment horizontal="center" vertical="center"/>
    </xf>
    <xf borderId="28" fillId="13" fontId="2" numFmtId="3" xfId="0" applyAlignment="1" applyBorder="1" applyFill="1" applyFont="1" applyNumberFormat="1">
      <alignment horizontal="center" shrinkToFit="0" vertical="center" wrapText="1"/>
    </xf>
    <xf borderId="28" fillId="13" fontId="2" numFmtId="172" xfId="0" applyAlignment="1" applyBorder="1" applyFont="1" applyNumberFormat="1">
      <alignment horizontal="center" shrinkToFit="0" vertical="center" wrapText="1"/>
    </xf>
    <xf borderId="28" fillId="13" fontId="2" numFmtId="43" xfId="0" applyAlignment="1" applyBorder="1" applyFont="1" applyNumberFormat="1">
      <alignment horizontal="center" shrinkToFit="0" vertical="center" wrapText="1"/>
    </xf>
    <xf borderId="25" fillId="0" fontId="1" numFmtId="3" xfId="0" applyAlignment="1" applyBorder="1" applyFont="1" applyNumberFormat="1">
      <alignment horizontal="center" vertical="center"/>
    </xf>
    <xf borderId="28" fillId="0" fontId="1" numFmtId="173" xfId="0" applyAlignment="1" applyBorder="1" applyFont="1" applyNumberFormat="1">
      <alignment vertical="center"/>
    </xf>
    <xf borderId="28" fillId="14" fontId="6" numFmtId="3" xfId="0" applyAlignment="1" applyBorder="1" applyFill="1" applyFont="1" applyNumberFormat="1">
      <alignment horizontal="center" shrinkToFit="0" vertical="center" wrapText="1"/>
    </xf>
    <xf borderId="28" fillId="14" fontId="6" numFmtId="172" xfId="0" applyAlignment="1" applyBorder="1" applyFont="1" applyNumberFormat="1">
      <alignment shrinkToFit="0" vertical="center" wrapText="1"/>
    </xf>
    <xf borderId="28" fillId="14" fontId="1" numFmtId="172" xfId="0" applyAlignment="1" applyBorder="1" applyFont="1" applyNumberFormat="1">
      <alignment vertical="center"/>
    </xf>
    <xf borderId="28" fillId="0" fontId="1" numFmtId="3" xfId="0" applyAlignment="1" applyBorder="1" applyFont="1" applyNumberFormat="1">
      <alignment horizontal="center" vertical="center"/>
    </xf>
    <xf borderId="28" fillId="0" fontId="1" numFmtId="172" xfId="0" applyAlignment="1" applyBorder="1" applyFont="1" applyNumberFormat="1">
      <alignment vertical="center"/>
    </xf>
    <xf borderId="28" fillId="0" fontId="1" numFmtId="3" xfId="0" applyAlignment="1" applyBorder="1" applyFont="1" applyNumberFormat="1">
      <alignment horizontal="center" shrinkToFit="0" vertical="center" wrapText="1"/>
    </xf>
    <xf borderId="28" fillId="0" fontId="1" numFmtId="172" xfId="0" applyAlignment="1" applyBorder="1" applyFont="1" applyNumberFormat="1">
      <alignment shrinkToFit="0" vertical="center" wrapText="1"/>
    </xf>
    <xf borderId="28" fillId="0" fontId="1" numFmtId="0" xfId="0" applyAlignment="1" applyBorder="1" applyFont="1">
      <alignment shrinkToFit="0" vertical="center" wrapText="1"/>
    </xf>
    <xf borderId="28" fillId="0" fontId="1" numFmtId="0" xfId="0" applyAlignment="1" applyBorder="1" applyFont="1">
      <alignment vertical="center"/>
    </xf>
    <xf borderId="28" fillId="14" fontId="6" numFmtId="0" xfId="0" applyAlignment="1" applyBorder="1" applyFont="1">
      <alignment shrinkToFit="0" vertical="center" wrapText="1"/>
    </xf>
    <xf borderId="28" fillId="14" fontId="1" numFmtId="3" xfId="0" applyAlignment="1" applyBorder="1" applyFont="1" applyNumberFormat="1">
      <alignment horizontal="center" shrinkToFit="0" vertical="center" wrapText="1"/>
    </xf>
    <xf borderId="28" fillId="14" fontId="1" numFmtId="0" xfId="0" applyAlignment="1" applyBorder="1" applyFont="1">
      <alignment vertical="center"/>
    </xf>
    <xf borderId="28" fillId="14" fontId="17" numFmtId="3" xfId="0" applyAlignment="1" applyBorder="1" applyFont="1" applyNumberFormat="1">
      <alignment horizontal="center"/>
    </xf>
    <xf borderId="27" fillId="14" fontId="20" numFmtId="0" xfId="0" applyBorder="1" applyFont="1"/>
    <xf borderId="27" fillId="14" fontId="27" numFmtId="0" xfId="0" applyBorder="1" applyFont="1"/>
    <xf borderId="0" fillId="2" fontId="27" numFmtId="3" xfId="0" applyFont="1" applyNumberFormat="1"/>
    <xf borderId="29" fillId="2" fontId="6" numFmtId="0" xfId="0" applyAlignment="1" applyBorder="1" applyFont="1">
      <alignment shrinkToFit="0" vertical="center" wrapText="1"/>
    </xf>
    <xf borderId="29" fillId="2" fontId="1"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8.xml.rels><?xml version="1.0" encoding="UTF-8" standalone="yes"?><Relationships xmlns="http://schemas.openxmlformats.org/package/2006/relationships"><Relationship Id="rId20" Type="http://schemas.openxmlformats.org/officeDocument/2006/relationships/image" Target="../media/image7.png"/><Relationship Id="rId11" Type="http://schemas.openxmlformats.org/officeDocument/2006/relationships/image" Target="../media/image21.png"/><Relationship Id="rId22" Type="http://schemas.openxmlformats.org/officeDocument/2006/relationships/image" Target="../media/image13.png"/><Relationship Id="rId10" Type="http://schemas.openxmlformats.org/officeDocument/2006/relationships/image" Target="../media/image5.png"/><Relationship Id="rId21" Type="http://schemas.openxmlformats.org/officeDocument/2006/relationships/image" Target="../media/image14.png"/><Relationship Id="rId13" Type="http://schemas.openxmlformats.org/officeDocument/2006/relationships/image" Target="../media/image2.png"/><Relationship Id="rId12" Type="http://schemas.openxmlformats.org/officeDocument/2006/relationships/image" Target="../media/image9.png"/><Relationship Id="rId23" Type="http://schemas.openxmlformats.org/officeDocument/2006/relationships/image" Target="../media/image18.png"/><Relationship Id="rId1" Type="http://schemas.openxmlformats.org/officeDocument/2006/relationships/image" Target="../media/image20.png"/><Relationship Id="rId2" Type="http://schemas.openxmlformats.org/officeDocument/2006/relationships/image" Target="../media/image6.png"/><Relationship Id="rId3" Type="http://schemas.openxmlformats.org/officeDocument/2006/relationships/image" Target="../media/image17.png"/><Relationship Id="rId4" Type="http://schemas.openxmlformats.org/officeDocument/2006/relationships/image" Target="../media/image1.png"/><Relationship Id="rId9" Type="http://schemas.openxmlformats.org/officeDocument/2006/relationships/image" Target="../media/image19.png"/><Relationship Id="rId15" Type="http://schemas.openxmlformats.org/officeDocument/2006/relationships/image" Target="../media/image16.png"/><Relationship Id="rId14" Type="http://schemas.openxmlformats.org/officeDocument/2006/relationships/image" Target="../media/image8.png"/><Relationship Id="rId17" Type="http://schemas.openxmlformats.org/officeDocument/2006/relationships/image" Target="../media/image10.png"/><Relationship Id="rId16" Type="http://schemas.openxmlformats.org/officeDocument/2006/relationships/image" Target="../media/image4.png"/><Relationship Id="rId5" Type="http://schemas.openxmlformats.org/officeDocument/2006/relationships/image" Target="../media/image3.png"/><Relationship Id="rId19" Type="http://schemas.openxmlformats.org/officeDocument/2006/relationships/image" Target="../media/image23.png"/><Relationship Id="rId6" Type="http://schemas.openxmlformats.org/officeDocument/2006/relationships/image" Target="../media/image15.png"/><Relationship Id="rId18" Type="http://schemas.openxmlformats.org/officeDocument/2006/relationships/image" Target="../media/image11.png"/><Relationship Id="rId7" Type="http://schemas.openxmlformats.org/officeDocument/2006/relationships/image" Target="../media/image12.png"/><Relationship Id="rId8" Type="http://schemas.openxmlformats.org/officeDocument/2006/relationships/image" Target="../media/image3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30.png"/><Relationship Id="rId3" Type="http://schemas.openxmlformats.org/officeDocument/2006/relationships/image" Target="../media/image26.png"/><Relationship Id="rId4" Type="http://schemas.openxmlformats.org/officeDocument/2006/relationships/image" Target="../media/image31.png"/><Relationship Id="rId5" Type="http://schemas.openxmlformats.org/officeDocument/2006/relationships/image" Target="../media/image73.png"/><Relationship Id="rId6" Type="http://schemas.openxmlformats.org/officeDocument/2006/relationships/image" Target="../media/image3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3.png"/><Relationship Id="rId3" Type="http://schemas.openxmlformats.org/officeDocument/2006/relationships/image" Target="../media/image37.jpg"/><Relationship Id="rId4" Type="http://schemas.openxmlformats.org/officeDocument/2006/relationships/image" Target="../media/image35.png"/><Relationship Id="rId5" Type="http://schemas.openxmlformats.org/officeDocument/2006/relationships/image" Target="../media/image28.png"/><Relationship Id="rId6" Type="http://schemas.openxmlformats.org/officeDocument/2006/relationships/image" Target="../media/image29.png"/><Relationship Id="rId7" Type="http://schemas.openxmlformats.org/officeDocument/2006/relationships/image" Target="../media/image39.png"/><Relationship Id="rId8" Type="http://schemas.openxmlformats.org/officeDocument/2006/relationships/image" Target="../media/image3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7.png"/><Relationship Id="rId2" Type="http://schemas.openxmlformats.org/officeDocument/2006/relationships/image" Target="../media/image36.png"/></Relationships>
</file>

<file path=xl/drawings/_rels/drawing16.xml.rels><?xml version="1.0" encoding="UTF-8" standalone="yes"?><Relationships xmlns="http://schemas.openxmlformats.org/package/2006/relationships"><Relationship Id="rId11" Type="http://schemas.openxmlformats.org/officeDocument/2006/relationships/image" Target="../media/image47.png"/><Relationship Id="rId10" Type="http://schemas.openxmlformats.org/officeDocument/2006/relationships/image" Target="../media/image44.png"/><Relationship Id="rId12" Type="http://schemas.openxmlformats.org/officeDocument/2006/relationships/image" Target="../media/image58.png"/><Relationship Id="rId1" Type="http://schemas.openxmlformats.org/officeDocument/2006/relationships/image" Target="../media/image43.png"/><Relationship Id="rId2" Type="http://schemas.openxmlformats.org/officeDocument/2006/relationships/image" Target="../media/image55.png"/><Relationship Id="rId3" Type="http://schemas.openxmlformats.org/officeDocument/2006/relationships/image" Target="../media/image40.png"/><Relationship Id="rId4" Type="http://schemas.openxmlformats.org/officeDocument/2006/relationships/image" Target="../media/image74.png"/><Relationship Id="rId9" Type="http://schemas.openxmlformats.org/officeDocument/2006/relationships/image" Target="../media/image50.png"/><Relationship Id="rId5" Type="http://schemas.openxmlformats.org/officeDocument/2006/relationships/image" Target="../media/image52.png"/><Relationship Id="rId6" Type="http://schemas.openxmlformats.org/officeDocument/2006/relationships/image" Target="../media/image46.png"/><Relationship Id="rId7" Type="http://schemas.openxmlformats.org/officeDocument/2006/relationships/image" Target="../media/image42.png"/><Relationship Id="rId8" Type="http://schemas.openxmlformats.org/officeDocument/2006/relationships/image" Target="../media/image38.png"/></Relationships>
</file>

<file path=xl/drawings/_rels/drawing17.xml.rels><?xml version="1.0" encoding="UTF-8" standalone="yes"?><Relationships xmlns="http://schemas.openxmlformats.org/package/2006/relationships"><Relationship Id="rId11" Type="http://schemas.openxmlformats.org/officeDocument/2006/relationships/image" Target="../media/image45.png"/><Relationship Id="rId10" Type="http://schemas.openxmlformats.org/officeDocument/2006/relationships/image" Target="../media/image62.png"/><Relationship Id="rId1" Type="http://schemas.openxmlformats.org/officeDocument/2006/relationships/image" Target="../media/image48.png"/><Relationship Id="rId2" Type="http://schemas.openxmlformats.org/officeDocument/2006/relationships/image" Target="../media/image56.png"/><Relationship Id="rId3" Type="http://schemas.openxmlformats.org/officeDocument/2006/relationships/image" Target="../media/image64.png"/><Relationship Id="rId4" Type="http://schemas.openxmlformats.org/officeDocument/2006/relationships/image" Target="../media/image59.png"/><Relationship Id="rId9" Type="http://schemas.openxmlformats.org/officeDocument/2006/relationships/image" Target="../media/image65.png"/><Relationship Id="rId5" Type="http://schemas.openxmlformats.org/officeDocument/2006/relationships/image" Target="../media/image51.png"/><Relationship Id="rId6" Type="http://schemas.openxmlformats.org/officeDocument/2006/relationships/image" Target="../media/image41.png"/><Relationship Id="rId7" Type="http://schemas.openxmlformats.org/officeDocument/2006/relationships/image" Target="../media/image61.png"/><Relationship Id="rId8" Type="http://schemas.openxmlformats.org/officeDocument/2006/relationships/image" Target="../media/image5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0.png"/><Relationship Id="rId2" Type="http://schemas.openxmlformats.org/officeDocument/2006/relationships/image" Target="../media/image49.png"/><Relationship Id="rId3" Type="http://schemas.openxmlformats.org/officeDocument/2006/relationships/image" Target="../media/image63.png"/><Relationship Id="rId4" Type="http://schemas.openxmlformats.org/officeDocument/2006/relationships/image" Target="../media/image5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69.png"/><Relationship Id="rId2" Type="http://schemas.openxmlformats.org/officeDocument/2006/relationships/image" Target="../media/image66.png"/><Relationship Id="rId3" Type="http://schemas.openxmlformats.org/officeDocument/2006/relationships/image" Target="../media/image71.png"/><Relationship Id="rId4" Type="http://schemas.openxmlformats.org/officeDocument/2006/relationships/image" Target="../media/image68.png"/><Relationship Id="rId5" Type="http://schemas.openxmlformats.org/officeDocument/2006/relationships/image" Target="../media/image72.png"/><Relationship Id="rId6" Type="http://schemas.openxmlformats.org/officeDocument/2006/relationships/image" Target="../media/image70.png"/><Relationship Id="rId7" Type="http://schemas.openxmlformats.org/officeDocument/2006/relationships/image" Target="../media/image75.png"/><Relationship Id="rId8" Type="http://schemas.openxmlformats.org/officeDocument/2006/relationships/image" Target="../media/image67.png"/></Relationships>
</file>

<file path=xl/drawings/_rels/drawing24.xml.rels><?xml version="1.0" encoding="UTF-8" standalone="yes"?><Relationships xmlns="http://schemas.openxmlformats.org/package/2006/relationships"><Relationship Id="rId11" Type="http://schemas.openxmlformats.org/officeDocument/2006/relationships/image" Target="../media/image85.png"/><Relationship Id="rId10" Type="http://schemas.openxmlformats.org/officeDocument/2006/relationships/image" Target="../media/image88.png"/><Relationship Id="rId13" Type="http://schemas.openxmlformats.org/officeDocument/2006/relationships/image" Target="../media/image82.png"/><Relationship Id="rId12" Type="http://schemas.openxmlformats.org/officeDocument/2006/relationships/image" Target="../media/image83.png"/><Relationship Id="rId1" Type="http://schemas.openxmlformats.org/officeDocument/2006/relationships/image" Target="../media/image79.png"/><Relationship Id="rId2" Type="http://schemas.openxmlformats.org/officeDocument/2006/relationships/image" Target="../media/image89.png"/><Relationship Id="rId3" Type="http://schemas.openxmlformats.org/officeDocument/2006/relationships/image" Target="../media/image87.png"/><Relationship Id="rId4" Type="http://schemas.openxmlformats.org/officeDocument/2006/relationships/image" Target="../media/image81.png"/><Relationship Id="rId9" Type="http://schemas.openxmlformats.org/officeDocument/2006/relationships/image" Target="../media/image80.png"/><Relationship Id="rId15" Type="http://schemas.openxmlformats.org/officeDocument/2006/relationships/image" Target="../media/image86.png"/><Relationship Id="rId14" Type="http://schemas.openxmlformats.org/officeDocument/2006/relationships/image" Target="../media/image76.png"/><Relationship Id="rId5" Type="http://schemas.openxmlformats.org/officeDocument/2006/relationships/image" Target="../media/image90.png"/><Relationship Id="rId6" Type="http://schemas.openxmlformats.org/officeDocument/2006/relationships/image" Target="../media/image84.png"/><Relationship Id="rId7" Type="http://schemas.openxmlformats.org/officeDocument/2006/relationships/image" Target="../media/image78.png"/><Relationship Id="rId8" Type="http://schemas.openxmlformats.org/officeDocument/2006/relationships/image" Target="../media/image7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24</xdr:row>
      <xdr:rowOff>0</xdr:rowOff>
    </xdr:from>
    <xdr:ext cx="371475" cy="200025"/>
    <xdr:pic>
      <xdr:nvPicPr>
        <xdr:cNvPr id="0" name="image20.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27</xdr:row>
      <xdr:rowOff>0</xdr:rowOff>
    </xdr:from>
    <xdr:ext cx="361950" cy="20002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30</xdr:row>
      <xdr:rowOff>0</xdr:rowOff>
    </xdr:from>
    <xdr:ext cx="257175" cy="200025"/>
    <xdr:pic>
      <xdr:nvPicPr>
        <xdr:cNvPr id="0" name="image17.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33</xdr:row>
      <xdr:rowOff>0</xdr:rowOff>
    </xdr:from>
    <xdr:ext cx="381000" cy="2000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51</xdr:row>
      <xdr:rowOff>0</xdr:rowOff>
    </xdr:from>
    <xdr:ext cx="21907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67</xdr:row>
      <xdr:rowOff>0</xdr:rowOff>
    </xdr:from>
    <xdr:ext cx="600075" cy="200025"/>
    <xdr:pic>
      <xdr:nvPicPr>
        <xdr:cNvPr id="0" name="image15.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76</xdr:row>
      <xdr:rowOff>0</xdr:rowOff>
    </xdr:from>
    <xdr:ext cx="428625" cy="200025"/>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79</xdr:row>
      <xdr:rowOff>0</xdr:rowOff>
    </xdr:from>
    <xdr:ext cx="247650" cy="200025"/>
    <xdr:pic>
      <xdr:nvPicPr>
        <xdr:cNvPr id="0" name="image32.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107</xdr:row>
      <xdr:rowOff>0</xdr:rowOff>
    </xdr:from>
    <xdr:ext cx="180975" cy="200025"/>
    <xdr:pic>
      <xdr:nvPicPr>
        <xdr:cNvPr id="0" name="image1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110</xdr:row>
      <xdr:rowOff>0</xdr:rowOff>
    </xdr:from>
    <xdr:ext cx="190500" cy="200025"/>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116</xdr:row>
      <xdr:rowOff>0</xdr:rowOff>
    </xdr:from>
    <xdr:ext cx="247650" cy="200025"/>
    <xdr:pic>
      <xdr:nvPicPr>
        <xdr:cNvPr id="0" name="image21.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119</xdr:row>
      <xdr:rowOff>0</xdr:rowOff>
    </xdr:from>
    <xdr:ext cx="180975" cy="200025"/>
    <xdr:pic>
      <xdr:nvPicPr>
        <xdr:cNvPr id="0" name="image9.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126</xdr:row>
      <xdr:rowOff>0</xdr:rowOff>
    </xdr:from>
    <xdr:ext cx="190500" cy="200025"/>
    <xdr:pic>
      <xdr:nvPicPr>
        <xdr:cNvPr id="0" name="image2.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139</xdr:row>
      <xdr:rowOff>0</xdr:rowOff>
    </xdr:from>
    <xdr:ext cx="361950" cy="200025"/>
    <xdr:pic>
      <xdr:nvPicPr>
        <xdr:cNvPr id="0" name="image8.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142</xdr:row>
      <xdr:rowOff>0</xdr:rowOff>
    </xdr:from>
    <xdr:ext cx="457200" cy="200025"/>
    <xdr:pic>
      <xdr:nvPicPr>
        <xdr:cNvPr id="0" name="image16.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171</xdr:row>
      <xdr:rowOff>0</xdr:rowOff>
    </xdr:from>
    <xdr:ext cx="266700" cy="200025"/>
    <xdr:pic>
      <xdr:nvPicPr>
        <xdr:cNvPr id="0" name="image4.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174</xdr:row>
      <xdr:rowOff>0</xdr:rowOff>
    </xdr:from>
    <xdr:ext cx="276225" cy="200025"/>
    <xdr:pic>
      <xdr:nvPicPr>
        <xdr:cNvPr id="0" name="image10.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182</xdr:row>
      <xdr:rowOff>0</xdr:rowOff>
    </xdr:from>
    <xdr:ext cx="485775" cy="200025"/>
    <xdr:pic>
      <xdr:nvPicPr>
        <xdr:cNvPr id="0" name="image11.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191</xdr:row>
      <xdr:rowOff>0</xdr:rowOff>
    </xdr:from>
    <xdr:ext cx="114300" cy="200025"/>
    <xdr:pic>
      <xdr:nvPicPr>
        <xdr:cNvPr id="0" name="image23.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194</xdr:row>
      <xdr:rowOff>0</xdr:rowOff>
    </xdr:from>
    <xdr:ext cx="285750" cy="200025"/>
    <xdr:pic>
      <xdr:nvPicPr>
        <xdr:cNvPr id="0" name="image7.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197</xdr:row>
      <xdr:rowOff>0</xdr:rowOff>
    </xdr:from>
    <xdr:ext cx="285750" cy="200025"/>
    <xdr:pic>
      <xdr:nvPicPr>
        <xdr:cNvPr id="0" name="image7.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200</xdr:row>
      <xdr:rowOff>0</xdr:rowOff>
    </xdr:from>
    <xdr:ext cx="247650" cy="200025"/>
    <xdr:pic>
      <xdr:nvPicPr>
        <xdr:cNvPr id="0" name="image14.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237</xdr:row>
      <xdr:rowOff>0</xdr:rowOff>
    </xdr:from>
    <xdr:ext cx="238125" cy="200025"/>
    <xdr:pic>
      <xdr:nvPicPr>
        <xdr:cNvPr id="0" name="image13.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239</xdr:row>
      <xdr:rowOff>0</xdr:rowOff>
    </xdr:from>
    <xdr:ext cx="171450" cy="200025"/>
    <xdr:pic>
      <xdr:nvPicPr>
        <xdr:cNvPr id="0" name="image18.png"/>
        <xdr:cNvPicPr preferRelativeResize="0"/>
      </xdr:nvPicPr>
      <xdr:blipFill>
        <a:blip cstate="print" r:embed="rId2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17</xdr:row>
      <xdr:rowOff>0</xdr:rowOff>
    </xdr:from>
    <xdr:ext cx="219075" cy="190500"/>
    <xdr:pic>
      <xdr:nvPicPr>
        <xdr:cNvPr id="0" name="image2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20</xdr:row>
      <xdr:rowOff>0</xdr:rowOff>
    </xdr:from>
    <xdr:ext cx="123825" cy="200025"/>
    <xdr:pic>
      <xdr:nvPicPr>
        <xdr:cNvPr id="0" name="image2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6</xdr:row>
      <xdr:rowOff>0</xdr:rowOff>
    </xdr:from>
    <xdr:ext cx="190500" cy="190500"/>
    <xdr:pic>
      <xdr:nvPicPr>
        <xdr:cNvPr id="0" name="image25.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8</xdr:row>
      <xdr:rowOff>0</xdr:rowOff>
    </xdr:from>
    <xdr:ext cx="190500" cy="190500"/>
    <xdr:pic>
      <xdr:nvPicPr>
        <xdr:cNvPr id="0" name="image30.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10</xdr:row>
      <xdr:rowOff>0</xdr:rowOff>
    </xdr:from>
    <xdr:ext cx="190500" cy="190500"/>
    <xdr:pic>
      <xdr:nvPicPr>
        <xdr:cNvPr id="0" name="image26.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12</xdr:row>
      <xdr:rowOff>0</xdr:rowOff>
    </xdr:from>
    <xdr:ext cx="190500" cy="190500"/>
    <xdr:pic>
      <xdr:nvPicPr>
        <xdr:cNvPr id="0" name="image31.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14</xdr:row>
      <xdr:rowOff>0</xdr:rowOff>
    </xdr:from>
    <xdr:ext cx="190500" cy="190500"/>
    <xdr:pic>
      <xdr:nvPicPr>
        <xdr:cNvPr id="0" name="image73.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16</xdr:row>
      <xdr:rowOff>0</xdr:rowOff>
    </xdr:from>
    <xdr:ext cx="190500" cy="190500"/>
    <xdr:pic>
      <xdr:nvPicPr>
        <xdr:cNvPr id="0" name="image34.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180975" cy="190500"/>
    <xdr:pic>
      <xdr:nvPicPr>
        <xdr:cNvPr id="0" name="image27.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7</xdr:row>
      <xdr:rowOff>0</xdr:rowOff>
    </xdr:from>
    <xdr:ext cx="1695450" cy="15335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11</xdr:row>
      <xdr:rowOff>0</xdr:rowOff>
    </xdr:from>
    <xdr:ext cx="314325" cy="190500"/>
    <xdr:pic>
      <xdr:nvPicPr>
        <xdr:cNvPr id="0" name="image37.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17</xdr:row>
      <xdr:rowOff>0</xdr:rowOff>
    </xdr:from>
    <xdr:ext cx="1952625" cy="1076325"/>
    <xdr:pic>
      <xdr:nvPicPr>
        <xdr:cNvPr id="0" name="image35.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20</xdr:row>
      <xdr:rowOff>0</xdr:rowOff>
    </xdr:from>
    <xdr:ext cx="285750" cy="200025"/>
    <xdr:pic>
      <xdr:nvPicPr>
        <xdr:cNvPr id="0" name="image28.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26</xdr:row>
      <xdr:rowOff>0</xdr:rowOff>
    </xdr:from>
    <xdr:ext cx="247650" cy="200025"/>
    <xdr:pic>
      <xdr:nvPicPr>
        <xdr:cNvPr id="0" name="image29.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29</xdr:row>
      <xdr:rowOff>0</xdr:rowOff>
    </xdr:from>
    <xdr:ext cx="1847850" cy="1190625"/>
    <xdr:pic>
      <xdr:nvPicPr>
        <xdr:cNvPr id="0" name="image39.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34</xdr:row>
      <xdr:rowOff>0</xdr:rowOff>
    </xdr:from>
    <xdr:ext cx="1952625" cy="1152525"/>
    <xdr:pic>
      <xdr:nvPicPr>
        <xdr:cNvPr id="0" name="image33.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5</xdr:row>
      <xdr:rowOff>0</xdr:rowOff>
    </xdr:from>
    <xdr:ext cx="1733550" cy="1257300"/>
    <xdr:pic>
      <xdr:nvPicPr>
        <xdr:cNvPr id="0" name="image57.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6</xdr:row>
      <xdr:rowOff>0</xdr:rowOff>
    </xdr:from>
    <xdr:ext cx="1724025" cy="1009650"/>
    <xdr:pic>
      <xdr:nvPicPr>
        <xdr:cNvPr id="0" name="image3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2028825" cy="2590800"/>
    <xdr:pic>
      <xdr:nvPicPr>
        <xdr:cNvPr id="0" name="image4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7</xdr:row>
      <xdr:rowOff>0</xdr:rowOff>
    </xdr:from>
    <xdr:ext cx="2647950" cy="1714500"/>
    <xdr:pic>
      <xdr:nvPicPr>
        <xdr:cNvPr id="0" name="image5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2647950" cy="1714500"/>
    <xdr:pic>
      <xdr:nvPicPr>
        <xdr:cNvPr id="0" name="image5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14</xdr:row>
      <xdr:rowOff>0</xdr:rowOff>
    </xdr:from>
    <xdr:ext cx="1485900" cy="1914525"/>
    <xdr:pic>
      <xdr:nvPicPr>
        <xdr:cNvPr id="0" name="image40.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15</xdr:row>
      <xdr:rowOff>0</xdr:rowOff>
    </xdr:from>
    <xdr:ext cx="2162175" cy="1724025"/>
    <xdr:pic>
      <xdr:nvPicPr>
        <xdr:cNvPr id="0" name="image74.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16</xdr:row>
      <xdr:rowOff>0</xdr:rowOff>
    </xdr:from>
    <xdr:ext cx="1638300" cy="1724025"/>
    <xdr:pic>
      <xdr:nvPicPr>
        <xdr:cNvPr id="0" name="image52.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17</xdr:row>
      <xdr:rowOff>0</xdr:rowOff>
    </xdr:from>
    <xdr:ext cx="1581150" cy="1876425"/>
    <xdr:pic>
      <xdr:nvPicPr>
        <xdr:cNvPr id="0" name="image46.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18</xdr:row>
      <xdr:rowOff>0</xdr:rowOff>
    </xdr:from>
    <xdr:ext cx="2647950" cy="1981200"/>
    <xdr:pic>
      <xdr:nvPicPr>
        <xdr:cNvPr id="0" name="image42.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19</xdr:row>
      <xdr:rowOff>0</xdr:rowOff>
    </xdr:from>
    <xdr:ext cx="1371600" cy="2047875"/>
    <xdr:pic>
      <xdr:nvPicPr>
        <xdr:cNvPr id="0" name="image38.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24</xdr:row>
      <xdr:rowOff>0</xdr:rowOff>
    </xdr:from>
    <xdr:ext cx="2647950" cy="2266950"/>
    <xdr:pic>
      <xdr:nvPicPr>
        <xdr:cNvPr id="0" name="image50.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25</xdr:row>
      <xdr:rowOff>0</xdr:rowOff>
    </xdr:from>
    <xdr:ext cx="2647950" cy="2266950"/>
    <xdr:pic>
      <xdr:nvPicPr>
        <xdr:cNvPr id="0" name="image50.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26</xdr:row>
      <xdr:rowOff>0</xdr:rowOff>
    </xdr:from>
    <xdr:ext cx="2647950" cy="2266950"/>
    <xdr:pic>
      <xdr:nvPicPr>
        <xdr:cNvPr id="0" name="image50.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27</xdr:row>
      <xdr:rowOff>0</xdr:rowOff>
    </xdr:from>
    <xdr:ext cx="2647950" cy="2266950"/>
    <xdr:pic>
      <xdr:nvPicPr>
        <xdr:cNvPr id="0" name="image50.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28</xdr:row>
      <xdr:rowOff>0</xdr:rowOff>
    </xdr:from>
    <xdr:ext cx="2438400" cy="2276475"/>
    <xdr:pic>
      <xdr:nvPicPr>
        <xdr:cNvPr id="0" name="image44.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29</xdr:row>
      <xdr:rowOff>0</xdr:rowOff>
    </xdr:from>
    <xdr:ext cx="2647950" cy="1781175"/>
    <xdr:pic>
      <xdr:nvPicPr>
        <xdr:cNvPr id="0" name="image47.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30</xdr:row>
      <xdr:rowOff>0</xdr:rowOff>
    </xdr:from>
    <xdr:ext cx="2381250" cy="1609725"/>
    <xdr:pic>
      <xdr:nvPicPr>
        <xdr:cNvPr id="0" name="image47.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31</xdr:row>
      <xdr:rowOff>0</xdr:rowOff>
    </xdr:from>
    <xdr:ext cx="2228850" cy="1752600"/>
    <xdr:pic>
      <xdr:nvPicPr>
        <xdr:cNvPr id="0" name="image58.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32</xdr:row>
      <xdr:rowOff>0</xdr:rowOff>
    </xdr:from>
    <xdr:ext cx="2228850" cy="1752600"/>
    <xdr:pic>
      <xdr:nvPicPr>
        <xdr:cNvPr id="0" name="image58.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3</xdr:row>
      <xdr:rowOff>0</xdr:rowOff>
    </xdr:from>
    <xdr:ext cx="276225" cy="190500"/>
    <xdr:pic>
      <xdr:nvPicPr>
        <xdr:cNvPr id="0" name="image48.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333375" cy="190500"/>
    <xdr:pic>
      <xdr:nvPicPr>
        <xdr:cNvPr id="0" name="image56.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276225" cy="190500"/>
    <xdr:pic>
      <xdr:nvPicPr>
        <xdr:cNvPr id="0" name="image64.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12</xdr:row>
      <xdr:rowOff>0</xdr:rowOff>
    </xdr:from>
    <xdr:ext cx="142875" cy="190500"/>
    <xdr:pic>
      <xdr:nvPicPr>
        <xdr:cNvPr id="0" name="image59.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15</xdr:row>
      <xdr:rowOff>0</xdr:rowOff>
    </xdr:from>
    <xdr:ext cx="323850" cy="190500"/>
    <xdr:pic>
      <xdr:nvPicPr>
        <xdr:cNvPr id="0" name="image51.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18</xdr:row>
      <xdr:rowOff>0</xdr:rowOff>
    </xdr:from>
    <xdr:ext cx="219075" cy="190500"/>
    <xdr:pic>
      <xdr:nvPicPr>
        <xdr:cNvPr id="0" name="image4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21</xdr:row>
      <xdr:rowOff>0</xdr:rowOff>
    </xdr:from>
    <xdr:ext cx="266700" cy="200025"/>
    <xdr:pic>
      <xdr:nvPicPr>
        <xdr:cNvPr id="0" name="image61.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24</xdr:row>
      <xdr:rowOff>0</xdr:rowOff>
    </xdr:from>
    <xdr:ext cx="400050" cy="200025"/>
    <xdr:pic>
      <xdr:nvPicPr>
        <xdr:cNvPr id="0" name="image54.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27</xdr:row>
      <xdr:rowOff>0</xdr:rowOff>
    </xdr:from>
    <xdr:ext cx="333375" cy="200025"/>
    <xdr:pic>
      <xdr:nvPicPr>
        <xdr:cNvPr id="0" name="image65.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30</xdr:row>
      <xdr:rowOff>0</xdr:rowOff>
    </xdr:from>
    <xdr:ext cx="266700" cy="200025"/>
    <xdr:pic>
      <xdr:nvPicPr>
        <xdr:cNvPr id="0" name="image61.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33</xdr:row>
      <xdr:rowOff>0</xdr:rowOff>
    </xdr:from>
    <xdr:ext cx="371475" cy="200025"/>
    <xdr:pic>
      <xdr:nvPicPr>
        <xdr:cNvPr id="0" name="image62.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36</xdr:row>
      <xdr:rowOff>0</xdr:rowOff>
    </xdr:from>
    <xdr:ext cx="133350" cy="200025"/>
    <xdr:pic>
      <xdr:nvPicPr>
        <xdr:cNvPr id="0" name="image45.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3</xdr:row>
      <xdr:rowOff>0</xdr:rowOff>
    </xdr:from>
    <xdr:ext cx="219075" cy="190500"/>
    <xdr:pic>
      <xdr:nvPicPr>
        <xdr:cNvPr id="0" name="image60.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xdr:row>
      <xdr:rowOff>0</xdr:rowOff>
    </xdr:from>
    <xdr:ext cx="123825" cy="190500"/>
    <xdr:pic>
      <xdr:nvPicPr>
        <xdr:cNvPr id="0" name="image49.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12</xdr:row>
      <xdr:rowOff>0</xdr:rowOff>
    </xdr:from>
    <xdr:ext cx="209550" cy="190500"/>
    <xdr:pic>
      <xdr:nvPicPr>
        <xdr:cNvPr id="0" name="image63.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15</xdr:row>
      <xdr:rowOff>0</xdr:rowOff>
    </xdr:from>
    <xdr:ext cx="180975" cy="190500"/>
    <xdr:pic>
      <xdr:nvPicPr>
        <xdr:cNvPr id="0" name="image5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6</xdr:row>
      <xdr:rowOff>0</xdr:rowOff>
    </xdr:from>
    <xdr:ext cx="581025" cy="914400"/>
    <xdr:pic>
      <xdr:nvPicPr>
        <xdr:cNvPr id="0" name="image69.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xdr:row>
      <xdr:rowOff>0</xdr:rowOff>
    </xdr:from>
    <xdr:ext cx="1000125" cy="914400"/>
    <xdr:pic>
      <xdr:nvPicPr>
        <xdr:cNvPr id="0" name="image66.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1666875" cy="866775"/>
    <xdr:pic>
      <xdr:nvPicPr>
        <xdr:cNvPr id="0" name="image71.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9</xdr:row>
      <xdr:rowOff>0</xdr:rowOff>
    </xdr:from>
    <xdr:ext cx="1019175" cy="866775"/>
    <xdr:pic>
      <xdr:nvPicPr>
        <xdr:cNvPr id="0" name="image68.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15</xdr:row>
      <xdr:rowOff>0</xdr:rowOff>
    </xdr:from>
    <xdr:ext cx="257175" cy="190500"/>
    <xdr:pic>
      <xdr:nvPicPr>
        <xdr:cNvPr id="0" name="image72.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18</xdr:row>
      <xdr:rowOff>0</xdr:rowOff>
    </xdr:from>
    <xdr:ext cx="1981200" cy="1114425"/>
    <xdr:pic>
      <xdr:nvPicPr>
        <xdr:cNvPr id="0" name="image70.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21</xdr:row>
      <xdr:rowOff>0</xdr:rowOff>
    </xdr:from>
    <xdr:ext cx="1981200" cy="1666875"/>
    <xdr:pic>
      <xdr:nvPicPr>
        <xdr:cNvPr id="0" name="image75.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25</xdr:row>
      <xdr:rowOff>0</xdr:rowOff>
    </xdr:from>
    <xdr:ext cx="1981200" cy="866775"/>
    <xdr:pic>
      <xdr:nvPicPr>
        <xdr:cNvPr id="0" name="image67.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94</xdr:row>
      <xdr:rowOff>0</xdr:rowOff>
    </xdr:from>
    <xdr:ext cx="428625" cy="200025"/>
    <xdr:pic>
      <xdr:nvPicPr>
        <xdr:cNvPr id="0" name="image79.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95</xdr:row>
      <xdr:rowOff>0</xdr:rowOff>
    </xdr:from>
    <xdr:ext cx="333375" cy="190500"/>
    <xdr:pic>
      <xdr:nvPicPr>
        <xdr:cNvPr id="0" name="image89.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96</xdr:row>
      <xdr:rowOff>0</xdr:rowOff>
    </xdr:from>
    <xdr:ext cx="219075" cy="200025"/>
    <xdr:pic>
      <xdr:nvPicPr>
        <xdr:cNvPr id="0" name="image87.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97</xdr:row>
      <xdr:rowOff>0</xdr:rowOff>
    </xdr:from>
    <xdr:ext cx="228600" cy="200025"/>
    <xdr:pic>
      <xdr:nvPicPr>
        <xdr:cNvPr id="0" name="image81.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98</xdr:row>
      <xdr:rowOff>0</xdr:rowOff>
    </xdr:from>
    <xdr:ext cx="285750" cy="200025"/>
    <xdr:pic>
      <xdr:nvPicPr>
        <xdr:cNvPr id="0" name="image90.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99</xdr:row>
      <xdr:rowOff>0</xdr:rowOff>
    </xdr:from>
    <xdr:ext cx="200025" cy="200025"/>
    <xdr:pic>
      <xdr:nvPicPr>
        <xdr:cNvPr id="0" name="image84.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100</xdr:row>
      <xdr:rowOff>0</xdr:rowOff>
    </xdr:from>
    <xdr:ext cx="209550" cy="200025"/>
    <xdr:pic>
      <xdr:nvPicPr>
        <xdr:cNvPr id="0" name="image78.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101</xdr:row>
      <xdr:rowOff>0</xdr:rowOff>
    </xdr:from>
    <xdr:ext cx="276225" cy="200025"/>
    <xdr:pic>
      <xdr:nvPicPr>
        <xdr:cNvPr id="0" name="image77.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102</xdr:row>
      <xdr:rowOff>0</xdr:rowOff>
    </xdr:from>
    <xdr:ext cx="276225" cy="200025"/>
    <xdr:pic>
      <xdr:nvPicPr>
        <xdr:cNvPr id="0" name="image80.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103</xdr:row>
      <xdr:rowOff>0</xdr:rowOff>
    </xdr:from>
    <xdr:ext cx="314325" cy="200025"/>
    <xdr:pic>
      <xdr:nvPicPr>
        <xdr:cNvPr id="0" name="image88.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104</xdr:row>
      <xdr:rowOff>0</xdr:rowOff>
    </xdr:from>
    <xdr:ext cx="180975" cy="200025"/>
    <xdr:pic>
      <xdr:nvPicPr>
        <xdr:cNvPr id="0" name="image85.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105</xdr:row>
      <xdr:rowOff>0</xdr:rowOff>
    </xdr:from>
    <xdr:ext cx="219075" cy="200025"/>
    <xdr:pic>
      <xdr:nvPicPr>
        <xdr:cNvPr id="0" name="image83.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106</xdr:row>
      <xdr:rowOff>0</xdr:rowOff>
    </xdr:from>
    <xdr:ext cx="238125" cy="200025"/>
    <xdr:pic>
      <xdr:nvPicPr>
        <xdr:cNvPr id="0" name="image82.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107</xdr:row>
      <xdr:rowOff>0</xdr:rowOff>
    </xdr:from>
    <xdr:ext cx="219075" cy="200025"/>
    <xdr:pic>
      <xdr:nvPicPr>
        <xdr:cNvPr id="0" name="image76.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108</xdr:row>
      <xdr:rowOff>0</xdr:rowOff>
    </xdr:from>
    <xdr:ext cx="209550" cy="200025"/>
    <xdr:pic>
      <xdr:nvPicPr>
        <xdr:cNvPr id="0" name="image86.png"/>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7.29"/>
    <col customWidth="1" min="2" max="2" width="137.0"/>
    <col customWidth="1" min="3" max="6" width="14.43"/>
  </cols>
  <sheetData>
    <row r="1">
      <c r="A1" s="1"/>
      <c r="B1" s="1"/>
      <c r="C1" s="2"/>
      <c r="D1" s="2"/>
      <c r="E1" s="2"/>
      <c r="F1" s="2"/>
      <c r="G1" s="2"/>
      <c r="H1" s="2"/>
      <c r="I1" s="2"/>
      <c r="J1" s="2"/>
      <c r="K1" s="2"/>
      <c r="L1" s="2"/>
      <c r="M1" s="2"/>
      <c r="N1" s="2"/>
      <c r="O1" s="2"/>
      <c r="P1" s="2"/>
      <c r="Q1" s="2"/>
      <c r="R1" s="2"/>
      <c r="S1" s="2"/>
      <c r="T1" s="2"/>
      <c r="U1" s="2"/>
      <c r="V1" s="2"/>
      <c r="W1" s="2"/>
      <c r="X1" s="2"/>
      <c r="Y1" s="2"/>
      <c r="Z1" s="2"/>
    </row>
    <row r="2">
      <c r="A2" s="3" t="s">
        <v>0</v>
      </c>
      <c r="B2" s="4"/>
      <c r="C2" s="5"/>
      <c r="D2" s="5"/>
      <c r="E2" s="5"/>
      <c r="F2" s="5"/>
      <c r="G2" s="5"/>
      <c r="H2" s="5"/>
      <c r="I2" s="5"/>
      <c r="J2" s="5"/>
      <c r="K2" s="5"/>
      <c r="L2" s="5"/>
      <c r="M2" s="5"/>
      <c r="N2" s="5"/>
      <c r="O2" s="5"/>
      <c r="P2" s="5"/>
      <c r="Q2" s="5"/>
      <c r="R2" s="5"/>
      <c r="S2" s="5"/>
      <c r="T2" s="5"/>
      <c r="U2" s="5"/>
      <c r="V2" s="5"/>
      <c r="W2" s="5"/>
      <c r="X2" s="5"/>
      <c r="Y2" s="5"/>
      <c r="Z2" s="5"/>
    </row>
    <row r="3">
      <c r="A3" s="6"/>
      <c r="B3" s="6"/>
      <c r="C3" s="5"/>
      <c r="D3" s="5"/>
      <c r="E3" s="5"/>
      <c r="F3" s="5"/>
      <c r="G3" s="5"/>
      <c r="H3" s="5"/>
      <c r="I3" s="5"/>
      <c r="J3" s="5"/>
      <c r="K3" s="5"/>
      <c r="L3" s="5"/>
      <c r="M3" s="5"/>
      <c r="N3" s="5"/>
      <c r="O3" s="5"/>
      <c r="P3" s="5"/>
      <c r="Q3" s="5"/>
      <c r="R3" s="5"/>
      <c r="S3" s="5"/>
      <c r="T3" s="5"/>
      <c r="U3" s="5"/>
      <c r="V3" s="5"/>
      <c r="W3" s="5"/>
      <c r="X3" s="5"/>
      <c r="Y3" s="5"/>
      <c r="Z3" s="5"/>
    </row>
    <row r="4" ht="21.75" customHeight="1">
      <c r="A4" s="7" t="s">
        <v>1</v>
      </c>
      <c r="B4" s="7" t="s">
        <v>2</v>
      </c>
      <c r="C4" s="5"/>
      <c r="D4" s="5"/>
      <c r="E4" s="5"/>
      <c r="F4" s="5"/>
      <c r="G4" s="5"/>
      <c r="H4" s="5"/>
      <c r="I4" s="5"/>
      <c r="J4" s="5"/>
      <c r="K4" s="5"/>
      <c r="L4" s="5"/>
      <c r="M4" s="5"/>
      <c r="N4" s="5"/>
      <c r="O4" s="5"/>
      <c r="P4" s="5"/>
      <c r="Q4" s="5"/>
      <c r="R4" s="5"/>
      <c r="S4" s="5"/>
      <c r="T4" s="5"/>
      <c r="U4" s="5"/>
      <c r="V4" s="5"/>
      <c r="W4" s="5"/>
      <c r="X4" s="5"/>
      <c r="Y4" s="5"/>
      <c r="Z4" s="5"/>
    </row>
    <row r="5">
      <c r="A5" s="8"/>
      <c r="B5" s="9"/>
      <c r="C5" s="2"/>
      <c r="D5" s="2"/>
      <c r="E5" s="2"/>
      <c r="F5" s="2"/>
      <c r="G5" s="2"/>
      <c r="H5" s="2"/>
      <c r="I5" s="2"/>
      <c r="J5" s="2"/>
      <c r="K5" s="2"/>
      <c r="L5" s="2"/>
      <c r="M5" s="2"/>
      <c r="N5" s="2"/>
      <c r="O5" s="2"/>
      <c r="P5" s="2"/>
      <c r="Q5" s="2"/>
      <c r="R5" s="2"/>
      <c r="S5" s="2"/>
      <c r="T5" s="2"/>
      <c r="U5" s="2"/>
      <c r="V5" s="2"/>
      <c r="W5" s="2"/>
      <c r="X5" s="2"/>
      <c r="Y5" s="2"/>
      <c r="Z5" s="2"/>
    </row>
    <row r="6">
      <c r="A6" s="8"/>
      <c r="B6" s="10" t="s">
        <v>3</v>
      </c>
      <c r="C6" s="2"/>
      <c r="D6" s="2"/>
      <c r="E6" s="2"/>
      <c r="F6" s="2"/>
      <c r="G6" s="2"/>
      <c r="H6" s="2"/>
      <c r="I6" s="2"/>
      <c r="J6" s="2"/>
      <c r="K6" s="2"/>
      <c r="L6" s="2"/>
      <c r="M6" s="2"/>
      <c r="N6" s="2"/>
      <c r="O6" s="2"/>
      <c r="P6" s="2"/>
      <c r="Q6" s="2"/>
      <c r="R6" s="2"/>
      <c r="S6" s="2"/>
      <c r="T6" s="2"/>
      <c r="U6" s="2"/>
      <c r="V6" s="2"/>
      <c r="W6" s="2"/>
      <c r="X6" s="2"/>
      <c r="Y6" s="2"/>
      <c r="Z6" s="2"/>
    </row>
    <row r="7">
      <c r="A7" s="8"/>
      <c r="B7" s="11" t="s">
        <v>4</v>
      </c>
      <c r="C7" s="2"/>
      <c r="D7" s="2"/>
      <c r="E7" s="2"/>
      <c r="F7" s="2"/>
      <c r="G7" s="2"/>
      <c r="H7" s="2"/>
      <c r="I7" s="2"/>
      <c r="J7" s="2"/>
      <c r="K7" s="2"/>
      <c r="L7" s="2"/>
      <c r="M7" s="2"/>
      <c r="N7" s="2"/>
      <c r="O7" s="2"/>
      <c r="P7" s="2"/>
      <c r="Q7" s="2"/>
      <c r="R7" s="2"/>
      <c r="S7" s="2"/>
      <c r="T7" s="2"/>
      <c r="U7" s="2"/>
      <c r="V7" s="2"/>
      <c r="W7" s="2"/>
      <c r="X7" s="2"/>
      <c r="Y7" s="2"/>
      <c r="Z7" s="2"/>
    </row>
    <row r="8">
      <c r="A8" s="8"/>
      <c r="B8" s="11" t="s">
        <v>5</v>
      </c>
      <c r="C8" s="2"/>
      <c r="D8" s="2"/>
      <c r="E8" s="2"/>
      <c r="F8" s="2"/>
      <c r="G8" s="2"/>
      <c r="H8" s="2"/>
      <c r="I8" s="2"/>
      <c r="J8" s="2"/>
      <c r="K8" s="2"/>
      <c r="L8" s="2"/>
      <c r="M8" s="2"/>
      <c r="N8" s="2"/>
      <c r="O8" s="2"/>
      <c r="P8" s="2"/>
      <c r="Q8" s="2"/>
      <c r="R8" s="2"/>
      <c r="S8" s="2"/>
      <c r="T8" s="2"/>
      <c r="U8" s="2"/>
      <c r="V8" s="2"/>
      <c r="W8" s="2"/>
      <c r="X8" s="2"/>
      <c r="Y8" s="2"/>
      <c r="Z8" s="2"/>
    </row>
    <row r="9">
      <c r="A9" s="8"/>
      <c r="B9" s="12" t="s">
        <v>6</v>
      </c>
      <c r="C9" s="2"/>
      <c r="D9" s="2"/>
      <c r="E9" s="2"/>
      <c r="F9" s="2"/>
      <c r="G9" s="2"/>
      <c r="H9" s="2"/>
      <c r="I9" s="2"/>
      <c r="J9" s="2"/>
      <c r="K9" s="2"/>
      <c r="L9" s="2"/>
      <c r="M9" s="2"/>
      <c r="N9" s="2"/>
      <c r="O9" s="2"/>
      <c r="P9" s="2"/>
      <c r="Q9" s="2"/>
      <c r="R9" s="2"/>
      <c r="S9" s="2"/>
      <c r="T9" s="2"/>
      <c r="U9" s="2"/>
      <c r="V9" s="2"/>
      <c r="W9" s="2"/>
      <c r="X9" s="2"/>
      <c r="Y9" s="2"/>
      <c r="Z9" s="2"/>
    </row>
    <row r="10">
      <c r="A10" s="8"/>
      <c r="B10" s="13" t="s">
        <v>7</v>
      </c>
      <c r="C10" s="2"/>
      <c r="D10" s="2"/>
      <c r="E10" s="2"/>
      <c r="F10" s="2"/>
      <c r="G10" s="2"/>
      <c r="H10" s="2"/>
      <c r="I10" s="2"/>
      <c r="J10" s="2"/>
      <c r="K10" s="2"/>
      <c r="L10" s="2"/>
      <c r="M10" s="2"/>
      <c r="N10" s="2"/>
      <c r="O10" s="2"/>
      <c r="P10" s="2"/>
      <c r="Q10" s="2"/>
      <c r="R10" s="2"/>
      <c r="S10" s="2"/>
      <c r="T10" s="2"/>
      <c r="U10" s="2"/>
      <c r="V10" s="2"/>
      <c r="W10" s="2"/>
      <c r="X10" s="2"/>
      <c r="Y10" s="2"/>
      <c r="Z10" s="2"/>
    </row>
    <row r="11">
      <c r="A11" s="8"/>
      <c r="B11" s="13" t="s">
        <v>8</v>
      </c>
      <c r="C11" s="2"/>
      <c r="D11" s="2"/>
      <c r="E11" s="2"/>
      <c r="F11" s="2"/>
      <c r="G11" s="2"/>
      <c r="H11" s="2"/>
      <c r="I11" s="2"/>
      <c r="J11" s="2"/>
      <c r="K11" s="2"/>
      <c r="L11" s="2"/>
      <c r="M11" s="2"/>
      <c r="N11" s="2"/>
      <c r="O11" s="2"/>
      <c r="P11" s="2"/>
      <c r="Q11" s="2"/>
      <c r="R11" s="2"/>
      <c r="S11" s="2"/>
      <c r="T11" s="2"/>
      <c r="U11" s="2"/>
      <c r="V11" s="2"/>
      <c r="W11" s="2"/>
      <c r="X11" s="2"/>
      <c r="Y11" s="2"/>
      <c r="Z11" s="2"/>
    </row>
    <row r="12">
      <c r="A12" s="14" t="s">
        <v>9</v>
      </c>
      <c r="B12" s="13" t="s">
        <v>10</v>
      </c>
      <c r="C12" s="2"/>
      <c r="D12" s="2"/>
      <c r="E12" s="2"/>
      <c r="F12" s="2"/>
      <c r="G12" s="2"/>
      <c r="H12" s="2"/>
      <c r="I12" s="2"/>
      <c r="J12" s="2"/>
      <c r="K12" s="2"/>
      <c r="L12" s="2"/>
      <c r="M12" s="2"/>
      <c r="N12" s="2"/>
      <c r="O12" s="2"/>
      <c r="P12" s="2"/>
      <c r="Q12" s="2"/>
      <c r="R12" s="2"/>
      <c r="S12" s="2"/>
      <c r="T12" s="2"/>
      <c r="U12" s="2"/>
      <c r="V12" s="2"/>
      <c r="W12" s="2"/>
      <c r="X12" s="2"/>
      <c r="Y12" s="2"/>
      <c r="Z12" s="2"/>
    </row>
    <row r="13">
      <c r="A13" s="8"/>
      <c r="B13" s="15" t="s">
        <v>11</v>
      </c>
      <c r="C13" s="2"/>
      <c r="D13" s="2"/>
      <c r="E13" s="2"/>
      <c r="F13" s="2"/>
      <c r="G13" s="2"/>
      <c r="H13" s="2"/>
      <c r="I13" s="2"/>
      <c r="J13" s="2"/>
      <c r="K13" s="2"/>
      <c r="L13" s="2"/>
      <c r="M13" s="2"/>
      <c r="N13" s="2"/>
      <c r="O13" s="2"/>
      <c r="P13" s="2"/>
      <c r="Q13" s="2"/>
      <c r="R13" s="2"/>
      <c r="S13" s="2"/>
      <c r="T13" s="2"/>
      <c r="U13" s="2"/>
      <c r="V13" s="2"/>
      <c r="W13" s="2"/>
      <c r="X13" s="2"/>
      <c r="Y13" s="2"/>
      <c r="Z13" s="2"/>
    </row>
    <row r="14">
      <c r="A14" s="8"/>
      <c r="B14" s="13" t="s">
        <v>12</v>
      </c>
      <c r="C14" s="2"/>
      <c r="D14" s="2"/>
      <c r="E14" s="2"/>
      <c r="F14" s="2"/>
      <c r="G14" s="2"/>
      <c r="H14" s="2"/>
      <c r="I14" s="2"/>
      <c r="J14" s="2"/>
      <c r="K14" s="2"/>
      <c r="L14" s="2"/>
      <c r="M14" s="2"/>
      <c r="N14" s="2"/>
      <c r="O14" s="2"/>
      <c r="P14" s="2"/>
      <c r="Q14" s="2"/>
      <c r="R14" s="2"/>
      <c r="S14" s="2"/>
      <c r="T14" s="2"/>
      <c r="U14" s="2"/>
      <c r="V14" s="2"/>
      <c r="W14" s="2"/>
      <c r="X14" s="2"/>
      <c r="Y14" s="2"/>
      <c r="Z14" s="2"/>
    </row>
    <row r="15">
      <c r="A15" s="8"/>
      <c r="B15" s="16"/>
      <c r="C15" s="2"/>
      <c r="D15" s="2"/>
      <c r="E15" s="2"/>
      <c r="F15" s="2"/>
      <c r="G15" s="2"/>
      <c r="H15" s="2"/>
      <c r="I15" s="2"/>
      <c r="J15" s="2"/>
      <c r="K15" s="2"/>
      <c r="L15" s="2"/>
      <c r="M15" s="2"/>
      <c r="N15" s="2"/>
      <c r="O15" s="2"/>
      <c r="P15" s="2"/>
      <c r="Q15" s="2"/>
      <c r="R15" s="2"/>
      <c r="S15" s="2"/>
      <c r="T15" s="2"/>
      <c r="U15" s="2"/>
      <c r="V15" s="2"/>
      <c r="W15" s="2"/>
      <c r="X15" s="2"/>
      <c r="Y15" s="2"/>
      <c r="Z15" s="2"/>
    </row>
    <row r="16">
      <c r="A16" s="8"/>
      <c r="B16" s="17" t="s">
        <v>13</v>
      </c>
      <c r="C16" s="2"/>
      <c r="D16" s="2"/>
      <c r="E16" s="2"/>
      <c r="F16" s="2"/>
      <c r="G16" s="2"/>
      <c r="H16" s="2"/>
      <c r="I16" s="2"/>
      <c r="J16" s="2"/>
      <c r="K16" s="2"/>
      <c r="L16" s="2"/>
      <c r="M16" s="2"/>
      <c r="N16" s="2"/>
      <c r="O16" s="2"/>
      <c r="P16" s="2"/>
      <c r="Q16" s="2"/>
      <c r="R16" s="2"/>
      <c r="S16" s="2"/>
      <c r="T16" s="2"/>
      <c r="U16" s="2"/>
      <c r="V16" s="2"/>
      <c r="W16" s="2"/>
      <c r="X16" s="2"/>
      <c r="Y16" s="2"/>
      <c r="Z16" s="2"/>
    </row>
    <row r="17">
      <c r="A17" s="8"/>
      <c r="B17" s="13" t="s">
        <v>14</v>
      </c>
      <c r="C17" s="2"/>
      <c r="D17" s="2"/>
      <c r="E17" s="2"/>
      <c r="F17" s="2"/>
      <c r="G17" s="2"/>
      <c r="H17" s="2"/>
      <c r="I17" s="2"/>
      <c r="J17" s="2"/>
      <c r="K17" s="2"/>
      <c r="L17" s="2"/>
      <c r="M17" s="2"/>
      <c r="N17" s="2"/>
      <c r="O17" s="2"/>
      <c r="P17" s="2"/>
      <c r="Q17" s="2"/>
      <c r="R17" s="2"/>
      <c r="S17" s="2"/>
      <c r="T17" s="2"/>
      <c r="U17" s="2"/>
      <c r="V17" s="2"/>
      <c r="W17" s="2"/>
      <c r="X17" s="2"/>
      <c r="Y17" s="2"/>
      <c r="Z17" s="2"/>
    </row>
    <row r="18">
      <c r="A18" s="8"/>
      <c r="B18" s="13" t="s">
        <v>15</v>
      </c>
      <c r="C18" s="2"/>
      <c r="D18" s="2"/>
      <c r="E18" s="2"/>
      <c r="F18" s="2"/>
      <c r="G18" s="2"/>
      <c r="H18" s="2"/>
      <c r="I18" s="2"/>
      <c r="J18" s="2"/>
      <c r="K18" s="2"/>
      <c r="L18" s="2"/>
      <c r="M18" s="2"/>
      <c r="N18" s="2"/>
      <c r="O18" s="2"/>
      <c r="P18" s="2"/>
      <c r="Q18" s="2"/>
      <c r="R18" s="2"/>
      <c r="S18" s="2"/>
      <c r="T18" s="2"/>
      <c r="U18" s="2"/>
      <c r="V18" s="2"/>
      <c r="W18" s="2"/>
      <c r="X18" s="2"/>
      <c r="Y18" s="2"/>
      <c r="Z18" s="2"/>
    </row>
    <row r="19">
      <c r="A19" s="8"/>
      <c r="B19" s="13" t="s">
        <v>16</v>
      </c>
      <c r="C19" s="2"/>
      <c r="D19" s="2"/>
      <c r="E19" s="2"/>
      <c r="F19" s="2"/>
      <c r="G19" s="2"/>
      <c r="H19" s="2"/>
      <c r="I19" s="2"/>
      <c r="J19" s="2"/>
      <c r="K19" s="2"/>
      <c r="L19" s="2"/>
      <c r="M19" s="2"/>
      <c r="N19" s="2"/>
      <c r="O19" s="2"/>
      <c r="P19" s="2"/>
      <c r="Q19" s="2"/>
      <c r="R19" s="2"/>
      <c r="S19" s="2"/>
      <c r="T19" s="2"/>
      <c r="U19" s="2"/>
      <c r="V19" s="2"/>
      <c r="W19" s="2"/>
      <c r="X19" s="2"/>
      <c r="Y19" s="2"/>
      <c r="Z19" s="2"/>
    </row>
    <row r="20">
      <c r="A20" s="8"/>
      <c r="B20" s="13" t="s">
        <v>17</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8"/>
      <c r="B21" s="13" t="s">
        <v>18</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8"/>
      <c r="B22" s="13" t="s">
        <v>19</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8"/>
      <c r="B23" s="15"/>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8"/>
      <c r="B24" s="17" t="s">
        <v>20</v>
      </c>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8"/>
      <c r="B25" s="13" t="s">
        <v>21</v>
      </c>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8"/>
      <c r="B26" s="13" t="s">
        <v>22</v>
      </c>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8"/>
      <c r="B27" s="13" t="s">
        <v>23</v>
      </c>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8"/>
      <c r="B28" s="13" t="s">
        <v>24</v>
      </c>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8"/>
      <c r="B29" s="13" t="s">
        <v>25</v>
      </c>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8"/>
      <c r="B30" s="18" t="s">
        <v>26</v>
      </c>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8"/>
      <c r="B31" s="18" t="s">
        <v>27</v>
      </c>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8"/>
      <c r="B32" s="18" t="s">
        <v>28</v>
      </c>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8"/>
      <c r="B33" s="18" t="s">
        <v>29</v>
      </c>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8"/>
      <c r="B34" s="18" t="s">
        <v>30</v>
      </c>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8"/>
      <c r="B35" s="18" t="s">
        <v>31</v>
      </c>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8"/>
      <c r="B36" s="16"/>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8"/>
      <c r="B37" s="10" t="s">
        <v>32</v>
      </c>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8"/>
      <c r="B38" s="18" t="s">
        <v>33</v>
      </c>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8"/>
      <c r="B39" s="18" t="s">
        <v>34</v>
      </c>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8"/>
      <c r="B40" s="18" t="s">
        <v>35</v>
      </c>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8"/>
      <c r="B41" s="18" t="s">
        <v>36</v>
      </c>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8"/>
      <c r="B42" s="18" t="s">
        <v>37</v>
      </c>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8"/>
      <c r="B43" s="18" t="s">
        <v>38</v>
      </c>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8"/>
      <c r="B44" s="18" t="s">
        <v>39</v>
      </c>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8"/>
      <c r="B45" s="16"/>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8"/>
      <c r="B46" s="10" t="s">
        <v>40</v>
      </c>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8"/>
      <c r="B47" s="18" t="s">
        <v>41</v>
      </c>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8"/>
      <c r="B48" s="18" t="s">
        <v>42</v>
      </c>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8"/>
      <c r="B49" s="18" t="s">
        <v>43</v>
      </c>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8"/>
      <c r="B50" s="18" t="s">
        <v>44</v>
      </c>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8"/>
      <c r="B51" s="18" t="s">
        <v>45</v>
      </c>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8"/>
      <c r="B52" s="18" t="s">
        <v>46</v>
      </c>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8"/>
      <c r="B53" s="18" t="s">
        <v>47</v>
      </c>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8"/>
      <c r="B54" s="16"/>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8"/>
      <c r="B55" s="10" t="s">
        <v>48</v>
      </c>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8"/>
      <c r="B56" s="18" t="s">
        <v>49</v>
      </c>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8"/>
      <c r="B57" s="18" t="s">
        <v>50</v>
      </c>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8"/>
      <c r="B58" s="18" t="s">
        <v>51</v>
      </c>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8"/>
      <c r="B59" s="18" t="s">
        <v>52</v>
      </c>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8"/>
      <c r="B60" s="18" t="s">
        <v>53</v>
      </c>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8"/>
      <c r="B61" s="18" t="s">
        <v>54</v>
      </c>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8"/>
      <c r="B62" s="18" t="s">
        <v>55</v>
      </c>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8"/>
      <c r="B63" s="18" t="s">
        <v>56</v>
      </c>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8"/>
      <c r="B64" s="18" t="s">
        <v>57</v>
      </c>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8"/>
      <c r="B65" s="16"/>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8"/>
      <c r="B66" s="10" t="s">
        <v>58</v>
      </c>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8"/>
      <c r="B67" s="11" t="s">
        <v>59</v>
      </c>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8"/>
      <c r="B68" s="11" t="s">
        <v>60</v>
      </c>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8"/>
      <c r="B69" s="11" t="s">
        <v>61</v>
      </c>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8"/>
      <c r="B70" s="11" t="s">
        <v>62</v>
      </c>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8"/>
      <c r="B71" s="11" t="s">
        <v>63</v>
      </c>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8"/>
      <c r="B72" s="11" t="s">
        <v>64</v>
      </c>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8"/>
      <c r="B73" s="11" t="s">
        <v>65</v>
      </c>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8"/>
      <c r="B74" s="16"/>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8"/>
      <c r="B75" s="10" t="s">
        <v>66</v>
      </c>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8"/>
      <c r="B76" s="11" t="s">
        <v>67</v>
      </c>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8"/>
      <c r="B77" s="11" t="s">
        <v>68</v>
      </c>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8"/>
      <c r="B78" s="11" t="s">
        <v>69</v>
      </c>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8"/>
      <c r="B79" s="11" t="s">
        <v>70</v>
      </c>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8"/>
      <c r="B80" s="11" t="s">
        <v>71</v>
      </c>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8"/>
      <c r="B81" s="11" t="s">
        <v>72</v>
      </c>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8"/>
      <c r="B82" s="11" t="s">
        <v>73</v>
      </c>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8"/>
      <c r="B83" s="16"/>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8"/>
      <c r="B84" s="10" t="s">
        <v>74</v>
      </c>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8"/>
      <c r="B85" s="18" t="s">
        <v>75</v>
      </c>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8"/>
      <c r="B86" s="18" t="s">
        <v>76</v>
      </c>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8"/>
      <c r="B87" s="18" t="s">
        <v>77</v>
      </c>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8"/>
      <c r="B88" s="18" t="s">
        <v>78</v>
      </c>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8"/>
      <c r="B89" s="18" t="s">
        <v>79</v>
      </c>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8"/>
      <c r="B90" s="18" t="s">
        <v>80</v>
      </c>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8"/>
      <c r="B91" s="18" t="s">
        <v>81</v>
      </c>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19"/>
      <c r="B92" s="19"/>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8"/>
      <c r="B93" s="10" t="s">
        <v>82</v>
      </c>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8"/>
      <c r="B94" s="18" t="s">
        <v>83</v>
      </c>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8"/>
      <c r="B95" s="18" t="s">
        <v>84</v>
      </c>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8"/>
      <c r="B96" s="18" t="s">
        <v>85</v>
      </c>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8"/>
      <c r="B97" s="18" t="s">
        <v>86</v>
      </c>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8"/>
      <c r="B98" s="18" t="s">
        <v>87</v>
      </c>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8"/>
      <c r="B99" s="16"/>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8"/>
      <c r="B100" s="20" t="s">
        <v>88</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8"/>
      <c r="B101" s="18" t="s">
        <v>89</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8"/>
      <c r="B102" s="18" t="s">
        <v>90</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8"/>
      <c r="B103" s="16"/>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8"/>
      <c r="B104" s="10" t="s">
        <v>91</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8"/>
      <c r="B105" s="18" t="s">
        <v>92</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8"/>
      <c r="B106" s="18" t="s">
        <v>93</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8"/>
      <c r="B107" s="18" t="s">
        <v>94</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8"/>
      <c r="B108" s="18" t="s">
        <v>95</v>
      </c>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8"/>
      <c r="B109" s="18" t="s">
        <v>96</v>
      </c>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8"/>
      <c r="B110" s="16"/>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8"/>
      <c r="B111" s="10" t="s">
        <v>97</v>
      </c>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8"/>
      <c r="B112" s="18" t="s">
        <v>98</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8"/>
      <c r="B113" s="18" t="s">
        <v>99</v>
      </c>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8"/>
      <c r="B114" s="18" t="s">
        <v>100</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8"/>
      <c r="B115" s="18" t="s">
        <v>101</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8"/>
      <c r="B116" s="18" t="s">
        <v>102</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8"/>
      <c r="B117" s="18" t="s">
        <v>103</v>
      </c>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8"/>
      <c r="B118" s="18" t="s">
        <v>104</v>
      </c>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8"/>
      <c r="B119" s="18" t="s">
        <v>105</v>
      </c>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8"/>
      <c r="B120" s="18" t="s">
        <v>106</v>
      </c>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8"/>
      <c r="B121" s="18" t="s">
        <v>107</v>
      </c>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8"/>
      <c r="B122" s="18" t="s">
        <v>108</v>
      </c>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8"/>
      <c r="B123" s="18" t="s">
        <v>109</v>
      </c>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8"/>
      <c r="B124" s="10"/>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8"/>
      <c r="B125" s="10" t="s">
        <v>110</v>
      </c>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8"/>
      <c r="B126" s="16" t="s">
        <v>111</v>
      </c>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8"/>
      <c r="B127" s="16" t="s">
        <v>112</v>
      </c>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8"/>
      <c r="B128" s="16" t="s">
        <v>113</v>
      </c>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8"/>
      <c r="B129" s="16" t="s">
        <v>114</v>
      </c>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8"/>
      <c r="B130" s="16" t="s">
        <v>115</v>
      </c>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8"/>
      <c r="B131" s="16" t="s">
        <v>116</v>
      </c>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8"/>
      <c r="B132" s="16" t="s">
        <v>117</v>
      </c>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8"/>
      <c r="B133" s="16" t="s">
        <v>118</v>
      </c>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8"/>
      <c r="B134" s="16" t="s">
        <v>119</v>
      </c>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8"/>
      <c r="B135" s="16" t="s">
        <v>120</v>
      </c>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8"/>
      <c r="B136" s="16" t="s">
        <v>121</v>
      </c>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8"/>
      <c r="B137" s="16" t="s">
        <v>122</v>
      </c>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8"/>
      <c r="B138" s="16" t="s">
        <v>123</v>
      </c>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8"/>
      <c r="B139" s="16" t="s">
        <v>124</v>
      </c>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8"/>
      <c r="B140" s="16" t="s">
        <v>125</v>
      </c>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8"/>
      <c r="B141" s="16" t="s">
        <v>126</v>
      </c>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8"/>
      <c r="B142" s="16" t="s">
        <v>127</v>
      </c>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8"/>
      <c r="B143" s="16" t="s">
        <v>128</v>
      </c>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8"/>
      <c r="B144" s="16" t="s">
        <v>129</v>
      </c>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8"/>
      <c r="B145" s="16" t="s">
        <v>130</v>
      </c>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8"/>
      <c r="B146" s="16" t="s">
        <v>131</v>
      </c>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8"/>
      <c r="B147" s="16"/>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8"/>
      <c r="B148" s="16"/>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8"/>
      <c r="B149" s="16"/>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8"/>
      <c r="B150" s="16"/>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8"/>
      <c r="B151" s="16"/>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8"/>
      <c r="B152" s="16"/>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8"/>
      <c r="B153" s="16"/>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8"/>
      <c r="B154" s="16"/>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8"/>
      <c r="B155" s="16"/>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8"/>
      <c r="B156" s="16"/>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8"/>
      <c r="B157" s="16"/>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8"/>
      <c r="B158" s="16"/>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8"/>
      <c r="B159" s="16"/>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8"/>
      <c r="B160" s="16"/>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8"/>
      <c r="B161" s="16"/>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8"/>
      <c r="B162" s="16"/>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8"/>
      <c r="B163" s="16"/>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8"/>
      <c r="B164" s="16"/>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8"/>
      <c r="B165" s="16"/>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8"/>
      <c r="B166" s="16"/>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8"/>
      <c r="B167" s="16"/>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8"/>
      <c r="B168" s="16"/>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8"/>
      <c r="B169" s="16"/>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8"/>
      <c r="B170" s="16"/>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8"/>
      <c r="B171" s="16"/>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8"/>
      <c r="B172" s="16"/>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8"/>
      <c r="B173" s="16"/>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8"/>
      <c r="B174" s="16"/>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8"/>
      <c r="B175" s="16"/>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8"/>
      <c r="B176" s="16"/>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8"/>
      <c r="B177" s="16"/>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8"/>
      <c r="B178" s="16"/>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8"/>
      <c r="B179" s="16"/>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8"/>
      <c r="B180" s="16"/>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8"/>
      <c r="B181" s="16"/>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8"/>
      <c r="B182" s="16"/>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8"/>
      <c r="B183" s="16"/>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8"/>
      <c r="B184" s="16"/>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8"/>
      <c r="B185" s="16"/>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8"/>
      <c r="B186" s="16"/>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8"/>
      <c r="B187" s="16"/>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8"/>
      <c r="B188" s="16"/>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8"/>
      <c r="B189" s="16"/>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8"/>
      <c r="B190" s="16"/>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8"/>
      <c r="B191" s="16"/>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8"/>
      <c r="B192" s="16"/>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8"/>
      <c r="B193" s="16"/>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8"/>
      <c r="B194" s="16"/>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8"/>
      <c r="B195" s="16"/>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8"/>
      <c r="B196" s="16"/>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8"/>
      <c r="B197" s="16"/>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8"/>
      <c r="B198" s="16"/>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8"/>
      <c r="B199" s="16"/>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8"/>
      <c r="B200" s="16"/>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8"/>
      <c r="B201" s="16"/>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8"/>
      <c r="B202" s="16"/>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8"/>
      <c r="B203" s="16"/>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8"/>
      <c r="B204" s="16"/>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8"/>
      <c r="B205" s="16"/>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8"/>
      <c r="B206" s="16"/>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8"/>
      <c r="B207" s="16"/>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8"/>
      <c r="B208" s="16"/>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8"/>
      <c r="B209" s="16"/>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8"/>
      <c r="B210" s="16"/>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8"/>
      <c r="B211" s="16"/>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8"/>
      <c r="B212" s="16"/>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8"/>
      <c r="B213" s="16"/>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8"/>
      <c r="B214" s="16"/>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8"/>
      <c r="B215" s="16"/>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8"/>
      <c r="B216" s="16"/>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8"/>
      <c r="B217" s="16"/>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8"/>
      <c r="B218" s="16"/>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8"/>
      <c r="B219" s="16"/>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8"/>
      <c r="B220" s="16"/>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8"/>
      <c r="B221" s="16"/>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8"/>
      <c r="B222" s="16"/>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8"/>
      <c r="B223" s="16"/>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8"/>
      <c r="B224" s="16"/>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8"/>
      <c r="B225" s="16"/>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8"/>
      <c r="B226" s="16"/>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8"/>
      <c r="B227" s="16"/>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8"/>
      <c r="B228" s="16"/>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8"/>
      <c r="B229" s="16"/>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8"/>
      <c r="B230" s="16"/>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8"/>
      <c r="B231" s="16"/>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8"/>
      <c r="B232" s="16"/>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8"/>
      <c r="B233" s="16"/>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8"/>
      <c r="B234" s="16"/>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8"/>
      <c r="B235" s="16"/>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8"/>
      <c r="B236" s="16"/>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8"/>
      <c r="B237" s="16"/>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8"/>
      <c r="B238" s="16"/>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8"/>
      <c r="B239" s="16"/>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8"/>
      <c r="B240" s="16"/>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8"/>
      <c r="B241" s="16"/>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8"/>
      <c r="B242" s="16"/>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8"/>
      <c r="B243" s="16"/>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8"/>
      <c r="B244" s="16"/>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8"/>
      <c r="B245" s="16"/>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8"/>
      <c r="B246" s="16"/>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8"/>
      <c r="B247" s="16"/>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8"/>
      <c r="B248" s="16"/>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8"/>
      <c r="B249" s="16"/>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8"/>
      <c r="B250" s="16"/>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8"/>
      <c r="B251" s="16"/>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8"/>
      <c r="B252" s="16"/>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8"/>
      <c r="B253" s="16"/>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8"/>
      <c r="B254" s="16"/>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8"/>
      <c r="B255" s="16"/>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8"/>
      <c r="B256" s="16"/>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8"/>
      <c r="B257" s="16"/>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8"/>
      <c r="B258" s="16"/>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8"/>
      <c r="B259" s="16"/>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8"/>
      <c r="B260" s="16"/>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8"/>
      <c r="B261" s="16"/>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8"/>
      <c r="B262" s="16"/>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8"/>
      <c r="B263" s="16"/>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8"/>
      <c r="B264" s="16"/>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8"/>
      <c r="B265" s="16"/>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8"/>
      <c r="B266" s="16"/>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8"/>
      <c r="B267" s="16"/>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8"/>
      <c r="B268" s="16"/>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8"/>
      <c r="B269" s="16"/>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8"/>
      <c r="B270" s="16"/>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8"/>
      <c r="B271" s="16"/>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8"/>
      <c r="B272" s="16"/>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8"/>
      <c r="B273" s="16"/>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8"/>
      <c r="B274" s="16"/>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8"/>
      <c r="B275" s="16"/>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8"/>
      <c r="B276" s="16"/>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8"/>
      <c r="B277" s="16"/>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8"/>
      <c r="B278" s="16"/>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8"/>
      <c r="B279" s="16"/>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8"/>
      <c r="B280" s="16"/>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8"/>
      <c r="B281" s="16"/>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8"/>
      <c r="B282" s="16"/>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8"/>
      <c r="B283" s="16"/>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8"/>
      <c r="B284" s="16"/>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8"/>
      <c r="B285" s="16"/>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8"/>
      <c r="B286" s="16"/>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8"/>
      <c r="B287" s="16"/>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8"/>
      <c r="B288" s="16"/>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8"/>
      <c r="B289" s="16"/>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8"/>
      <c r="B290" s="16"/>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8"/>
      <c r="B291" s="16"/>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8"/>
      <c r="B292" s="16"/>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8"/>
      <c r="B293" s="16"/>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8"/>
      <c r="B294" s="16"/>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8"/>
      <c r="B295" s="16"/>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8"/>
      <c r="B296" s="16"/>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8"/>
      <c r="B297" s="16"/>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8"/>
      <c r="B298" s="16"/>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8"/>
      <c r="B299" s="16"/>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8"/>
      <c r="B300" s="16"/>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8"/>
      <c r="B301" s="16"/>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8"/>
      <c r="B302" s="16"/>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8"/>
      <c r="B303" s="16"/>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8"/>
      <c r="B304" s="16"/>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8"/>
      <c r="B305" s="16"/>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8"/>
      <c r="B306" s="16"/>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8"/>
      <c r="B307" s="16"/>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8"/>
      <c r="B308" s="16"/>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8"/>
      <c r="B309" s="16"/>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8"/>
      <c r="B310" s="16"/>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8"/>
      <c r="B311" s="16"/>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8"/>
      <c r="B312" s="16"/>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8"/>
      <c r="B313" s="16"/>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8"/>
      <c r="B314" s="16"/>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8"/>
      <c r="B315" s="16"/>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8"/>
      <c r="B316" s="16"/>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8"/>
      <c r="B317" s="16"/>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8"/>
      <c r="B318" s="16"/>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8"/>
      <c r="B319" s="16"/>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8"/>
      <c r="B320" s="16"/>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8"/>
      <c r="B321" s="16"/>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8"/>
      <c r="B322" s="16"/>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8"/>
      <c r="B323" s="16"/>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8"/>
      <c r="B324" s="16"/>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8"/>
      <c r="B325" s="16"/>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8"/>
      <c r="B326" s="16"/>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8"/>
      <c r="B327" s="16"/>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8"/>
      <c r="B328" s="16"/>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8"/>
      <c r="B329" s="16"/>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8"/>
      <c r="B330" s="16"/>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8"/>
      <c r="B331" s="16"/>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8"/>
      <c r="B332" s="16"/>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8"/>
      <c r="B333" s="16"/>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8"/>
      <c r="B334" s="16"/>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8"/>
      <c r="B335" s="16"/>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8"/>
      <c r="B336" s="16"/>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8"/>
      <c r="B337" s="16"/>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8"/>
      <c r="B338" s="16"/>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8"/>
      <c r="B339" s="16"/>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8"/>
      <c r="B340" s="16"/>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8"/>
      <c r="B341" s="16"/>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8"/>
      <c r="B342" s="16"/>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8"/>
      <c r="B343" s="16"/>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8"/>
      <c r="B344" s="16"/>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8"/>
      <c r="B345" s="16"/>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8"/>
      <c r="B346" s="16"/>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9.14"/>
    <col customWidth="1" min="2" max="2" width="51.29"/>
    <col customWidth="1" min="3" max="3" width="27.43"/>
    <col customWidth="1" min="4" max="4" width="30.57"/>
    <col customWidth="1" min="5" max="5" width="32.71"/>
    <col customWidth="1" min="6" max="8" width="16.0"/>
  </cols>
  <sheetData>
    <row r="1" ht="31.5" customHeight="1">
      <c r="A1" s="21" t="s">
        <v>132</v>
      </c>
      <c r="B1" s="22"/>
      <c r="C1" s="22"/>
      <c r="D1" s="23"/>
      <c r="E1" s="24"/>
      <c r="F1" s="24"/>
      <c r="G1" s="24"/>
      <c r="H1" s="24"/>
      <c r="I1" s="25"/>
    </row>
    <row r="2" ht="33.0" customHeight="1">
      <c r="A2" s="26" t="s">
        <v>133</v>
      </c>
      <c r="B2" s="22"/>
      <c r="C2" s="22"/>
      <c r="D2" s="23"/>
      <c r="E2" s="24"/>
      <c r="F2" s="24"/>
      <c r="G2" s="24"/>
      <c r="H2" s="24"/>
      <c r="I2" s="25"/>
    </row>
    <row r="3" ht="12.75" customHeight="1">
      <c r="A3" s="27"/>
      <c r="B3" s="27"/>
      <c r="C3" s="27"/>
      <c r="D3" s="27"/>
      <c r="E3" s="27"/>
      <c r="F3" s="27"/>
      <c r="G3" s="27"/>
      <c r="H3" s="27"/>
      <c r="I3" s="5"/>
    </row>
    <row r="4" ht="23.25" customHeight="1">
      <c r="A4" s="28" t="s">
        <v>134</v>
      </c>
      <c r="B4" s="22"/>
      <c r="C4" s="22"/>
      <c r="D4" s="23"/>
      <c r="E4" s="27"/>
      <c r="F4" s="27"/>
      <c r="G4" s="27"/>
      <c r="H4" s="27"/>
      <c r="I4" s="5"/>
    </row>
    <row r="5" ht="23.25" customHeight="1">
      <c r="A5" s="29"/>
      <c r="B5" s="30" t="s">
        <v>135</v>
      </c>
      <c r="C5" s="31">
        <v>14905.0</v>
      </c>
      <c r="D5" s="23"/>
      <c r="E5" s="32"/>
      <c r="F5" s="32"/>
      <c r="G5" s="32"/>
      <c r="H5" s="32"/>
      <c r="I5" s="5"/>
    </row>
    <row r="6" ht="23.25" customHeight="1">
      <c r="A6" s="33" t="s">
        <v>136</v>
      </c>
      <c r="B6" s="33" t="s">
        <v>137</v>
      </c>
      <c r="C6" s="33" t="s">
        <v>138</v>
      </c>
      <c r="D6" s="33" t="s">
        <v>139</v>
      </c>
      <c r="E6" s="27"/>
      <c r="F6" s="27"/>
      <c r="G6" s="27"/>
      <c r="H6" s="27"/>
      <c r="I6" s="5"/>
    </row>
    <row r="7" ht="23.25" customHeight="1">
      <c r="A7" s="34"/>
      <c r="B7" s="35"/>
      <c r="C7" s="36"/>
      <c r="D7" s="36"/>
      <c r="E7" s="27"/>
      <c r="F7" s="27"/>
      <c r="G7" s="27"/>
      <c r="H7" s="27"/>
      <c r="I7" s="5"/>
    </row>
    <row r="8" ht="23.25" customHeight="1">
      <c r="A8" s="37" t="s">
        <v>140</v>
      </c>
      <c r="B8" s="38" t="s">
        <v>141</v>
      </c>
      <c r="C8" s="39">
        <f t="shared" ref="C8:D8" si="1">SUM(C9:C17)</f>
        <v>31707619.45</v>
      </c>
      <c r="D8" s="39">
        <f t="shared" si="1"/>
        <v>2127.314287</v>
      </c>
      <c r="E8" s="27"/>
      <c r="F8" s="27"/>
      <c r="G8" s="27"/>
      <c r="H8" s="27"/>
      <c r="I8" s="5"/>
    </row>
    <row r="9" ht="23.25" customHeight="1">
      <c r="A9" s="40" t="s">
        <v>142</v>
      </c>
      <c r="B9" s="41" t="s">
        <v>143</v>
      </c>
      <c r="C9" s="42">
        <f>'Civil Works'!H51</f>
        <v>3917558.5</v>
      </c>
      <c r="D9" s="42">
        <f t="shared" ref="D9:D16" si="2">C9/$C$5</f>
        <v>262.8351895</v>
      </c>
      <c r="E9" s="27"/>
      <c r="F9" s="27"/>
      <c r="G9" s="27"/>
      <c r="H9" s="27"/>
      <c r="I9" s="5"/>
    </row>
    <row r="10" ht="23.25" customHeight="1">
      <c r="A10" s="40" t="s">
        <v>144</v>
      </c>
      <c r="B10" s="41" t="s">
        <v>145</v>
      </c>
      <c r="C10" s="42">
        <f>'Interior Works'!I274</f>
        <v>20810221</v>
      </c>
      <c r="D10" s="42">
        <f t="shared" si="2"/>
        <v>1396.190607</v>
      </c>
      <c r="E10" s="27"/>
      <c r="F10" s="27"/>
      <c r="G10" s="27"/>
      <c r="H10" s="27"/>
      <c r="I10" s="5"/>
    </row>
    <row r="11" ht="23.25" customHeight="1">
      <c r="A11" s="40" t="s">
        <v>146</v>
      </c>
      <c r="B11" s="41" t="s">
        <v>147</v>
      </c>
      <c r="C11" s="42">
        <f>'Modular Glass Partition &amp; Doors'!H37</f>
        <v>2074408</v>
      </c>
      <c r="D11" s="42">
        <f t="shared" si="2"/>
        <v>139.1753103</v>
      </c>
      <c r="E11" s="27"/>
      <c r="F11" s="27"/>
      <c r="G11" s="27"/>
      <c r="H11" s="27"/>
      <c r="I11" s="5"/>
    </row>
    <row r="12" ht="23.25" customHeight="1">
      <c r="A12" s="40" t="s">
        <v>148</v>
      </c>
      <c r="B12" s="41" t="s">
        <v>149</v>
      </c>
      <c r="C12" s="42">
        <f>Signages!H24</f>
        <v>433192</v>
      </c>
      <c r="D12" s="42">
        <f t="shared" si="2"/>
        <v>29.06353573</v>
      </c>
      <c r="E12" s="27"/>
      <c r="F12" s="27"/>
      <c r="G12" s="27"/>
      <c r="H12" s="27"/>
      <c r="I12" s="5"/>
    </row>
    <row r="13" ht="23.25" customHeight="1">
      <c r="A13" s="40" t="s">
        <v>150</v>
      </c>
      <c r="B13" s="41" t="s">
        <v>151</v>
      </c>
      <c r="C13" s="42">
        <f>'Graphics and Films'!H19</f>
        <v>313695</v>
      </c>
      <c r="D13" s="42">
        <f t="shared" si="2"/>
        <v>21.04629319</v>
      </c>
      <c r="E13" s="27"/>
      <c r="F13" s="27"/>
      <c r="G13" s="27"/>
      <c r="H13" s="27"/>
      <c r="I13" s="5"/>
    </row>
    <row r="14" ht="23.25" customHeight="1">
      <c r="A14" s="40" t="s">
        <v>152</v>
      </c>
      <c r="B14" s="41" t="s">
        <v>153</v>
      </c>
      <c r="C14" s="42">
        <f>Blinds!H10</f>
        <v>906562.95</v>
      </c>
      <c r="D14" s="42">
        <f t="shared" si="2"/>
        <v>60.82274069</v>
      </c>
      <c r="E14" s="27"/>
      <c r="F14" s="27"/>
      <c r="G14" s="27"/>
      <c r="H14" s="27"/>
      <c r="I14" s="5"/>
    </row>
    <row r="15" ht="23.25" customHeight="1">
      <c r="A15" s="40" t="s">
        <v>154</v>
      </c>
      <c r="B15" s="41" t="s">
        <v>155</v>
      </c>
      <c r="C15" s="42">
        <f>Planters!G19</f>
        <v>426099</v>
      </c>
      <c r="D15" s="42">
        <f t="shared" si="2"/>
        <v>28.58765515</v>
      </c>
      <c r="E15" s="27"/>
      <c r="F15" s="27"/>
      <c r="G15" s="27"/>
      <c r="H15" s="27"/>
      <c r="I15" s="5"/>
    </row>
    <row r="16" ht="23.25" customHeight="1">
      <c r="A16" s="40" t="s">
        <v>156</v>
      </c>
      <c r="B16" s="41" t="s">
        <v>157</v>
      </c>
      <c r="C16" s="42">
        <f>'TOILET WORKS'!H188</f>
        <v>2825883</v>
      </c>
      <c r="D16" s="42">
        <f t="shared" si="2"/>
        <v>189.5929554</v>
      </c>
      <c r="E16" s="27"/>
      <c r="F16" s="27"/>
      <c r="G16" s="27"/>
      <c r="H16" s="27"/>
      <c r="I16" s="5"/>
    </row>
    <row r="17" ht="23.25" customHeight="1">
      <c r="A17" s="43"/>
      <c r="B17" s="35"/>
      <c r="C17" s="44"/>
      <c r="D17" s="44"/>
      <c r="E17" s="27"/>
      <c r="F17" s="27"/>
      <c r="G17" s="27"/>
      <c r="H17" s="27"/>
      <c r="I17" s="5"/>
    </row>
    <row r="18" ht="23.25" customHeight="1">
      <c r="A18" s="37" t="s">
        <v>158</v>
      </c>
      <c r="B18" s="38" t="s">
        <v>159</v>
      </c>
      <c r="C18" s="39">
        <f t="shared" ref="C18:D18" si="3">SUM(C19:C22)</f>
        <v>4937260.77</v>
      </c>
      <c r="D18" s="39">
        <f t="shared" si="3"/>
        <v>331.2486259</v>
      </c>
      <c r="E18" s="27"/>
      <c r="F18" s="27"/>
      <c r="G18" s="27"/>
      <c r="H18" s="27"/>
      <c r="I18" s="5"/>
    </row>
    <row r="19" ht="23.25" customHeight="1">
      <c r="A19" s="40" t="s">
        <v>160</v>
      </c>
      <c r="B19" s="41" t="s">
        <v>161</v>
      </c>
      <c r="C19" s="42">
        <f>'Carpet Flooring'!H8</f>
        <v>1326820.77</v>
      </c>
      <c r="D19" s="42">
        <f t="shared" ref="D19:D21" si="4">C19/$C$5</f>
        <v>89.01850181</v>
      </c>
      <c r="E19" s="27"/>
      <c r="F19" s="27"/>
      <c r="G19" s="27"/>
      <c r="H19" s="27"/>
      <c r="I19" s="5"/>
    </row>
    <row r="20" ht="23.25" customHeight="1">
      <c r="A20" s="40" t="s">
        <v>162</v>
      </c>
      <c r="B20" s="41" t="s">
        <v>163</v>
      </c>
      <c r="C20" s="42">
        <f>'Modular Furniture'!H43</f>
        <v>1394656</v>
      </c>
      <c r="D20" s="42">
        <f t="shared" si="4"/>
        <v>93.56967461</v>
      </c>
      <c r="E20" s="27"/>
      <c r="F20" s="27"/>
      <c r="G20" s="27"/>
      <c r="H20" s="27"/>
      <c r="I20" s="5"/>
    </row>
    <row r="21" ht="23.25" customHeight="1">
      <c r="A21" s="40" t="s">
        <v>164</v>
      </c>
      <c r="B21" s="41" t="s">
        <v>165</v>
      </c>
      <c r="C21" s="42">
        <f>'Loose Furniture &amp; Chairs'!H36</f>
        <v>2215784</v>
      </c>
      <c r="D21" s="42">
        <f t="shared" si="4"/>
        <v>148.6604495</v>
      </c>
      <c r="E21" s="27"/>
      <c r="F21" s="27"/>
      <c r="G21" s="27"/>
      <c r="H21" s="27"/>
      <c r="I21" s="5"/>
    </row>
    <row r="22" ht="23.25" customHeight="1">
      <c r="A22" s="35"/>
      <c r="B22" s="35"/>
      <c r="C22" s="44"/>
      <c r="D22" s="44"/>
      <c r="E22" s="27"/>
      <c r="F22" s="27"/>
      <c r="G22" s="27"/>
      <c r="H22" s="27"/>
      <c r="I22" s="5"/>
    </row>
    <row r="23" ht="23.25" customHeight="1">
      <c r="A23" s="37" t="s">
        <v>166</v>
      </c>
      <c r="B23" s="38" t="s">
        <v>167</v>
      </c>
      <c r="C23" s="39">
        <f t="shared" ref="C23:D23" si="5">SUM(C24:C26)</f>
        <v>8768969</v>
      </c>
      <c r="D23" s="39">
        <f t="shared" si="5"/>
        <v>588.3239852</v>
      </c>
      <c r="E23" s="27"/>
      <c r="F23" s="27"/>
      <c r="G23" s="27"/>
      <c r="H23" s="27"/>
      <c r="I23" s="5"/>
    </row>
    <row r="24" ht="23.25" customHeight="1">
      <c r="A24" s="40" t="s">
        <v>168</v>
      </c>
      <c r="B24" s="41" t="s">
        <v>167</v>
      </c>
      <c r="C24" s="42">
        <f>'Electrical Works'!I710</f>
        <v>6382430</v>
      </c>
      <c r="D24" s="42">
        <f t="shared" ref="D24:D25" si="6">C24/$C$5</f>
        <v>428.207313</v>
      </c>
      <c r="E24" s="27"/>
      <c r="F24" s="27"/>
      <c r="G24" s="27"/>
      <c r="H24" s="27"/>
      <c r="I24" s="5"/>
    </row>
    <row r="25" ht="23.25" customHeight="1">
      <c r="A25" s="40" t="s">
        <v>169</v>
      </c>
      <c r="B25" s="41" t="s">
        <v>170</v>
      </c>
      <c r="C25" s="42">
        <f>'Light Fixtures'!I29</f>
        <v>2386539</v>
      </c>
      <c r="D25" s="42">
        <f t="shared" si="6"/>
        <v>160.1166723</v>
      </c>
      <c r="E25" s="27"/>
      <c r="F25" s="27"/>
      <c r="G25" s="27"/>
      <c r="H25" s="27"/>
      <c r="I25" s="5"/>
    </row>
    <row r="26" ht="23.25" customHeight="1">
      <c r="A26" s="35"/>
      <c r="B26" s="35"/>
      <c r="C26" s="44"/>
      <c r="D26" s="42"/>
      <c r="E26" s="27"/>
      <c r="F26" s="27"/>
      <c r="G26" s="27"/>
      <c r="H26" s="27"/>
      <c r="I26" s="5"/>
    </row>
    <row r="27" ht="23.25" customHeight="1">
      <c r="A27" s="37" t="s">
        <v>171</v>
      </c>
      <c r="B27" s="38" t="s">
        <v>172</v>
      </c>
      <c r="C27" s="39">
        <f t="shared" ref="C27:D27" si="7">SUM(C28:C29)</f>
        <v>7528130.48</v>
      </c>
      <c r="D27" s="39">
        <f t="shared" si="7"/>
        <v>505.0741684</v>
      </c>
      <c r="E27" s="27"/>
      <c r="F27" s="27"/>
      <c r="G27" s="27"/>
      <c r="H27" s="27"/>
      <c r="I27" s="5"/>
    </row>
    <row r="28" ht="23.25" customHeight="1">
      <c r="A28" s="40" t="s">
        <v>173</v>
      </c>
      <c r="B28" s="41" t="s">
        <v>172</v>
      </c>
      <c r="C28" s="42">
        <f>HVAC!H265+HVAC!F265</f>
        <v>7528130.48</v>
      </c>
      <c r="D28" s="42">
        <f>C28/$C$5</f>
        <v>505.0741684</v>
      </c>
      <c r="E28" s="27"/>
      <c r="F28" s="27"/>
      <c r="G28" s="27"/>
      <c r="H28" s="27"/>
      <c r="I28" s="5"/>
    </row>
    <row r="29" ht="23.25" customHeight="1">
      <c r="A29" s="35"/>
      <c r="B29" s="35"/>
      <c r="C29" s="44"/>
      <c r="D29" s="44"/>
      <c r="E29" s="27"/>
      <c r="F29" s="27"/>
      <c r="G29" s="27"/>
      <c r="H29" s="27"/>
      <c r="I29" s="5"/>
    </row>
    <row r="30" ht="23.25" customHeight="1">
      <c r="A30" s="37" t="s">
        <v>174</v>
      </c>
      <c r="B30" s="38" t="s">
        <v>175</v>
      </c>
      <c r="C30" s="39">
        <f t="shared" ref="C30:D30" si="8">C31</f>
        <v>1931970</v>
      </c>
      <c r="D30" s="39">
        <f t="shared" si="8"/>
        <v>129.6189198</v>
      </c>
      <c r="E30" s="27"/>
      <c r="F30" s="27"/>
      <c r="G30" s="27"/>
      <c r="H30" s="27"/>
      <c r="I30" s="5"/>
    </row>
    <row r="31" ht="23.25" customHeight="1">
      <c r="A31" s="40" t="s">
        <v>176</v>
      </c>
      <c r="B31" s="41" t="s">
        <v>177</v>
      </c>
      <c r="C31" s="42">
        <f>'Passive Networking'!G54</f>
        <v>1931970</v>
      </c>
      <c r="D31" s="42">
        <f>C31/$C$5</f>
        <v>129.6189198</v>
      </c>
      <c r="E31" s="27"/>
      <c r="F31" s="27"/>
      <c r="G31" s="27"/>
      <c r="H31" s="27"/>
      <c r="I31" s="5"/>
    </row>
    <row r="32" ht="23.25" customHeight="1">
      <c r="A32" s="35"/>
      <c r="B32" s="35"/>
      <c r="C32" s="44"/>
      <c r="D32" s="44"/>
      <c r="E32" s="27"/>
      <c r="F32" s="27"/>
      <c r="G32" s="27"/>
      <c r="H32" s="27"/>
      <c r="I32" s="5"/>
    </row>
    <row r="33" ht="23.25" customHeight="1">
      <c r="A33" s="37" t="s">
        <v>178</v>
      </c>
      <c r="B33" s="38" t="s">
        <v>179</v>
      </c>
      <c r="C33" s="39">
        <f t="shared" ref="C33:D33" si="9">SUM(C34)</f>
        <v>160300</v>
      </c>
      <c r="D33" s="39">
        <f t="shared" si="9"/>
        <v>10.75478028</v>
      </c>
      <c r="E33" s="27"/>
      <c r="F33" s="27"/>
      <c r="G33" s="27"/>
      <c r="H33" s="27"/>
      <c r="I33" s="5"/>
    </row>
    <row r="34" ht="23.25" customHeight="1">
      <c r="A34" s="40" t="s">
        <v>180</v>
      </c>
      <c r="B34" s="41" t="s">
        <v>181</v>
      </c>
      <c r="C34" s="42">
        <f>PHE!J100</f>
        <v>160300</v>
      </c>
      <c r="D34" s="42">
        <f>C34/$C$5</f>
        <v>10.75478028</v>
      </c>
      <c r="E34" s="27"/>
      <c r="F34" s="27"/>
      <c r="G34" s="27"/>
      <c r="H34" s="27"/>
      <c r="I34" s="5"/>
    </row>
    <row r="35" ht="23.25" customHeight="1">
      <c r="A35" s="35"/>
      <c r="B35" s="35"/>
      <c r="C35" s="44"/>
      <c r="D35" s="44"/>
      <c r="E35" s="27"/>
      <c r="F35" s="27"/>
      <c r="G35" s="27"/>
      <c r="H35" s="27"/>
      <c r="I35" s="5"/>
    </row>
    <row r="36" ht="23.25" customHeight="1">
      <c r="A36" s="37" t="s">
        <v>182</v>
      </c>
      <c r="B36" s="38" t="s">
        <v>183</v>
      </c>
      <c r="C36" s="39">
        <v>400000.0</v>
      </c>
      <c r="D36" s="39">
        <f>C36/C5</f>
        <v>26.836632</v>
      </c>
      <c r="E36" s="45" t="s">
        <v>184</v>
      </c>
      <c r="F36" s="27"/>
      <c r="G36" s="27"/>
      <c r="H36" s="27"/>
      <c r="I36" s="5"/>
    </row>
    <row r="37" ht="23.25" customHeight="1">
      <c r="A37" s="40" t="s">
        <v>185</v>
      </c>
      <c r="B37" s="46" t="s">
        <v>186</v>
      </c>
      <c r="C37" s="47"/>
      <c r="D37" s="42">
        <f t="shared" ref="D37:D40" si="10">C37/$C$5</f>
        <v>0</v>
      </c>
      <c r="E37" s="27"/>
      <c r="F37" s="27"/>
      <c r="G37" s="27"/>
      <c r="H37" s="27"/>
      <c r="I37" s="5"/>
    </row>
    <row r="38" ht="23.25" customHeight="1">
      <c r="A38" s="40" t="s">
        <v>187</v>
      </c>
      <c r="B38" s="46" t="s">
        <v>188</v>
      </c>
      <c r="C38" s="47"/>
      <c r="D38" s="42">
        <f t="shared" si="10"/>
        <v>0</v>
      </c>
      <c r="E38" s="27"/>
      <c r="F38" s="27"/>
      <c r="G38" s="27"/>
      <c r="H38" s="27"/>
      <c r="I38" s="5"/>
    </row>
    <row r="39" ht="23.25" customHeight="1">
      <c r="A39" s="40" t="s">
        <v>189</v>
      </c>
      <c r="B39" s="46" t="s">
        <v>190</v>
      </c>
      <c r="C39" s="47"/>
      <c r="D39" s="42">
        <f t="shared" si="10"/>
        <v>0</v>
      </c>
      <c r="E39" s="27"/>
      <c r="F39" s="27"/>
      <c r="G39" s="27"/>
      <c r="H39" s="27"/>
      <c r="I39" s="5"/>
    </row>
    <row r="40" ht="23.25" customHeight="1">
      <c r="A40" s="40" t="s">
        <v>191</v>
      </c>
      <c r="B40" s="48" t="s">
        <v>192</v>
      </c>
      <c r="C40" s="47"/>
      <c r="D40" s="42">
        <f t="shared" si="10"/>
        <v>0</v>
      </c>
      <c r="E40" s="27"/>
      <c r="F40" s="27"/>
      <c r="G40" s="27"/>
      <c r="H40" s="27"/>
      <c r="I40" s="5"/>
    </row>
    <row r="41" ht="23.25" customHeight="1">
      <c r="A41" s="35"/>
      <c r="B41" s="35"/>
      <c r="C41" s="44"/>
      <c r="D41" s="44"/>
      <c r="E41" s="27"/>
      <c r="F41" s="27"/>
      <c r="G41" s="27"/>
      <c r="H41" s="27"/>
      <c r="I41" s="5"/>
    </row>
    <row r="42" ht="23.25" customHeight="1">
      <c r="A42" s="37" t="s">
        <v>193</v>
      </c>
      <c r="B42" s="38" t="s">
        <v>194</v>
      </c>
      <c r="C42" s="39">
        <f t="shared" ref="C42:D42" si="11">SUM(C43,C44)</f>
        <v>1569750</v>
      </c>
      <c r="D42" s="39">
        <f t="shared" si="11"/>
        <v>105.3170077</v>
      </c>
      <c r="E42" s="27"/>
      <c r="F42" s="27"/>
      <c r="G42" s="27"/>
      <c r="H42" s="27"/>
      <c r="I42" s="5"/>
    </row>
    <row r="43" ht="23.25" customHeight="1">
      <c r="A43" s="40" t="s">
        <v>195</v>
      </c>
      <c r="B43" s="41" t="s">
        <v>196</v>
      </c>
      <c r="C43" s="42">
        <f>'Dishwash Area'!H42</f>
        <v>666540</v>
      </c>
      <c r="D43" s="42">
        <f t="shared" ref="D43:D44" si="12">C43/$C$5</f>
        <v>44.71922174</v>
      </c>
      <c r="E43" s="27"/>
      <c r="F43" s="27"/>
      <c r="G43" s="27"/>
      <c r="H43" s="27"/>
      <c r="I43" s="5"/>
    </row>
    <row r="44" ht="23.25" customHeight="1">
      <c r="A44" s="40" t="s">
        <v>197</v>
      </c>
      <c r="B44" s="41" t="s">
        <v>198</v>
      </c>
      <c r="C44" s="42">
        <f>'Kitchen Equipments'!I21</f>
        <v>903210</v>
      </c>
      <c r="D44" s="42">
        <f t="shared" si="12"/>
        <v>60.59778598</v>
      </c>
      <c r="E44" s="27"/>
      <c r="F44" s="27"/>
      <c r="G44" s="27"/>
      <c r="H44" s="27"/>
      <c r="I44" s="5"/>
    </row>
    <row r="45" ht="23.25" customHeight="1">
      <c r="A45" s="35"/>
      <c r="B45" s="35"/>
      <c r="C45" s="44"/>
      <c r="D45" s="44"/>
      <c r="E45" s="27"/>
      <c r="F45" s="27"/>
      <c r="G45" s="27"/>
      <c r="H45" s="27"/>
      <c r="I45" s="5"/>
    </row>
    <row r="46" ht="23.25" customHeight="1">
      <c r="A46" s="37" t="s">
        <v>199</v>
      </c>
      <c r="B46" s="38" t="s">
        <v>200</v>
      </c>
      <c r="C46" s="39"/>
      <c r="D46" s="39">
        <f>SUM(D47)</f>
        <v>0</v>
      </c>
      <c r="E46" s="27" t="s">
        <v>201</v>
      </c>
      <c r="F46" s="27"/>
      <c r="G46" s="27"/>
      <c r="H46" s="27"/>
      <c r="I46" s="5"/>
    </row>
    <row r="47" ht="23.25" customHeight="1">
      <c r="A47" s="40" t="s">
        <v>202</v>
      </c>
      <c r="B47" s="46" t="s">
        <v>200</v>
      </c>
      <c r="C47" s="47"/>
      <c r="D47" s="42">
        <f>C47/$C$5</f>
        <v>0</v>
      </c>
      <c r="E47" s="27" t="s">
        <v>201</v>
      </c>
      <c r="F47" s="27"/>
      <c r="G47" s="27"/>
      <c r="H47" s="27"/>
      <c r="I47" s="5"/>
    </row>
    <row r="48" ht="23.25" customHeight="1">
      <c r="A48" s="35"/>
      <c r="B48" s="35"/>
      <c r="C48" s="44"/>
      <c r="D48" s="44"/>
      <c r="E48" s="27"/>
      <c r="F48" s="27"/>
      <c r="G48" s="27"/>
      <c r="H48" s="27"/>
      <c r="I48" s="5"/>
    </row>
    <row r="49" ht="23.25" customHeight="1">
      <c r="A49" s="49"/>
      <c r="B49" s="50" t="s">
        <v>203</v>
      </c>
      <c r="C49" s="51">
        <f t="shared" ref="C49:D49" si="13">sum(C33,C36,C30,C27,C23,C18,C8,C42)</f>
        <v>57003999.7</v>
      </c>
      <c r="D49" s="51">
        <f t="shared" si="13"/>
        <v>3824.488407</v>
      </c>
      <c r="E49" s="27"/>
      <c r="F49" s="27"/>
      <c r="G49" s="27"/>
      <c r="H49" s="27"/>
      <c r="I49" s="5"/>
    </row>
    <row r="50" ht="23.25" customHeight="1">
      <c r="A50" s="35"/>
      <c r="B50" s="35"/>
      <c r="C50" s="44"/>
      <c r="D50" s="44"/>
      <c r="E50" s="27"/>
      <c r="F50" s="27"/>
      <c r="G50" s="27"/>
      <c r="H50" s="27"/>
      <c r="I50" s="5"/>
    </row>
    <row r="51" ht="23.25" customHeight="1">
      <c r="A51" s="49"/>
      <c r="B51" s="50" t="s">
        <v>204</v>
      </c>
      <c r="C51" s="51">
        <f>C49</f>
        <v>57003999.7</v>
      </c>
      <c r="D51" s="51">
        <f>C51/C5</f>
        <v>3824.488407</v>
      </c>
      <c r="E51" s="27"/>
      <c r="F51" s="27"/>
      <c r="G51" s="27"/>
      <c r="H51" s="27"/>
      <c r="I51" s="5"/>
    </row>
    <row r="52" ht="23.25" customHeight="1">
      <c r="A52" s="40"/>
      <c r="B52" s="41" t="s">
        <v>205</v>
      </c>
      <c r="C52" s="42">
        <f>C51*18%</f>
        <v>10260719.95</v>
      </c>
      <c r="D52" s="42"/>
      <c r="E52" s="27"/>
      <c r="F52" s="27"/>
      <c r="G52" s="27"/>
      <c r="H52" s="27"/>
      <c r="I52" s="5"/>
    </row>
    <row r="53" ht="23.25" customHeight="1">
      <c r="A53" s="49"/>
      <c r="B53" s="50" t="s">
        <v>206</v>
      </c>
      <c r="C53" s="51">
        <f>SUM(C51:C52)</f>
        <v>67264719.65</v>
      </c>
      <c r="D53" s="51"/>
      <c r="E53" s="27"/>
      <c r="F53" s="27"/>
      <c r="G53" s="27"/>
      <c r="H53" s="27"/>
      <c r="I53" s="5"/>
    </row>
    <row r="54" ht="15.75" customHeight="1">
      <c r="A54" s="5"/>
      <c r="B54" s="5"/>
      <c r="C54" s="52"/>
      <c r="D54" s="52"/>
      <c r="E54" s="5"/>
      <c r="F54" s="5"/>
      <c r="G54" s="5"/>
      <c r="H54" s="5"/>
      <c r="I54" s="5"/>
    </row>
    <row r="55" ht="15.75" customHeight="1">
      <c r="A55" s="5"/>
      <c r="B55" s="52"/>
      <c r="C55" s="52"/>
      <c r="D55" s="5"/>
      <c r="E55" s="5"/>
      <c r="F55" s="5"/>
      <c r="G55" s="5"/>
      <c r="H55" s="5"/>
      <c r="I55" s="5"/>
    </row>
    <row r="56" ht="15.75" customHeight="1">
      <c r="A56" s="5"/>
      <c r="B56" s="52"/>
      <c r="C56" s="52"/>
      <c r="D56" s="5"/>
      <c r="E56" s="5"/>
      <c r="F56" s="5"/>
      <c r="G56" s="5"/>
      <c r="H56" s="5"/>
      <c r="I56" s="5"/>
    </row>
    <row r="57" ht="15.75" customHeight="1">
      <c r="A57" s="5"/>
      <c r="B57" s="5"/>
      <c r="C57" s="5"/>
      <c r="D57" s="5"/>
      <c r="E57" s="5"/>
      <c r="F57" s="5"/>
      <c r="G57" s="5"/>
      <c r="H57" s="5"/>
      <c r="I57" s="5"/>
    </row>
    <row r="58" ht="15.75" customHeight="1">
      <c r="A58" s="5"/>
      <c r="B58" s="5"/>
      <c r="C58" s="5"/>
      <c r="D58" s="5"/>
      <c r="E58" s="5"/>
      <c r="F58" s="5"/>
      <c r="G58" s="5"/>
      <c r="H58" s="5"/>
      <c r="I58" s="5"/>
    </row>
    <row r="59" ht="15.75" customHeight="1">
      <c r="A59" s="5"/>
      <c r="B59" s="5"/>
      <c r="C59" s="5"/>
      <c r="D59" s="5"/>
      <c r="E59" s="5"/>
      <c r="F59" s="5"/>
      <c r="G59" s="5"/>
      <c r="H59" s="5"/>
      <c r="I59" s="5"/>
    </row>
    <row r="60" ht="15.75" customHeight="1">
      <c r="A60" s="5"/>
      <c r="B60" s="5"/>
      <c r="C60" s="5"/>
      <c r="D60" s="5"/>
      <c r="E60" s="5"/>
      <c r="F60" s="5"/>
      <c r="G60" s="5"/>
      <c r="H60" s="5"/>
      <c r="I60" s="5"/>
    </row>
    <row r="61" ht="15.75" customHeight="1">
      <c r="A61" s="5"/>
      <c r="B61" s="5"/>
      <c r="C61" s="5"/>
      <c r="D61" s="5"/>
      <c r="E61" s="5"/>
      <c r="F61" s="5"/>
      <c r="G61" s="5"/>
      <c r="H61" s="5"/>
      <c r="I61" s="5"/>
    </row>
    <row r="62" ht="15.75" customHeight="1">
      <c r="A62" s="5"/>
      <c r="B62" s="5"/>
      <c r="C62" s="5"/>
      <c r="D62" s="5"/>
      <c r="E62" s="5"/>
      <c r="F62" s="5"/>
      <c r="G62" s="5"/>
      <c r="H62" s="5"/>
      <c r="I62" s="5"/>
    </row>
    <row r="63" ht="15.75" customHeight="1">
      <c r="A63" s="5"/>
      <c r="B63" s="5"/>
      <c r="C63" s="5"/>
      <c r="D63" s="5"/>
      <c r="E63" s="5"/>
      <c r="F63" s="5"/>
      <c r="G63" s="5"/>
      <c r="H63" s="5"/>
      <c r="I63" s="5"/>
    </row>
    <row r="64" ht="15.75" customHeight="1">
      <c r="A64" s="5"/>
      <c r="B64" s="5"/>
      <c r="C64" s="5"/>
      <c r="D64" s="5"/>
      <c r="E64" s="5"/>
      <c r="F64" s="5"/>
      <c r="G64" s="5"/>
      <c r="H64" s="5"/>
      <c r="I64" s="5"/>
    </row>
    <row r="65" ht="15.75" customHeight="1">
      <c r="A65" s="5"/>
      <c r="B65" s="5"/>
      <c r="C65" s="5"/>
      <c r="D65" s="5"/>
      <c r="E65" s="5"/>
      <c r="F65" s="5"/>
      <c r="G65" s="5"/>
      <c r="H65" s="5"/>
      <c r="I65" s="5"/>
    </row>
    <row r="66" ht="15.75" customHeight="1">
      <c r="A66" s="5"/>
      <c r="B66" s="5"/>
      <c r="C66" s="5"/>
      <c r="D66" s="5"/>
      <c r="E66" s="5"/>
      <c r="F66" s="5"/>
      <c r="G66" s="5"/>
      <c r="H66" s="5"/>
      <c r="I66" s="5"/>
    </row>
    <row r="67" ht="15.75" customHeight="1">
      <c r="A67" s="5"/>
      <c r="B67" s="5"/>
      <c r="C67" s="5"/>
      <c r="D67" s="5"/>
      <c r="E67" s="5"/>
      <c r="F67" s="5"/>
      <c r="G67" s="5"/>
      <c r="H67" s="5"/>
      <c r="I67" s="5"/>
    </row>
    <row r="68" ht="15.75" customHeight="1">
      <c r="A68" s="5"/>
      <c r="B68" s="5"/>
      <c r="C68" s="5"/>
      <c r="D68" s="5"/>
      <c r="E68" s="5"/>
      <c r="F68" s="5"/>
      <c r="G68" s="5"/>
      <c r="H68" s="5"/>
      <c r="I68" s="5"/>
    </row>
    <row r="69" ht="15.75" customHeight="1">
      <c r="A69" s="5"/>
      <c r="B69" s="5"/>
      <c r="C69" s="5"/>
      <c r="D69" s="5"/>
      <c r="E69" s="5"/>
      <c r="F69" s="5"/>
      <c r="G69" s="5"/>
      <c r="H69" s="5"/>
      <c r="I69" s="5"/>
    </row>
    <row r="70" ht="15.75" customHeight="1">
      <c r="A70" s="5"/>
      <c r="B70" s="5"/>
      <c r="C70" s="5"/>
      <c r="D70" s="5"/>
      <c r="E70" s="5"/>
      <c r="F70" s="5"/>
      <c r="G70" s="5"/>
      <c r="H70" s="5"/>
      <c r="I70" s="5"/>
    </row>
    <row r="71" ht="15.75" customHeight="1">
      <c r="A71" s="5"/>
      <c r="B71" s="5"/>
      <c r="C71" s="5"/>
      <c r="D71" s="5"/>
      <c r="E71" s="5"/>
      <c r="F71" s="5"/>
      <c r="G71" s="5"/>
      <c r="H71" s="5"/>
      <c r="I71" s="5"/>
    </row>
    <row r="72" ht="15.75" customHeight="1">
      <c r="A72" s="5"/>
      <c r="B72" s="5"/>
      <c r="C72" s="5"/>
      <c r="D72" s="5"/>
      <c r="E72" s="5"/>
      <c r="F72" s="5"/>
      <c r="G72" s="5"/>
      <c r="H72" s="5"/>
      <c r="I72" s="5"/>
    </row>
    <row r="73" ht="15.75" customHeight="1">
      <c r="A73" s="5"/>
      <c r="B73" s="5"/>
      <c r="C73" s="5"/>
      <c r="D73" s="5"/>
      <c r="E73" s="5"/>
      <c r="F73" s="5"/>
      <c r="G73" s="5"/>
      <c r="H73" s="5"/>
      <c r="I73" s="5"/>
    </row>
    <row r="74" ht="15.75" customHeight="1">
      <c r="A74" s="5"/>
      <c r="B74" s="5"/>
      <c r="C74" s="5"/>
      <c r="D74" s="5"/>
      <c r="E74" s="5"/>
      <c r="F74" s="5"/>
      <c r="G74" s="5"/>
      <c r="H74" s="5"/>
      <c r="I74" s="5"/>
    </row>
    <row r="75" ht="15.75" customHeight="1">
      <c r="A75" s="5"/>
      <c r="B75" s="5"/>
      <c r="C75" s="5"/>
      <c r="D75" s="5"/>
      <c r="E75" s="5"/>
      <c r="F75" s="5"/>
      <c r="G75" s="5"/>
      <c r="H75" s="5"/>
      <c r="I75" s="5"/>
    </row>
    <row r="76" ht="15.75" customHeight="1">
      <c r="A76" s="5"/>
      <c r="B76" s="5"/>
      <c r="C76" s="5"/>
      <c r="D76" s="5"/>
      <c r="E76" s="5"/>
      <c r="F76" s="5"/>
      <c r="G76" s="5"/>
      <c r="H76" s="5"/>
      <c r="I76" s="5"/>
    </row>
    <row r="77" ht="15.75" customHeight="1">
      <c r="A77" s="5"/>
      <c r="B77" s="5"/>
      <c r="C77" s="5"/>
      <c r="D77" s="5"/>
      <c r="E77" s="5"/>
      <c r="F77" s="5"/>
      <c r="G77" s="5"/>
      <c r="H77" s="5"/>
      <c r="I77" s="5"/>
    </row>
    <row r="78" ht="15.75" customHeight="1">
      <c r="A78" s="5"/>
      <c r="B78" s="5"/>
      <c r="C78" s="5"/>
      <c r="D78" s="5"/>
      <c r="E78" s="5"/>
      <c r="F78" s="5"/>
      <c r="G78" s="5"/>
      <c r="H78" s="5"/>
      <c r="I78" s="5"/>
    </row>
    <row r="79" ht="15.75" customHeight="1">
      <c r="A79" s="5"/>
      <c r="B79" s="5"/>
      <c r="C79" s="5"/>
      <c r="D79" s="5"/>
      <c r="E79" s="5"/>
      <c r="F79" s="5"/>
      <c r="G79" s="5"/>
      <c r="H79" s="5"/>
      <c r="I79" s="5"/>
    </row>
    <row r="80" ht="15.75" customHeight="1">
      <c r="A80" s="5"/>
      <c r="B80" s="5"/>
      <c r="C80" s="5"/>
      <c r="D80" s="5"/>
      <c r="E80" s="5"/>
      <c r="F80" s="5"/>
      <c r="G80" s="5"/>
      <c r="H80" s="5"/>
      <c r="I80" s="5"/>
    </row>
    <row r="81" ht="15.75" customHeight="1">
      <c r="A81" s="5"/>
      <c r="B81" s="5"/>
      <c r="C81" s="5"/>
      <c r="D81" s="5"/>
      <c r="E81" s="5"/>
      <c r="F81" s="5"/>
      <c r="G81" s="5"/>
      <c r="H81" s="5"/>
      <c r="I81" s="5"/>
    </row>
    <row r="82" ht="15.75" customHeight="1">
      <c r="A82" s="5"/>
      <c r="B82" s="5"/>
      <c r="C82" s="5"/>
      <c r="D82" s="5"/>
      <c r="E82" s="5"/>
      <c r="F82" s="5"/>
      <c r="G82" s="5"/>
      <c r="H82" s="5"/>
      <c r="I82" s="5"/>
    </row>
    <row r="83" ht="15.75" customHeight="1">
      <c r="A83" s="5"/>
      <c r="B83" s="5"/>
      <c r="C83" s="5"/>
      <c r="D83" s="5"/>
      <c r="E83" s="5"/>
      <c r="F83" s="5"/>
      <c r="G83" s="5"/>
      <c r="H83" s="5"/>
      <c r="I83" s="5"/>
    </row>
    <row r="84" ht="15.75" customHeight="1">
      <c r="A84" s="5"/>
      <c r="B84" s="5"/>
      <c r="C84" s="5"/>
      <c r="D84" s="5"/>
      <c r="E84" s="5"/>
      <c r="F84" s="5"/>
      <c r="G84" s="5"/>
      <c r="H84" s="5"/>
      <c r="I84" s="5"/>
    </row>
    <row r="85" ht="15.75" customHeight="1">
      <c r="A85" s="5"/>
      <c r="B85" s="5"/>
      <c r="C85" s="5"/>
      <c r="D85" s="5"/>
      <c r="E85" s="5"/>
      <c r="F85" s="5"/>
      <c r="G85" s="5"/>
      <c r="H85" s="5"/>
      <c r="I85" s="5"/>
    </row>
    <row r="86" ht="15.75" customHeight="1">
      <c r="A86" s="5"/>
      <c r="B86" s="5"/>
      <c r="C86" s="5"/>
      <c r="D86" s="5"/>
      <c r="E86" s="5"/>
      <c r="F86" s="5"/>
      <c r="G86" s="5"/>
      <c r="H86" s="5"/>
      <c r="I86" s="5"/>
    </row>
    <row r="87" ht="15.75" customHeight="1">
      <c r="A87" s="5"/>
      <c r="B87" s="5"/>
      <c r="C87" s="5"/>
      <c r="D87" s="5"/>
      <c r="E87" s="5"/>
      <c r="F87" s="5"/>
      <c r="G87" s="5"/>
      <c r="H87" s="5"/>
      <c r="I87" s="5"/>
    </row>
    <row r="88" ht="15.75" customHeight="1">
      <c r="A88" s="5"/>
      <c r="B88" s="5"/>
      <c r="C88" s="5"/>
      <c r="D88" s="5"/>
      <c r="E88" s="5"/>
      <c r="F88" s="5"/>
      <c r="G88" s="5"/>
      <c r="H88" s="5"/>
      <c r="I88" s="5"/>
    </row>
    <row r="89" ht="15.75" customHeight="1">
      <c r="A89" s="5"/>
      <c r="B89" s="5"/>
      <c r="C89" s="5"/>
      <c r="D89" s="5"/>
      <c r="E89" s="5"/>
      <c r="F89" s="5"/>
      <c r="G89" s="5"/>
      <c r="H89" s="5"/>
      <c r="I89" s="5"/>
    </row>
    <row r="90" ht="15.75" customHeight="1">
      <c r="A90" s="5"/>
      <c r="B90" s="5"/>
      <c r="C90" s="5"/>
      <c r="D90" s="5"/>
      <c r="E90" s="5"/>
      <c r="F90" s="5"/>
      <c r="G90" s="5"/>
      <c r="H90" s="5"/>
      <c r="I90" s="5"/>
    </row>
    <row r="91" ht="15.75" customHeight="1">
      <c r="A91" s="5"/>
      <c r="B91" s="5"/>
      <c r="C91" s="5"/>
      <c r="D91" s="5"/>
      <c r="E91" s="5"/>
      <c r="F91" s="5"/>
      <c r="G91" s="5"/>
      <c r="H91" s="5"/>
      <c r="I91" s="5"/>
    </row>
    <row r="92" ht="15.75" customHeight="1">
      <c r="A92" s="5"/>
      <c r="B92" s="5"/>
      <c r="C92" s="5"/>
      <c r="D92" s="5"/>
      <c r="E92" s="5"/>
      <c r="F92" s="5"/>
      <c r="G92" s="5"/>
      <c r="H92" s="5"/>
      <c r="I92" s="5"/>
    </row>
    <row r="93" ht="15.75" customHeight="1">
      <c r="A93" s="5"/>
      <c r="B93" s="5"/>
      <c r="C93" s="5"/>
      <c r="D93" s="5"/>
      <c r="E93" s="5"/>
      <c r="F93" s="5"/>
      <c r="G93" s="5"/>
      <c r="H93" s="5"/>
      <c r="I93" s="5"/>
    </row>
    <row r="94" ht="15.75" customHeight="1">
      <c r="A94" s="5"/>
      <c r="B94" s="5"/>
      <c r="C94" s="5"/>
      <c r="D94" s="5"/>
      <c r="E94" s="5"/>
      <c r="F94" s="5"/>
      <c r="G94" s="5"/>
      <c r="H94" s="5"/>
      <c r="I94" s="5"/>
    </row>
    <row r="95" ht="15.75" customHeight="1">
      <c r="A95" s="5"/>
      <c r="B95" s="5"/>
      <c r="C95" s="5"/>
      <c r="D95" s="5"/>
      <c r="E95" s="5"/>
      <c r="F95" s="5"/>
      <c r="G95" s="5"/>
      <c r="H95" s="5"/>
      <c r="I95" s="5"/>
    </row>
    <row r="96" ht="15.75" customHeight="1">
      <c r="A96" s="5"/>
      <c r="B96" s="5"/>
      <c r="C96" s="5"/>
      <c r="D96" s="5"/>
      <c r="E96" s="5"/>
      <c r="F96" s="5"/>
      <c r="G96" s="5"/>
      <c r="H96" s="5"/>
      <c r="I96" s="5"/>
    </row>
    <row r="97" ht="15.75" customHeight="1">
      <c r="A97" s="5"/>
      <c r="B97" s="5"/>
      <c r="C97" s="5"/>
      <c r="D97" s="5"/>
      <c r="E97" s="5"/>
      <c r="F97" s="5"/>
      <c r="G97" s="5"/>
      <c r="H97" s="5"/>
      <c r="I97" s="5"/>
    </row>
    <row r="98" ht="15.75" customHeight="1">
      <c r="A98" s="5"/>
      <c r="B98" s="5"/>
      <c r="C98" s="5"/>
      <c r="D98" s="5"/>
      <c r="E98" s="5"/>
      <c r="F98" s="5"/>
      <c r="G98" s="5"/>
      <c r="H98" s="5"/>
      <c r="I98" s="5"/>
    </row>
    <row r="99" ht="15.75" customHeight="1">
      <c r="A99" s="5"/>
      <c r="B99" s="5"/>
      <c r="C99" s="5"/>
      <c r="D99" s="5"/>
      <c r="E99" s="5"/>
      <c r="F99" s="5"/>
      <c r="G99" s="5"/>
      <c r="H99" s="5"/>
      <c r="I99" s="5"/>
    </row>
    <row r="100" ht="15.75" customHeight="1">
      <c r="A100" s="5"/>
      <c r="B100" s="5"/>
      <c r="C100" s="5"/>
      <c r="D100" s="5"/>
      <c r="E100" s="5"/>
      <c r="F100" s="5"/>
      <c r="G100" s="5"/>
      <c r="H100" s="5"/>
      <c r="I100" s="5"/>
    </row>
    <row r="101" ht="15.75" customHeight="1">
      <c r="A101" s="5"/>
      <c r="B101" s="5"/>
      <c r="C101" s="5"/>
      <c r="D101" s="5"/>
      <c r="E101" s="5"/>
      <c r="F101" s="5"/>
      <c r="G101" s="5"/>
      <c r="H101" s="5"/>
      <c r="I101" s="5"/>
    </row>
    <row r="102" ht="15.75" customHeight="1">
      <c r="A102" s="5"/>
      <c r="B102" s="5"/>
      <c r="C102" s="5"/>
      <c r="D102" s="5"/>
      <c r="E102" s="5"/>
      <c r="F102" s="5"/>
      <c r="G102" s="5"/>
      <c r="H102" s="5"/>
      <c r="I102" s="5"/>
    </row>
    <row r="103" ht="15.75" customHeight="1">
      <c r="A103" s="5"/>
      <c r="B103" s="5"/>
      <c r="C103" s="5"/>
      <c r="D103" s="5"/>
      <c r="E103" s="5"/>
      <c r="F103" s="5"/>
      <c r="G103" s="5"/>
      <c r="H103" s="5"/>
      <c r="I103" s="5"/>
    </row>
    <row r="104" ht="15.75" customHeight="1">
      <c r="A104" s="5"/>
      <c r="B104" s="5"/>
      <c r="C104" s="5"/>
      <c r="D104" s="5"/>
      <c r="E104" s="5"/>
      <c r="F104" s="5"/>
      <c r="G104" s="5"/>
      <c r="H104" s="5"/>
      <c r="I104" s="5"/>
    </row>
    <row r="105" ht="15.75" customHeight="1">
      <c r="A105" s="5"/>
      <c r="B105" s="5"/>
      <c r="C105" s="5"/>
      <c r="D105" s="5"/>
      <c r="E105" s="5"/>
      <c r="F105" s="5"/>
      <c r="G105" s="5"/>
      <c r="H105" s="5"/>
      <c r="I105" s="5"/>
    </row>
    <row r="106" ht="15.75" customHeight="1">
      <c r="A106" s="5"/>
      <c r="B106" s="5"/>
      <c r="C106" s="5"/>
      <c r="D106" s="5"/>
      <c r="E106" s="5"/>
      <c r="F106" s="5"/>
      <c r="G106" s="5"/>
      <c r="H106" s="5"/>
      <c r="I106" s="5"/>
    </row>
    <row r="107" ht="15.75" customHeight="1">
      <c r="A107" s="5"/>
      <c r="B107" s="5"/>
      <c r="C107" s="5"/>
      <c r="D107" s="5"/>
      <c r="E107" s="5"/>
      <c r="F107" s="5"/>
      <c r="G107" s="5"/>
      <c r="H107" s="5"/>
      <c r="I107" s="5"/>
    </row>
    <row r="108" ht="15.75" customHeight="1">
      <c r="A108" s="5"/>
      <c r="B108" s="5"/>
      <c r="C108" s="5"/>
      <c r="D108" s="5"/>
      <c r="E108" s="5"/>
      <c r="F108" s="5"/>
      <c r="G108" s="5"/>
      <c r="H108" s="5"/>
      <c r="I108" s="5"/>
    </row>
    <row r="109" ht="15.75" customHeight="1">
      <c r="A109" s="5"/>
      <c r="B109" s="5"/>
      <c r="C109" s="5"/>
      <c r="D109" s="5"/>
      <c r="E109" s="5"/>
      <c r="F109" s="5"/>
      <c r="G109" s="5"/>
      <c r="H109" s="5"/>
      <c r="I109" s="5"/>
    </row>
    <row r="110" ht="15.75" customHeight="1">
      <c r="A110" s="5"/>
      <c r="B110" s="5"/>
      <c r="C110" s="5"/>
      <c r="D110" s="5"/>
      <c r="E110" s="5"/>
      <c r="F110" s="5"/>
      <c r="G110" s="5"/>
      <c r="H110" s="5"/>
      <c r="I110" s="5"/>
    </row>
    <row r="111" ht="15.75" customHeight="1">
      <c r="A111" s="5"/>
      <c r="B111" s="5"/>
      <c r="C111" s="5"/>
      <c r="D111" s="5"/>
      <c r="E111" s="5"/>
      <c r="F111" s="5"/>
      <c r="G111" s="5"/>
      <c r="H111" s="5"/>
      <c r="I111" s="5"/>
    </row>
    <row r="112" ht="15.75" customHeight="1">
      <c r="A112" s="5"/>
      <c r="B112" s="5"/>
      <c r="C112" s="5"/>
      <c r="D112" s="5"/>
      <c r="E112" s="5"/>
      <c r="F112" s="5"/>
      <c r="G112" s="5"/>
      <c r="H112" s="5"/>
      <c r="I112" s="5"/>
    </row>
    <row r="113" ht="15.75" customHeight="1">
      <c r="A113" s="5"/>
      <c r="B113" s="5"/>
      <c r="C113" s="5"/>
      <c r="D113" s="5"/>
      <c r="E113" s="5"/>
      <c r="F113" s="5"/>
      <c r="G113" s="5"/>
      <c r="H113" s="5"/>
      <c r="I113" s="5"/>
    </row>
    <row r="114" ht="15.75" customHeight="1">
      <c r="A114" s="5"/>
      <c r="B114" s="5"/>
      <c r="C114" s="5"/>
      <c r="D114" s="5"/>
      <c r="E114" s="5"/>
      <c r="F114" s="5"/>
      <c r="G114" s="5"/>
      <c r="H114" s="5"/>
      <c r="I114" s="5"/>
    </row>
    <row r="115" ht="15.75" customHeight="1">
      <c r="A115" s="5"/>
      <c r="B115" s="5"/>
      <c r="C115" s="5"/>
      <c r="D115" s="5"/>
      <c r="E115" s="5"/>
      <c r="F115" s="5"/>
      <c r="G115" s="5"/>
      <c r="H115" s="5"/>
      <c r="I115" s="5"/>
    </row>
    <row r="116" ht="15.75" customHeight="1">
      <c r="A116" s="5"/>
      <c r="B116" s="5"/>
      <c r="C116" s="5"/>
      <c r="D116" s="5"/>
      <c r="E116" s="5"/>
      <c r="F116" s="5"/>
      <c r="G116" s="5"/>
      <c r="H116" s="5"/>
      <c r="I116" s="5"/>
    </row>
    <row r="117" ht="15.75" customHeight="1">
      <c r="A117" s="5"/>
      <c r="B117" s="5"/>
      <c r="C117" s="5"/>
      <c r="D117" s="5"/>
      <c r="E117" s="5"/>
      <c r="F117" s="5"/>
      <c r="G117" s="5"/>
      <c r="H117" s="5"/>
      <c r="I117" s="5"/>
    </row>
    <row r="118" ht="15.75" customHeight="1">
      <c r="A118" s="5"/>
      <c r="B118" s="5"/>
      <c r="C118" s="5"/>
      <c r="D118" s="5"/>
      <c r="E118" s="5"/>
      <c r="F118" s="5"/>
      <c r="G118" s="5"/>
      <c r="H118" s="5"/>
      <c r="I118" s="5"/>
    </row>
    <row r="119" ht="15.75" customHeight="1">
      <c r="A119" s="5"/>
      <c r="B119" s="5"/>
      <c r="C119" s="5"/>
      <c r="D119" s="5"/>
      <c r="E119" s="5"/>
      <c r="F119" s="5"/>
      <c r="G119" s="5"/>
      <c r="H119" s="5"/>
      <c r="I119" s="5"/>
    </row>
    <row r="120" ht="15.75" customHeight="1">
      <c r="A120" s="5"/>
      <c r="B120" s="5"/>
      <c r="C120" s="5"/>
      <c r="D120" s="5"/>
      <c r="E120" s="5"/>
      <c r="F120" s="5"/>
      <c r="G120" s="5"/>
      <c r="H120" s="5"/>
      <c r="I120" s="5"/>
    </row>
    <row r="121" ht="15.75" customHeight="1">
      <c r="A121" s="5"/>
      <c r="B121" s="5"/>
      <c r="C121" s="5"/>
      <c r="D121" s="5"/>
      <c r="E121" s="5"/>
      <c r="F121" s="5"/>
      <c r="G121" s="5"/>
      <c r="H121" s="5"/>
      <c r="I121" s="5"/>
    </row>
    <row r="122" ht="15.75" customHeight="1">
      <c r="A122" s="5"/>
      <c r="B122" s="5"/>
      <c r="C122" s="5"/>
      <c r="D122" s="5"/>
      <c r="E122" s="5"/>
      <c r="F122" s="5"/>
      <c r="G122" s="5"/>
      <c r="H122" s="5"/>
      <c r="I122" s="5"/>
    </row>
    <row r="123" ht="15.75" customHeight="1">
      <c r="A123" s="5"/>
      <c r="B123" s="5"/>
      <c r="C123" s="5"/>
      <c r="D123" s="5"/>
      <c r="E123" s="5"/>
      <c r="F123" s="5"/>
      <c r="G123" s="5"/>
      <c r="H123" s="5"/>
      <c r="I123" s="5"/>
    </row>
    <row r="124" ht="15.75" customHeight="1">
      <c r="A124" s="5"/>
      <c r="B124" s="5"/>
      <c r="C124" s="5"/>
      <c r="D124" s="5"/>
      <c r="E124" s="5"/>
      <c r="F124" s="5"/>
      <c r="G124" s="5"/>
      <c r="H124" s="5"/>
      <c r="I124" s="5"/>
    </row>
    <row r="125" ht="15.75" customHeight="1">
      <c r="A125" s="5"/>
      <c r="B125" s="5"/>
      <c r="C125" s="5"/>
      <c r="D125" s="5"/>
      <c r="E125" s="5"/>
      <c r="F125" s="5"/>
      <c r="G125" s="5"/>
      <c r="H125" s="5"/>
      <c r="I125" s="5"/>
    </row>
    <row r="126" ht="15.75" customHeight="1">
      <c r="A126" s="5"/>
      <c r="B126" s="5"/>
      <c r="C126" s="5"/>
      <c r="D126" s="5"/>
      <c r="E126" s="5"/>
      <c r="F126" s="5"/>
      <c r="G126" s="5"/>
      <c r="H126" s="5"/>
      <c r="I126" s="5"/>
    </row>
    <row r="127" ht="15.75" customHeight="1">
      <c r="A127" s="5"/>
      <c r="B127" s="5"/>
      <c r="C127" s="5"/>
      <c r="D127" s="5"/>
      <c r="E127" s="5"/>
      <c r="F127" s="5"/>
      <c r="G127" s="5"/>
      <c r="H127" s="5"/>
      <c r="I127" s="5"/>
    </row>
    <row r="128" ht="15.75" customHeight="1">
      <c r="A128" s="5"/>
      <c r="B128" s="5"/>
      <c r="C128" s="5"/>
      <c r="D128" s="5"/>
      <c r="E128" s="5"/>
      <c r="F128" s="5"/>
      <c r="G128" s="5"/>
      <c r="H128" s="5"/>
      <c r="I128" s="5"/>
    </row>
    <row r="129" ht="15.75" customHeight="1">
      <c r="A129" s="5"/>
      <c r="B129" s="5"/>
      <c r="C129" s="5"/>
      <c r="D129" s="5"/>
      <c r="E129" s="5"/>
      <c r="F129" s="5"/>
      <c r="G129" s="5"/>
      <c r="H129" s="5"/>
      <c r="I129" s="5"/>
    </row>
    <row r="130" ht="15.75" customHeight="1">
      <c r="A130" s="5"/>
      <c r="B130" s="5"/>
      <c r="C130" s="5"/>
      <c r="D130" s="5"/>
      <c r="E130" s="5"/>
      <c r="F130" s="5"/>
      <c r="G130" s="5"/>
      <c r="H130" s="5"/>
      <c r="I130" s="5"/>
    </row>
    <row r="131" ht="15.75" customHeight="1">
      <c r="A131" s="5"/>
      <c r="B131" s="5"/>
      <c r="C131" s="5"/>
      <c r="D131" s="5"/>
      <c r="E131" s="5"/>
      <c r="F131" s="5"/>
      <c r="G131" s="5"/>
      <c r="H131" s="5"/>
      <c r="I131" s="5"/>
    </row>
    <row r="132" ht="15.75" customHeight="1">
      <c r="A132" s="5"/>
      <c r="B132" s="5"/>
      <c r="C132" s="5"/>
      <c r="D132" s="5"/>
      <c r="E132" s="5"/>
      <c r="F132" s="5"/>
      <c r="G132" s="5"/>
      <c r="H132" s="5"/>
      <c r="I132" s="5"/>
    </row>
    <row r="133" ht="15.75" customHeight="1">
      <c r="A133" s="5"/>
      <c r="B133" s="5"/>
      <c r="C133" s="5"/>
      <c r="D133" s="5"/>
      <c r="E133" s="5"/>
      <c r="F133" s="5"/>
      <c r="G133" s="5"/>
      <c r="H133" s="5"/>
      <c r="I133" s="5"/>
    </row>
    <row r="134" ht="15.75" customHeight="1">
      <c r="A134" s="5"/>
      <c r="B134" s="5"/>
      <c r="C134" s="5"/>
      <c r="D134" s="5"/>
      <c r="E134" s="5"/>
      <c r="F134" s="5"/>
      <c r="G134" s="5"/>
      <c r="H134" s="5"/>
      <c r="I134" s="5"/>
    </row>
    <row r="135" ht="15.75" customHeight="1">
      <c r="A135" s="5"/>
      <c r="B135" s="5"/>
      <c r="C135" s="5"/>
      <c r="D135" s="5"/>
      <c r="E135" s="5"/>
      <c r="F135" s="5"/>
      <c r="G135" s="5"/>
      <c r="H135" s="5"/>
      <c r="I135" s="5"/>
    </row>
    <row r="136" ht="15.75" customHeight="1">
      <c r="A136" s="5"/>
      <c r="B136" s="5"/>
      <c r="C136" s="5"/>
      <c r="D136" s="5"/>
      <c r="E136" s="5"/>
      <c r="F136" s="5"/>
      <c r="G136" s="5"/>
      <c r="H136" s="5"/>
      <c r="I136" s="5"/>
    </row>
    <row r="137" ht="15.75" customHeight="1">
      <c r="A137" s="5"/>
      <c r="B137" s="5"/>
      <c r="C137" s="5"/>
      <c r="D137" s="5"/>
      <c r="E137" s="5"/>
      <c r="F137" s="5"/>
      <c r="G137" s="5"/>
      <c r="H137" s="5"/>
      <c r="I137" s="5"/>
    </row>
    <row r="138" ht="15.75" customHeight="1">
      <c r="A138" s="5"/>
      <c r="B138" s="5"/>
      <c r="C138" s="5"/>
      <c r="D138" s="5"/>
      <c r="E138" s="5"/>
      <c r="F138" s="5"/>
      <c r="G138" s="5"/>
      <c r="H138" s="5"/>
      <c r="I138" s="5"/>
    </row>
    <row r="139" ht="15.75" customHeight="1">
      <c r="A139" s="5"/>
      <c r="B139" s="5"/>
      <c r="C139" s="5"/>
      <c r="D139" s="5"/>
      <c r="E139" s="5"/>
      <c r="F139" s="5"/>
      <c r="G139" s="5"/>
      <c r="H139" s="5"/>
      <c r="I139" s="5"/>
    </row>
    <row r="140" ht="15.75" customHeight="1">
      <c r="A140" s="5"/>
      <c r="B140" s="5"/>
      <c r="C140" s="5"/>
      <c r="D140" s="5"/>
      <c r="E140" s="5"/>
      <c r="F140" s="5"/>
      <c r="G140" s="5"/>
      <c r="H140" s="5"/>
      <c r="I140" s="5"/>
    </row>
    <row r="141" ht="15.75" customHeight="1">
      <c r="A141" s="5"/>
      <c r="B141" s="5"/>
      <c r="C141" s="5"/>
      <c r="D141" s="5"/>
      <c r="E141" s="5"/>
      <c r="F141" s="5"/>
      <c r="G141" s="5"/>
      <c r="H141" s="5"/>
      <c r="I141" s="5"/>
    </row>
    <row r="142" ht="15.75" customHeight="1">
      <c r="A142" s="5"/>
      <c r="B142" s="5"/>
      <c r="C142" s="5"/>
      <c r="D142" s="5"/>
      <c r="E142" s="5"/>
      <c r="F142" s="5"/>
      <c r="G142" s="5"/>
      <c r="H142" s="5"/>
      <c r="I142" s="5"/>
    </row>
    <row r="143" ht="15.75" customHeight="1">
      <c r="A143" s="5"/>
      <c r="B143" s="5"/>
      <c r="C143" s="5"/>
      <c r="D143" s="5"/>
      <c r="E143" s="5"/>
      <c r="F143" s="5"/>
      <c r="G143" s="5"/>
      <c r="H143" s="5"/>
      <c r="I143" s="5"/>
    </row>
    <row r="144" ht="15.75" customHeight="1">
      <c r="A144" s="5"/>
      <c r="B144" s="5"/>
      <c r="C144" s="5"/>
      <c r="D144" s="5"/>
      <c r="E144" s="5"/>
      <c r="F144" s="5"/>
      <c r="G144" s="5"/>
      <c r="H144" s="5"/>
      <c r="I144" s="5"/>
    </row>
    <row r="145" ht="15.75" customHeight="1">
      <c r="A145" s="5"/>
      <c r="B145" s="5"/>
      <c r="C145" s="5"/>
      <c r="D145" s="5"/>
      <c r="E145" s="5"/>
      <c r="F145" s="5"/>
      <c r="G145" s="5"/>
      <c r="H145" s="5"/>
      <c r="I145" s="5"/>
    </row>
    <row r="146" ht="15.75" customHeight="1">
      <c r="A146" s="5"/>
      <c r="B146" s="5"/>
      <c r="C146" s="5"/>
      <c r="D146" s="5"/>
      <c r="E146" s="5"/>
      <c r="F146" s="5"/>
      <c r="G146" s="5"/>
      <c r="H146" s="5"/>
      <c r="I146" s="5"/>
    </row>
    <row r="147" ht="15.75" customHeight="1">
      <c r="A147" s="5"/>
      <c r="B147" s="5"/>
      <c r="C147" s="5"/>
      <c r="D147" s="5"/>
      <c r="E147" s="5"/>
      <c r="F147" s="5"/>
      <c r="G147" s="5"/>
      <c r="H147" s="5"/>
      <c r="I147" s="5"/>
    </row>
    <row r="148" ht="15.75" customHeight="1">
      <c r="A148" s="5"/>
      <c r="B148" s="5"/>
      <c r="C148" s="5"/>
      <c r="D148" s="5"/>
      <c r="E148" s="5"/>
      <c r="F148" s="5"/>
      <c r="G148" s="5"/>
      <c r="H148" s="5"/>
      <c r="I148" s="5"/>
    </row>
    <row r="149" ht="15.75" customHeight="1">
      <c r="A149" s="5"/>
      <c r="B149" s="5"/>
      <c r="C149" s="5"/>
      <c r="D149" s="5"/>
      <c r="E149" s="5"/>
      <c r="F149" s="5"/>
      <c r="G149" s="5"/>
      <c r="H149" s="5"/>
      <c r="I149" s="5"/>
    </row>
    <row r="150" ht="15.75" customHeight="1">
      <c r="A150" s="5"/>
      <c r="B150" s="5"/>
      <c r="C150" s="5"/>
      <c r="D150" s="5"/>
      <c r="E150" s="5"/>
      <c r="F150" s="5"/>
      <c r="G150" s="5"/>
      <c r="H150" s="5"/>
      <c r="I150" s="5"/>
    </row>
    <row r="151" ht="15.75" customHeight="1">
      <c r="A151" s="5"/>
      <c r="B151" s="5"/>
      <c r="C151" s="5"/>
      <c r="D151" s="5"/>
      <c r="E151" s="5"/>
      <c r="F151" s="5"/>
      <c r="G151" s="5"/>
      <c r="H151" s="5"/>
      <c r="I151" s="5"/>
    </row>
    <row r="152" ht="15.75" customHeight="1">
      <c r="A152" s="5"/>
      <c r="B152" s="5"/>
      <c r="C152" s="5"/>
      <c r="D152" s="5"/>
      <c r="E152" s="5"/>
      <c r="F152" s="5"/>
      <c r="G152" s="5"/>
      <c r="H152" s="5"/>
      <c r="I152" s="5"/>
    </row>
    <row r="153" ht="15.75" customHeight="1">
      <c r="A153" s="5"/>
      <c r="B153" s="5"/>
      <c r="C153" s="5"/>
      <c r="D153" s="5"/>
      <c r="E153" s="5"/>
      <c r="F153" s="5"/>
      <c r="G153" s="5"/>
      <c r="H153" s="5"/>
      <c r="I153" s="5"/>
    </row>
    <row r="154" ht="15.75" customHeight="1">
      <c r="A154" s="5"/>
      <c r="B154" s="5"/>
      <c r="C154" s="5"/>
      <c r="D154" s="5"/>
      <c r="E154" s="5"/>
      <c r="F154" s="5"/>
      <c r="G154" s="5"/>
      <c r="H154" s="5"/>
      <c r="I154" s="5"/>
    </row>
    <row r="155" ht="15.75" customHeight="1">
      <c r="A155" s="5"/>
      <c r="B155" s="5"/>
      <c r="C155" s="5"/>
      <c r="D155" s="5"/>
      <c r="E155" s="5"/>
      <c r="F155" s="5"/>
      <c r="G155" s="5"/>
      <c r="H155" s="5"/>
      <c r="I155" s="5"/>
    </row>
    <row r="156" ht="15.75" customHeight="1">
      <c r="A156" s="5"/>
      <c r="B156" s="5"/>
      <c r="C156" s="5"/>
      <c r="D156" s="5"/>
      <c r="E156" s="5"/>
      <c r="F156" s="5"/>
      <c r="G156" s="5"/>
      <c r="H156" s="5"/>
      <c r="I156" s="5"/>
    </row>
    <row r="157" ht="15.75" customHeight="1">
      <c r="A157" s="5"/>
      <c r="B157" s="5"/>
      <c r="C157" s="5"/>
      <c r="D157" s="5"/>
      <c r="E157" s="5"/>
      <c r="F157" s="5"/>
      <c r="G157" s="5"/>
      <c r="H157" s="5"/>
      <c r="I157" s="5"/>
    </row>
    <row r="158" ht="15.75" customHeight="1">
      <c r="A158" s="5"/>
      <c r="B158" s="5"/>
      <c r="C158" s="5"/>
      <c r="D158" s="5"/>
      <c r="E158" s="5"/>
      <c r="F158" s="5"/>
      <c r="G158" s="5"/>
      <c r="H158" s="5"/>
      <c r="I158" s="5"/>
    </row>
    <row r="159" ht="15.75" customHeight="1">
      <c r="A159" s="5"/>
      <c r="B159" s="5"/>
      <c r="C159" s="5"/>
      <c r="D159" s="5"/>
      <c r="E159" s="5"/>
      <c r="F159" s="5"/>
      <c r="G159" s="5"/>
      <c r="H159" s="5"/>
      <c r="I159" s="5"/>
    </row>
    <row r="160" ht="15.75" customHeight="1">
      <c r="A160" s="5"/>
      <c r="B160" s="5"/>
      <c r="C160" s="5"/>
      <c r="D160" s="5"/>
      <c r="E160" s="5"/>
      <c r="F160" s="5"/>
      <c r="G160" s="5"/>
      <c r="H160" s="5"/>
      <c r="I160" s="5"/>
    </row>
    <row r="161" ht="15.75" customHeight="1">
      <c r="A161" s="5"/>
      <c r="B161" s="5"/>
      <c r="C161" s="5"/>
      <c r="D161" s="5"/>
      <c r="E161" s="5"/>
      <c r="F161" s="5"/>
      <c r="G161" s="5"/>
      <c r="H161" s="5"/>
      <c r="I161" s="5"/>
    </row>
    <row r="162" ht="15.75" customHeight="1">
      <c r="A162" s="5"/>
      <c r="B162" s="5"/>
      <c r="C162" s="5"/>
      <c r="D162" s="5"/>
      <c r="E162" s="5"/>
      <c r="F162" s="5"/>
      <c r="G162" s="5"/>
      <c r="H162" s="5"/>
      <c r="I162" s="5"/>
    </row>
    <row r="163" ht="15.75" customHeight="1">
      <c r="A163" s="5"/>
      <c r="B163" s="5"/>
      <c r="C163" s="5"/>
      <c r="D163" s="5"/>
      <c r="E163" s="5"/>
      <c r="F163" s="5"/>
      <c r="G163" s="5"/>
      <c r="H163" s="5"/>
      <c r="I163" s="5"/>
    </row>
    <row r="164" ht="15.75" customHeight="1">
      <c r="A164" s="5"/>
      <c r="B164" s="5"/>
      <c r="C164" s="5"/>
      <c r="D164" s="5"/>
      <c r="E164" s="5"/>
      <c r="F164" s="5"/>
      <c r="G164" s="5"/>
      <c r="H164" s="5"/>
      <c r="I164" s="5"/>
    </row>
    <row r="165" ht="15.75" customHeight="1">
      <c r="A165" s="5"/>
      <c r="B165" s="5"/>
      <c r="C165" s="5"/>
      <c r="D165" s="5"/>
      <c r="E165" s="5"/>
      <c r="F165" s="5"/>
      <c r="G165" s="5"/>
      <c r="H165" s="5"/>
      <c r="I165" s="5"/>
    </row>
    <row r="166" ht="15.75" customHeight="1">
      <c r="A166" s="5"/>
      <c r="B166" s="5"/>
      <c r="C166" s="5"/>
      <c r="D166" s="5"/>
      <c r="E166" s="5"/>
      <c r="F166" s="5"/>
      <c r="G166" s="5"/>
      <c r="H166" s="5"/>
      <c r="I166" s="5"/>
    </row>
    <row r="167" ht="15.75" customHeight="1">
      <c r="A167" s="5"/>
      <c r="B167" s="5"/>
      <c r="C167" s="5"/>
      <c r="D167" s="5"/>
      <c r="E167" s="5"/>
      <c r="F167" s="5"/>
      <c r="G167" s="5"/>
      <c r="H167" s="5"/>
      <c r="I167" s="5"/>
    </row>
    <row r="168" ht="15.75" customHeight="1">
      <c r="A168" s="5"/>
      <c r="B168" s="5"/>
      <c r="C168" s="5"/>
      <c r="D168" s="5"/>
      <c r="E168" s="5"/>
      <c r="F168" s="5"/>
      <c r="G168" s="5"/>
      <c r="H168" s="5"/>
      <c r="I168" s="5"/>
    </row>
    <row r="169" ht="15.75" customHeight="1">
      <c r="A169" s="5"/>
      <c r="B169" s="5"/>
      <c r="C169" s="5"/>
      <c r="D169" s="5"/>
      <c r="E169" s="5"/>
      <c r="F169" s="5"/>
      <c r="G169" s="5"/>
      <c r="H169" s="5"/>
      <c r="I169" s="5"/>
    </row>
    <row r="170" ht="15.75" customHeight="1">
      <c r="A170" s="5"/>
      <c r="B170" s="5"/>
      <c r="C170" s="5"/>
      <c r="D170" s="5"/>
      <c r="E170" s="5"/>
      <c r="F170" s="5"/>
      <c r="G170" s="5"/>
      <c r="H170" s="5"/>
      <c r="I170" s="5"/>
    </row>
    <row r="171" ht="15.75" customHeight="1">
      <c r="A171" s="5"/>
      <c r="B171" s="5"/>
      <c r="C171" s="5"/>
      <c r="D171" s="5"/>
      <c r="E171" s="5"/>
      <c r="F171" s="5"/>
      <c r="G171" s="5"/>
      <c r="H171" s="5"/>
      <c r="I171" s="5"/>
    </row>
    <row r="172" ht="15.75" customHeight="1">
      <c r="A172" s="5"/>
      <c r="B172" s="5"/>
      <c r="C172" s="5"/>
      <c r="D172" s="5"/>
      <c r="E172" s="5"/>
      <c r="F172" s="5"/>
      <c r="G172" s="5"/>
      <c r="H172" s="5"/>
      <c r="I172" s="5"/>
    </row>
    <row r="173" ht="15.75" customHeight="1">
      <c r="A173" s="5"/>
      <c r="B173" s="5"/>
      <c r="C173" s="5"/>
      <c r="D173" s="5"/>
      <c r="E173" s="5"/>
      <c r="F173" s="5"/>
      <c r="G173" s="5"/>
      <c r="H173" s="5"/>
      <c r="I173" s="5"/>
    </row>
    <row r="174" ht="15.75" customHeight="1">
      <c r="A174" s="5"/>
      <c r="B174" s="5"/>
      <c r="C174" s="5"/>
      <c r="D174" s="5"/>
      <c r="E174" s="5"/>
      <c r="F174" s="5"/>
      <c r="G174" s="5"/>
      <c r="H174" s="5"/>
      <c r="I174" s="5"/>
    </row>
    <row r="175" ht="15.75" customHeight="1">
      <c r="A175" s="5"/>
      <c r="B175" s="5"/>
      <c r="C175" s="5"/>
      <c r="D175" s="5"/>
      <c r="E175" s="5"/>
      <c r="F175" s="5"/>
      <c r="G175" s="5"/>
      <c r="H175" s="5"/>
      <c r="I175" s="5"/>
    </row>
    <row r="176" ht="15.75" customHeight="1">
      <c r="A176" s="5"/>
      <c r="B176" s="5"/>
      <c r="C176" s="5"/>
      <c r="D176" s="5"/>
      <c r="E176" s="5"/>
      <c r="F176" s="5"/>
      <c r="G176" s="5"/>
      <c r="H176" s="5"/>
      <c r="I176" s="5"/>
    </row>
    <row r="177" ht="15.75" customHeight="1">
      <c r="A177" s="5"/>
      <c r="B177" s="5"/>
      <c r="C177" s="5"/>
      <c r="D177" s="5"/>
      <c r="E177" s="5"/>
      <c r="F177" s="5"/>
      <c r="G177" s="5"/>
      <c r="H177" s="5"/>
      <c r="I177" s="5"/>
    </row>
    <row r="178" ht="15.75" customHeight="1">
      <c r="A178" s="5"/>
      <c r="B178" s="5"/>
      <c r="C178" s="5"/>
      <c r="D178" s="5"/>
      <c r="E178" s="5"/>
      <c r="F178" s="5"/>
      <c r="G178" s="5"/>
      <c r="H178" s="5"/>
      <c r="I178" s="5"/>
    </row>
    <row r="179" ht="15.75" customHeight="1">
      <c r="A179" s="5"/>
      <c r="B179" s="5"/>
      <c r="C179" s="5"/>
      <c r="D179" s="5"/>
      <c r="E179" s="5"/>
      <c r="F179" s="5"/>
      <c r="G179" s="5"/>
      <c r="H179" s="5"/>
      <c r="I179" s="5"/>
    </row>
    <row r="180" ht="15.75" customHeight="1">
      <c r="A180" s="5"/>
      <c r="B180" s="5"/>
      <c r="C180" s="5"/>
      <c r="D180" s="5"/>
      <c r="E180" s="5"/>
      <c r="F180" s="5"/>
      <c r="G180" s="5"/>
      <c r="H180" s="5"/>
      <c r="I180" s="5"/>
    </row>
    <row r="181" ht="15.75" customHeight="1">
      <c r="A181" s="5"/>
      <c r="B181" s="5"/>
      <c r="C181" s="5"/>
      <c r="D181" s="5"/>
      <c r="E181" s="5"/>
      <c r="F181" s="5"/>
      <c r="G181" s="5"/>
      <c r="H181" s="5"/>
      <c r="I181" s="5"/>
    </row>
    <row r="182" ht="15.75" customHeight="1">
      <c r="A182" s="5"/>
      <c r="B182" s="5"/>
      <c r="C182" s="5"/>
      <c r="D182" s="5"/>
      <c r="E182" s="5"/>
      <c r="F182" s="5"/>
      <c r="G182" s="5"/>
      <c r="H182" s="5"/>
      <c r="I182" s="5"/>
    </row>
    <row r="183" ht="15.75" customHeight="1">
      <c r="A183" s="5"/>
      <c r="B183" s="5"/>
      <c r="C183" s="5"/>
      <c r="D183" s="5"/>
      <c r="E183" s="5"/>
      <c r="F183" s="5"/>
      <c r="G183" s="5"/>
      <c r="H183" s="5"/>
      <c r="I183" s="5"/>
    </row>
    <row r="184" ht="15.75" customHeight="1">
      <c r="A184" s="5"/>
      <c r="B184" s="5"/>
      <c r="C184" s="5"/>
      <c r="D184" s="5"/>
      <c r="E184" s="5"/>
      <c r="F184" s="5"/>
      <c r="G184" s="5"/>
      <c r="H184" s="5"/>
      <c r="I184" s="5"/>
    </row>
    <row r="185" ht="15.75" customHeight="1">
      <c r="A185" s="5"/>
      <c r="B185" s="5"/>
      <c r="C185" s="5"/>
      <c r="D185" s="5"/>
      <c r="E185" s="5"/>
      <c r="F185" s="5"/>
      <c r="G185" s="5"/>
      <c r="H185" s="5"/>
      <c r="I185" s="5"/>
    </row>
    <row r="186" ht="15.75" customHeight="1">
      <c r="A186" s="5"/>
      <c r="B186" s="5"/>
      <c r="C186" s="5"/>
      <c r="D186" s="5"/>
      <c r="E186" s="5"/>
      <c r="F186" s="5"/>
      <c r="G186" s="5"/>
      <c r="H186" s="5"/>
      <c r="I186" s="5"/>
    </row>
    <row r="187" ht="15.75" customHeight="1">
      <c r="A187" s="5"/>
      <c r="B187" s="5"/>
      <c r="C187" s="5"/>
      <c r="D187" s="5"/>
      <c r="E187" s="5"/>
      <c r="F187" s="5"/>
      <c r="G187" s="5"/>
      <c r="H187" s="5"/>
      <c r="I187" s="5"/>
    </row>
    <row r="188" ht="15.75" customHeight="1">
      <c r="A188" s="5"/>
      <c r="B188" s="5"/>
      <c r="C188" s="5"/>
      <c r="D188" s="5"/>
      <c r="E188" s="5"/>
      <c r="F188" s="5"/>
      <c r="G188" s="5"/>
      <c r="H188" s="5"/>
      <c r="I188" s="5"/>
    </row>
    <row r="189" ht="15.75" customHeight="1">
      <c r="A189" s="5"/>
      <c r="B189" s="5"/>
      <c r="C189" s="5"/>
      <c r="D189" s="5"/>
      <c r="E189" s="5"/>
      <c r="F189" s="5"/>
      <c r="G189" s="5"/>
      <c r="H189" s="5"/>
      <c r="I189" s="5"/>
    </row>
    <row r="190" ht="15.75" customHeight="1">
      <c r="A190" s="5"/>
      <c r="B190" s="5"/>
      <c r="C190" s="5"/>
      <c r="D190" s="5"/>
      <c r="E190" s="5"/>
      <c r="F190" s="5"/>
      <c r="G190" s="5"/>
      <c r="H190" s="5"/>
      <c r="I190" s="5"/>
    </row>
    <row r="191" ht="15.75" customHeight="1">
      <c r="A191" s="5"/>
      <c r="B191" s="5"/>
      <c r="C191" s="5"/>
      <c r="D191" s="5"/>
      <c r="E191" s="5"/>
      <c r="F191" s="5"/>
      <c r="G191" s="5"/>
      <c r="H191" s="5"/>
      <c r="I191" s="5"/>
    </row>
    <row r="192" ht="15.75" customHeight="1">
      <c r="A192" s="5"/>
      <c r="B192" s="5"/>
      <c r="C192" s="5"/>
      <c r="D192" s="5"/>
      <c r="E192" s="5"/>
      <c r="F192" s="5"/>
      <c r="G192" s="5"/>
      <c r="H192" s="5"/>
      <c r="I192" s="5"/>
    </row>
    <row r="193" ht="15.75" customHeight="1">
      <c r="A193" s="5"/>
      <c r="B193" s="5"/>
      <c r="C193" s="5"/>
      <c r="D193" s="5"/>
      <c r="E193" s="5"/>
      <c r="F193" s="5"/>
      <c r="G193" s="5"/>
      <c r="H193" s="5"/>
      <c r="I193" s="5"/>
    </row>
    <row r="194" ht="15.75" customHeight="1">
      <c r="A194" s="5"/>
      <c r="B194" s="5"/>
      <c r="C194" s="5"/>
      <c r="D194" s="5"/>
      <c r="E194" s="5"/>
      <c r="F194" s="5"/>
      <c r="G194" s="5"/>
      <c r="H194" s="5"/>
      <c r="I194" s="5"/>
    </row>
    <row r="195" ht="15.75" customHeight="1">
      <c r="A195" s="5"/>
      <c r="B195" s="5"/>
      <c r="C195" s="5"/>
      <c r="D195" s="5"/>
      <c r="E195" s="5"/>
      <c r="F195" s="5"/>
      <c r="G195" s="5"/>
      <c r="H195" s="5"/>
      <c r="I195" s="5"/>
    </row>
    <row r="196" ht="15.75" customHeight="1">
      <c r="A196" s="5"/>
      <c r="B196" s="5"/>
      <c r="C196" s="5"/>
      <c r="D196" s="5"/>
      <c r="E196" s="5"/>
      <c r="F196" s="5"/>
      <c r="G196" s="5"/>
      <c r="H196" s="5"/>
      <c r="I196" s="5"/>
    </row>
    <row r="197" ht="15.75" customHeight="1">
      <c r="A197" s="5"/>
      <c r="B197" s="5"/>
      <c r="C197" s="5"/>
      <c r="D197" s="5"/>
      <c r="E197" s="5"/>
      <c r="F197" s="5"/>
      <c r="G197" s="5"/>
      <c r="H197" s="5"/>
      <c r="I197" s="5"/>
    </row>
    <row r="198" ht="15.75" customHeight="1">
      <c r="A198" s="5"/>
      <c r="B198" s="5"/>
      <c r="C198" s="5"/>
      <c r="D198" s="5"/>
      <c r="E198" s="5"/>
      <c r="F198" s="5"/>
      <c r="G198" s="5"/>
      <c r="H198" s="5"/>
      <c r="I198" s="5"/>
    </row>
    <row r="199" ht="15.75" customHeight="1">
      <c r="A199" s="5"/>
      <c r="B199" s="5"/>
      <c r="C199" s="5"/>
      <c r="D199" s="5"/>
      <c r="E199" s="5"/>
      <c r="F199" s="5"/>
      <c r="G199" s="5"/>
      <c r="H199" s="5"/>
      <c r="I199" s="5"/>
    </row>
    <row r="200" ht="15.75" customHeight="1">
      <c r="A200" s="5"/>
      <c r="B200" s="5"/>
      <c r="C200" s="5"/>
      <c r="D200" s="5"/>
      <c r="E200" s="5"/>
      <c r="F200" s="5"/>
      <c r="G200" s="5"/>
      <c r="H200" s="5"/>
      <c r="I200" s="5"/>
    </row>
    <row r="201" ht="15.75" customHeight="1">
      <c r="A201" s="5"/>
      <c r="B201" s="5"/>
      <c r="C201" s="5"/>
      <c r="D201" s="5"/>
      <c r="E201" s="5"/>
      <c r="F201" s="5"/>
      <c r="G201" s="5"/>
      <c r="H201" s="5"/>
      <c r="I201" s="5"/>
    </row>
    <row r="202" ht="15.75" customHeight="1">
      <c r="A202" s="5"/>
      <c r="B202" s="5"/>
      <c r="C202" s="5"/>
      <c r="D202" s="5"/>
      <c r="E202" s="5"/>
      <c r="F202" s="5"/>
      <c r="G202" s="5"/>
      <c r="H202" s="5"/>
      <c r="I202" s="5"/>
    </row>
    <row r="203" ht="15.75" customHeight="1">
      <c r="A203" s="5"/>
      <c r="B203" s="5"/>
      <c r="C203" s="5"/>
      <c r="D203" s="5"/>
      <c r="E203" s="5"/>
      <c r="F203" s="5"/>
      <c r="G203" s="5"/>
      <c r="H203" s="5"/>
      <c r="I203" s="5"/>
    </row>
    <row r="204" ht="15.75" customHeight="1">
      <c r="A204" s="5"/>
      <c r="B204" s="5"/>
      <c r="C204" s="5"/>
      <c r="D204" s="5"/>
      <c r="E204" s="5"/>
      <c r="F204" s="5"/>
      <c r="G204" s="5"/>
      <c r="H204" s="5"/>
      <c r="I204" s="5"/>
    </row>
    <row r="205" ht="15.75" customHeight="1">
      <c r="A205" s="5"/>
      <c r="B205" s="5"/>
      <c r="C205" s="5"/>
      <c r="D205" s="5"/>
      <c r="E205" s="5"/>
      <c r="F205" s="5"/>
      <c r="G205" s="5"/>
      <c r="H205" s="5"/>
      <c r="I205" s="5"/>
    </row>
    <row r="206" ht="15.75" customHeight="1">
      <c r="A206" s="5"/>
      <c r="B206" s="5"/>
      <c r="C206" s="5"/>
      <c r="D206" s="5"/>
      <c r="E206" s="5"/>
      <c r="F206" s="5"/>
      <c r="G206" s="5"/>
      <c r="H206" s="5"/>
      <c r="I206" s="5"/>
    </row>
    <row r="207" ht="15.75" customHeight="1">
      <c r="A207" s="5"/>
      <c r="B207" s="5"/>
      <c r="C207" s="5"/>
      <c r="D207" s="5"/>
      <c r="E207" s="5"/>
      <c r="F207" s="5"/>
      <c r="G207" s="5"/>
      <c r="H207" s="5"/>
      <c r="I207" s="5"/>
    </row>
    <row r="208" ht="15.75" customHeight="1">
      <c r="A208" s="5"/>
      <c r="B208" s="5"/>
      <c r="C208" s="5"/>
      <c r="D208" s="5"/>
      <c r="E208" s="5"/>
      <c r="F208" s="5"/>
      <c r="G208" s="5"/>
      <c r="H208" s="5"/>
      <c r="I208" s="5"/>
    </row>
    <row r="209" ht="15.75" customHeight="1">
      <c r="A209" s="5"/>
      <c r="B209" s="5"/>
      <c r="C209" s="5"/>
      <c r="D209" s="5"/>
      <c r="E209" s="5"/>
      <c r="F209" s="5"/>
      <c r="G209" s="5"/>
      <c r="H209" s="5"/>
      <c r="I209" s="5"/>
    </row>
    <row r="210" ht="15.75" customHeight="1">
      <c r="A210" s="5"/>
      <c r="B210" s="5"/>
      <c r="C210" s="5"/>
      <c r="D210" s="5"/>
      <c r="E210" s="5"/>
      <c r="F210" s="5"/>
      <c r="G210" s="5"/>
      <c r="H210" s="5"/>
      <c r="I210" s="5"/>
    </row>
    <row r="211" ht="15.75" customHeight="1">
      <c r="A211" s="5"/>
      <c r="B211" s="5"/>
      <c r="C211" s="5"/>
      <c r="D211" s="5"/>
      <c r="E211" s="5"/>
      <c r="F211" s="5"/>
      <c r="G211" s="5"/>
      <c r="H211" s="5"/>
      <c r="I211" s="5"/>
    </row>
    <row r="212" ht="15.75" customHeight="1">
      <c r="A212" s="5"/>
      <c r="B212" s="5"/>
      <c r="C212" s="5"/>
      <c r="D212" s="5"/>
      <c r="E212" s="5"/>
      <c r="F212" s="5"/>
      <c r="G212" s="5"/>
      <c r="H212" s="5"/>
      <c r="I212" s="5"/>
    </row>
    <row r="213" ht="15.75" customHeight="1">
      <c r="A213" s="5"/>
      <c r="B213" s="5"/>
      <c r="C213" s="5"/>
      <c r="D213" s="5"/>
      <c r="E213" s="5"/>
      <c r="F213" s="5"/>
      <c r="G213" s="5"/>
      <c r="H213" s="5"/>
      <c r="I213" s="5"/>
    </row>
    <row r="214" ht="15.75" customHeight="1">
      <c r="A214" s="5"/>
      <c r="B214" s="5"/>
      <c r="C214" s="5"/>
      <c r="D214" s="5"/>
      <c r="E214" s="5"/>
      <c r="F214" s="5"/>
      <c r="G214" s="5"/>
      <c r="H214" s="5"/>
      <c r="I214" s="5"/>
    </row>
    <row r="215" ht="15.75" customHeight="1">
      <c r="A215" s="5"/>
      <c r="B215" s="5"/>
      <c r="C215" s="5"/>
      <c r="D215" s="5"/>
      <c r="E215" s="5"/>
      <c r="F215" s="5"/>
      <c r="G215" s="5"/>
      <c r="H215" s="5"/>
      <c r="I215" s="5"/>
    </row>
    <row r="216" ht="15.75" customHeight="1">
      <c r="A216" s="5"/>
      <c r="B216" s="5"/>
      <c r="C216" s="5"/>
      <c r="D216" s="5"/>
      <c r="E216" s="5"/>
      <c r="F216" s="5"/>
      <c r="G216" s="5"/>
      <c r="H216" s="5"/>
      <c r="I216" s="5"/>
    </row>
    <row r="217" ht="15.75" customHeight="1">
      <c r="A217" s="5"/>
      <c r="B217" s="5"/>
      <c r="C217" s="5"/>
      <c r="D217" s="5"/>
      <c r="E217" s="5"/>
      <c r="F217" s="5"/>
      <c r="G217" s="5"/>
      <c r="H217" s="5"/>
      <c r="I217" s="5"/>
    </row>
    <row r="218" ht="15.75" customHeight="1">
      <c r="A218" s="5"/>
      <c r="B218" s="5"/>
      <c r="C218" s="5"/>
      <c r="D218" s="5"/>
      <c r="E218" s="5"/>
      <c r="F218" s="5"/>
      <c r="G218" s="5"/>
      <c r="H218" s="5"/>
      <c r="I218" s="5"/>
    </row>
    <row r="219" ht="15.75" customHeight="1">
      <c r="A219" s="5"/>
      <c r="B219" s="5"/>
      <c r="C219" s="5"/>
      <c r="D219" s="5"/>
      <c r="E219" s="5"/>
      <c r="F219" s="5"/>
      <c r="G219" s="5"/>
      <c r="H219" s="5"/>
      <c r="I219" s="5"/>
    </row>
    <row r="220" ht="15.75" customHeight="1">
      <c r="A220" s="5"/>
      <c r="B220" s="5"/>
      <c r="C220" s="5"/>
      <c r="D220" s="5"/>
      <c r="E220" s="5"/>
      <c r="F220" s="5"/>
      <c r="G220" s="5"/>
      <c r="H220" s="5"/>
      <c r="I220" s="5"/>
    </row>
    <row r="221" ht="15.75" customHeight="1">
      <c r="A221" s="5"/>
      <c r="B221" s="5"/>
      <c r="C221" s="5"/>
      <c r="D221" s="5"/>
      <c r="E221" s="5"/>
      <c r="F221" s="5"/>
      <c r="G221" s="5"/>
      <c r="H221" s="5"/>
      <c r="I221" s="5"/>
    </row>
    <row r="222" ht="15.75" customHeight="1">
      <c r="A222" s="5"/>
      <c r="B222" s="5"/>
      <c r="C222" s="5"/>
      <c r="D222" s="5"/>
      <c r="E222" s="5"/>
      <c r="F222" s="5"/>
      <c r="G222" s="5"/>
      <c r="H222" s="5"/>
      <c r="I222" s="5"/>
    </row>
    <row r="223" ht="15.75" customHeight="1">
      <c r="A223" s="5"/>
      <c r="B223" s="5"/>
      <c r="C223" s="5"/>
      <c r="D223" s="5"/>
      <c r="E223" s="5"/>
      <c r="F223" s="5"/>
      <c r="G223" s="5"/>
      <c r="H223" s="5"/>
      <c r="I223" s="5"/>
    </row>
    <row r="224" ht="15.75" customHeight="1">
      <c r="A224" s="5"/>
      <c r="B224" s="5"/>
      <c r="C224" s="5"/>
      <c r="D224" s="5"/>
      <c r="E224" s="5"/>
      <c r="F224" s="5"/>
      <c r="G224" s="5"/>
      <c r="H224" s="5"/>
      <c r="I224" s="5"/>
    </row>
    <row r="225" ht="15.75" customHeight="1">
      <c r="A225" s="5"/>
      <c r="B225" s="5"/>
      <c r="C225" s="5"/>
      <c r="D225" s="5"/>
      <c r="E225" s="5"/>
      <c r="F225" s="5"/>
      <c r="G225" s="5"/>
      <c r="H225" s="5"/>
      <c r="I225" s="5"/>
    </row>
    <row r="226" ht="15.75" customHeight="1">
      <c r="A226" s="5"/>
      <c r="B226" s="5"/>
      <c r="C226" s="5"/>
      <c r="D226" s="5"/>
      <c r="E226" s="5"/>
      <c r="F226" s="5"/>
      <c r="G226" s="5"/>
      <c r="H226" s="5"/>
      <c r="I226" s="5"/>
    </row>
    <row r="227" ht="15.75" customHeight="1">
      <c r="A227" s="5"/>
      <c r="B227" s="5"/>
      <c r="C227" s="5"/>
      <c r="D227" s="5"/>
      <c r="E227" s="5"/>
      <c r="F227" s="5"/>
      <c r="G227" s="5"/>
      <c r="H227" s="5"/>
      <c r="I227" s="5"/>
    </row>
    <row r="228" ht="15.75" customHeight="1">
      <c r="A228" s="5"/>
      <c r="B228" s="5"/>
      <c r="C228" s="5"/>
      <c r="D228" s="5"/>
      <c r="E228" s="5"/>
      <c r="F228" s="5"/>
      <c r="G228" s="5"/>
      <c r="H228" s="5"/>
      <c r="I228" s="5"/>
    </row>
    <row r="229" ht="15.75" customHeight="1">
      <c r="A229" s="5"/>
      <c r="B229" s="5"/>
      <c r="C229" s="5"/>
      <c r="D229" s="5"/>
      <c r="E229" s="5"/>
      <c r="F229" s="5"/>
      <c r="G229" s="5"/>
      <c r="H229" s="5"/>
      <c r="I229" s="5"/>
    </row>
    <row r="230" ht="15.75" customHeight="1">
      <c r="A230" s="5"/>
      <c r="B230" s="5"/>
      <c r="C230" s="5"/>
      <c r="D230" s="5"/>
      <c r="E230" s="5"/>
      <c r="F230" s="5"/>
      <c r="G230" s="5"/>
      <c r="H230" s="5"/>
      <c r="I230" s="5"/>
    </row>
    <row r="231" ht="15.75" customHeight="1">
      <c r="A231" s="5"/>
      <c r="B231" s="5"/>
      <c r="C231" s="5"/>
      <c r="D231" s="5"/>
      <c r="E231" s="5"/>
      <c r="F231" s="5"/>
      <c r="G231" s="5"/>
      <c r="H231" s="5"/>
      <c r="I231" s="5"/>
    </row>
    <row r="232" ht="15.75" customHeight="1">
      <c r="A232" s="5"/>
      <c r="B232" s="5"/>
      <c r="C232" s="5"/>
      <c r="D232" s="5"/>
      <c r="E232" s="5"/>
      <c r="F232" s="5"/>
      <c r="G232" s="5"/>
      <c r="H232" s="5"/>
      <c r="I232" s="5"/>
    </row>
    <row r="233" ht="15.75" customHeight="1">
      <c r="A233" s="5"/>
      <c r="B233" s="5"/>
      <c r="C233" s="5"/>
      <c r="D233" s="5"/>
      <c r="E233" s="5"/>
      <c r="F233" s="5"/>
      <c r="G233" s="5"/>
      <c r="H233" s="5"/>
      <c r="I233" s="5"/>
    </row>
    <row r="234" ht="15.75" customHeight="1">
      <c r="A234" s="5"/>
      <c r="B234" s="5"/>
      <c r="C234" s="5"/>
      <c r="D234" s="5"/>
      <c r="E234" s="5"/>
      <c r="F234" s="5"/>
      <c r="G234" s="5"/>
      <c r="H234" s="5"/>
      <c r="I234" s="5"/>
    </row>
    <row r="235" ht="15.75" customHeight="1">
      <c r="A235" s="5"/>
      <c r="B235" s="5"/>
      <c r="C235" s="5"/>
      <c r="D235" s="5"/>
      <c r="E235" s="5"/>
      <c r="F235" s="5"/>
      <c r="G235" s="5"/>
      <c r="H235" s="5"/>
      <c r="I235" s="5"/>
    </row>
    <row r="236" ht="15.75" customHeight="1">
      <c r="A236" s="5"/>
      <c r="B236" s="5"/>
      <c r="C236" s="5"/>
      <c r="D236" s="5"/>
      <c r="E236" s="5"/>
      <c r="F236" s="5"/>
      <c r="G236" s="5"/>
      <c r="H236" s="5"/>
      <c r="I236" s="5"/>
    </row>
    <row r="237" ht="15.75" customHeight="1">
      <c r="A237" s="5"/>
      <c r="B237" s="5"/>
      <c r="C237" s="5"/>
      <c r="D237" s="5"/>
      <c r="E237" s="5"/>
      <c r="F237" s="5"/>
      <c r="G237" s="5"/>
      <c r="H237" s="5"/>
      <c r="I237" s="5"/>
    </row>
    <row r="238" ht="15.75" customHeight="1">
      <c r="A238" s="5"/>
      <c r="B238" s="5"/>
      <c r="C238" s="5"/>
      <c r="D238" s="5"/>
      <c r="E238" s="5"/>
      <c r="F238" s="5"/>
      <c r="G238" s="5"/>
      <c r="H238" s="5"/>
      <c r="I238" s="5"/>
    </row>
    <row r="239" ht="15.75" customHeight="1">
      <c r="A239" s="5"/>
      <c r="B239" s="5"/>
      <c r="C239" s="5"/>
      <c r="D239" s="5"/>
      <c r="E239" s="5"/>
      <c r="F239" s="5"/>
      <c r="G239" s="5"/>
      <c r="H239" s="5"/>
      <c r="I239" s="5"/>
    </row>
    <row r="240" ht="15.75" customHeight="1">
      <c r="A240" s="5"/>
      <c r="B240" s="5"/>
      <c r="C240" s="5"/>
      <c r="D240" s="5"/>
      <c r="E240" s="5"/>
      <c r="F240" s="5"/>
      <c r="G240" s="5"/>
      <c r="H240" s="5"/>
      <c r="I240" s="5"/>
    </row>
    <row r="241" ht="15.75" customHeight="1">
      <c r="A241" s="5"/>
      <c r="B241" s="5"/>
      <c r="C241" s="5"/>
      <c r="D241" s="5"/>
      <c r="E241" s="5"/>
      <c r="F241" s="5"/>
      <c r="G241" s="5"/>
      <c r="H241" s="5"/>
      <c r="I241" s="5"/>
    </row>
    <row r="242" ht="15.75" customHeight="1">
      <c r="A242" s="5"/>
      <c r="B242" s="5"/>
      <c r="C242" s="5"/>
      <c r="D242" s="5"/>
      <c r="E242" s="5"/>
      <c r="F242" s="5"/>
      <c r="G242" s="5"/>
      <c r="H242" s="5"/>
      <c r="I242" s="5"/>
    </row>
    <row r="243" ht="15.75" customHeight="1">
      <c r="A243" s="5"/>
      <c r="B243" s="5"/>
      <c r="C243" s="5"/>
      <c r="D243" s="5"/>
      <c r="E243" s="5"/>
      <c r="F243" s="5"/>
      <c r="G243" s="5"/>
      <c r="H243" s="5"/>
      <c r="I243" s="5"/>
    </row>
    <row r="244" ht="15.75" customHeight="1">
      <c r="A244" s="5"/>
      <c r="B244" s="5"/>
      <c r="C244" s="5"/>
      <c r="D244" s="5"/>
      <c r="E244" s="5"/>
      <c r="F244" s="5"/>
      <c r="G244" s="5"/>
      <c r="H244" s="5"/>
      <c r="I244" s="5"/>
    </row>
    <row r="245" ht="15.75" customHeight="1">
      <c r="A245" s="5"/>
      <c r="B245" s="5"/>
      <c r="C245" s="5"/>
      <c r="D245" s="5"/>
      <c r="E245" s="5"/>
      <c r="F245" s="5"/>
      <c r="G245" s="5"/>
      <c r="H245" s="5"/>
      <c r="I245" s="5"/>
    </row>
    <row r="246" ht="15.75" customHeight="1">
      <c r="A246" s="5"/>
      <c r="B246" s="5"/>
      <c r="C246" s="5"/>
      <c r="D246" s="5"/>
      <c r="E246" s="5"/>
      <c r="F246" s="5"/>
      <c r="G246" s="5"/>
      <c r="H246" s="5"/>
      <c r="I246" s="5"/>
    </row>
    <row r="247" ht="15.75" customHeight="1">
      <c r="A247" s="5"/>
      <c r="B247" s="5"/>
      <c r="C247" s="5"/>
      <c r="D247" s="5"/>
      <c r="E247" s="5"/>
      <c r="F247" s="5"/>
      <c r="G247" s="5"/>
      <c r="H247" s="5"/>
      <c r="I247" s="5"/>
    </row>
    <row r="248" ht="15.75" customHeight="1">
      <c r="A248" s="5"/>
      <c r="B248" s="5"/>
      <c r="C248" s="5"/>
      <c r="D248" s="5"/>
      <c r="E248" s="5"/>
      <c r="F248" s="5"/>
      <c r="G248" s="5"/>
      <c r="H248" s="5"/>
      <c r="I248" s="5"/>
    </row>
    <row r="249" ht="15.75" customHeight="1">
      <c r="A249" s="5"/>
      <c r="B249" s="5"/>
      <c r="C249" s="5"/>
      <c r="D249" s="5"/>
      <c r="E249" s="5"/>
      <c r="F249" s="5"/>
      <c r="G249" s="5"/>
      <c r="H249" s="5"/>
      <c r="I249" s="5"/>
    </row>
    <row r="250" ht="15.75" customHeight="1">
      <c r="A250" s="5"/>
      <c r="B250" s="5"/>
      <c r="C250" s="5"/>
      <c r="D250" s="5"/>
      <c r="E250" s="5"/>
      <c r="F250" s="5"/>
      <c r="G250" s="5"/>
      <c r="H250" s="5"/>
      <c r="I250" s="5"/>
    </row>
    <row r="251" ht="15.75" customHeight="1">
      <c r="A251" s="5"/>
      <c r="B251" s="5"/>
      <c r="C251" s="5"/>
      <c r="D251" s="5"/>
      <c r="E251" s="5"/>
      <c r="F251" s="5"/>
      <c r="G251" s="5"/>
      <c r="H251" s="5"/>
      <c r="I251" s="5"/>
    </row>
    <row r="252" ht="15.75" customHeight="1">
      <c r="A252" s="5"/>
      <c r="B252" s="5"/>
      <c r="C252" s="5"/>
      <c r="D252" s="5"/>
      <c r="E252" s="5"/>
      <c r="F252" s="5"/>
      <c r="G252" s="5"/>
      <c r="H252" s="5"/>
      <c r="I252" s="5"/>
    </row>
    <row r="253" ht="15.75" customHeight="1">
      <c r="A253" s="5"/>
      <c r="B253" s="5"/>
      <c r="C253" s="5"/>
      <c r="D253" s="5"/>
      <c r="E253" s="5"/>
      <c r="F253" s="5"/>
      <c r="G253" s="5"/>
      <c r="H253" s="5"/>
      <c r="I253" s="5"/>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D1"/>
    <mergeCell ref="A2:D2"/>
    <mergeCell ref="A4:D4"/>
    <mergeCell ref="C5:D5"/>
  </mergeCells>
  <printOptions gridLines="1" horizontalCentered="1"/>
  <pageMargins bottom="0.75" footer="0.0" header="0.0" left="0.7" right="0.7" top="0.75"/>
  <pageSetup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showGridLines="0" workbookViewId="0"/>
  </sheetViews>
  <sheetFormatPr customHeight="1" defaultColWidth="14.43" defaultRowHeight="15.0"/>
  <cols>
    <col customWidth="1" min="1" max="1" width="9.14"/>
    <col customWidth="1" min="2" max="2" width="51.29"/>
    <col customWidth="1" min="3" max="3" width="27.43"/>
    <col customWidth="1" min="4" max="4" width="30.57"/>
    <col customWidth="1" min="5" max="6" width="14.43"/>
  </cols>
  <sheetData>
    <row r="1" ht="31.5" customHeight="1">
      <c r="A1" s="21" t="s">
        <v>132</v>
      </c>
      <c r="B1" s="22"/>
      <c r="C1" s="22"/>
      <c r="D1" s="23"/>
      <c r="E1" s="25"/>
    </row>
    <row r="2" ht="33.0" customHeight="1">
      <c r="A2" s="26" t="s">
        <v>207</v>
      </c>
      <c r="B2" s="22"/>
      <c r="C2" s="22"/>
      <c r="D2" s="23"/>
      <c r="E2" s="25"/>
    </row>
    <row r="3" ht="12.75" customHeight="1">
      <c r="A3" s="27"/>
      <c r="B3" s="27"/>
      <c r="C3" s="27"/>
      <c r="D3" s="27"/>
      <c r="E3" s="5"/>
    </row>
    <row r="4" ht="23.25" customHeight="1">
      <c r="A4" s="28" t="s">
        <v>134</v>
      </c>
      <c r="B4" s="22"/>
      <c r="C4" s="22"/>
      <c r="D4" s="23"/>
      <c r="E4" s="5"/>
    </row>
    <row r="5" ht="23.25" customHeight="1">
      <c r="A5" s="29"/>
      <c r="B5" s="30" t="s">
        <v>135</v>
      </c>
      <c r="C5" s="31">
        <v>14905.0</v>
      </c>
      <c r="D5" s="23"/>
      <c r="E5" s="5"/>
    </row>
    <row r="6" ht="23.25" customHeight="1">
      <c r="A6" s="33" t="s">
        <v>136</v>
      </c>
      <c r="B6" s="33" t="s">
        <v>137</v>
      </c>
      <c r="C6" s="33" t="s">
        <v>138</v>
      </c>
      <c r="D6" s="33" t="s">
        <v>139</v>
      </c>
      <c r="E6" s="5"/>
    </row>
    <row r="7" ht="7.5" customHeight="1">
      <c r="A7" s="34"/>
      <c r="B7" s="35"/>
      <c r="C7" s="36"/>
      <c r="D7" s="36"/>
      <c r="E7" s="5"/>
    </row>
    <row r="8" ht="23.25" customHeight="1">
      <c r="A8" s="37" t="s">
        <v>140</v>
      </c>
      <c r="B8" s="38" t="s">
        <v>141</v>
      </c>
      <c r="C8" s="39">
        <v>3.170762E7</v>
      </c>
      <c r="D8" s="39">
        <f>SUM(D9:D17)</f>
        <v>2127.314324</v>
      </c>
      <c r="E8" s="5"/>
    </row>
    <row r="9" ht="23.25" customHeight="1">
      <c r="A9" s="40" t="s">
        <v>142</v>
      </c>
      <c r="B9" s="41" t="s">
        <v>143</v>
      </c>
      <c r="C9" s="42">
        <v>3917559.0</v>
      </c>
      <c r="D9" s="42">
        <f t="shared" ref="D9:D16" si="1">C9/$C$5</f>
        <v>262.8352231</v>
      </c>
      <c r="E9" s="5"/>
    </row>
    <row r="10" ht="23.25" customHeight="1">
      <c r="A10" s="40" t="s">
        <v>144</v>
      </c>
      <c r="B10" s="41" t="s">
        <v>145</v>
      </c>
      <c r="C10" s="42">
        <v>2.0810221E7</v>
      </c>
      <c r="D10" s="42">
        <f t="shared" si="1"/>
        <v>1396.190607</v>
      </c>
      <c r="E10" s="5"/>
    </row>
    <row r="11" ht="23.25" customHeight="1">
      <c r="A11" s="40" t="s">
        <v>146</v>
      </c>
      <c r="B11" s="41" t="s">
        <v>147</v>
      </c>
      <c r="C11" s="42">
        <v>2074408.0</v>
      </c>
      <c r="D11" s="42">
        <f t="shared" si="1"/>
        <v>139.1753103</v>
      </c>
      <c r="E11" s="5"/>
    </row>
    <row r="12" ht="23.25" customHeight="1">
      <c r="A12" s="40" t="s">
        <v>148</v>
      </c>
      <c r="B12" s="41" t="s">
        <v>149</v>
      </c>
      <c r="C12" s="42">
        <v>433192.0</v>
      </c>
      <c r="D12" s="42">
        <f t="shared" si="1"/>
        <v>29.06353573</v>
      </c>
      <c r="E12" s="5"/>
    </row>
    <row r="13" ht="23.25" customHeight="1">
      <c r="A13" s="40" t="s">
        <v>150</v>
      </c>
      <c r="B13" s="41" t="s">
        <v>151</v>
      </c>
      <c r="C13" s="42">
        <v>313695.0</v>
      </c>
      <c r="D13" s="42">
        <f t="shared" si="1"/>
        <v>21.04629319</v>
      </c>
      <c r="E13" s="5"/>
    </row>
    <row r="14" ht="23.25" customHeight="1">
      <c r="A14" s="40" t="s">
        <v>152</v>
      </c>
      <c r="B14" s="41" t="s">
        <v>153</v>
      </c>
      <c r="C14" s="42">
        <v>906563.0</v>
      </c>
      <c r="D14" s="42">
        <f t="shared" si="1"/>
        <v>60.82274405</v>
      </c>
      <c r="E14" s="5"/>
    </row>
    <row r="15" ht="23.25" customHeight="1">
      <c r="A15" s="40" t="s">
        <v>154</v>
      </c>
      <c r="B15" s="41" t="s">
        <v>155</v>
      </c>
      <c r="C15" s="42">
        <v>426099.0</v>
      </c>
      <c r="D15" s="42">
        <f t="shared" si="1"/>
        <v>28.58765515</v>
      </c>
      <c r="E15" s="5"/>
    </row>
    <row r="16" ht="23.25" customHeight="1">
      <c r="A16" s="40" t="s">
        <v>156</v>
      </c>
      <c r="B16" s="41" t="s">
        <v>157</v>
      </c>
      <c r="C16" s="42">
        <v>2825883.0</v>
      </c>
      <c r="D16" s="42">
        <f t="shared" si="1"/>
        <v>189.5929554</v>
      </c>
      <c r="E16" s="5"/>
    </row>
    <row r="17" ht="6.75" customHeight="1">
      <c r="A17" s="43"/>
      <c r="B17" s="35"/>
      <c r="C17" s="44"/>
      <c r="D17" s="44"/>
      <c r="E17" s="5"/>
    </row>
    <row r="18" ht="23.25" customHeight="1">
      <c r="A18" s="37" t="s">
        <v>158</v>
      </c>
      <c r="B18" s="38" t="s">
        <v>159</v>
      </c>
      <c r="C18" s="39">
        <v>4937261.0</v>
      </c>
      <c r="D18" s="39">
        <f>SUM(D19:D22)</f>
        <v>331.2486414</v>
      </c>
      <c r="E18" s="5"/>
    </row>
    <row r="19" ht="23.25" customHeight="1">
      <c r="A19" s="40" t="s">
        <v>160</v>
      </c>
      <c r="B19" s="41" t="s">
        <v>161</v>
      </c>
      <c r="C19" s="42">
        <v>1326821.0</v>
      </c>
      <c r="D19" s="42">
        <f t="shared" ref="D19:D21" si="2">C19/$C$5</f>
        <v>89.01851728</v>
      </c>
      <c r="E19" s="5"/>
    </row>
    <row r="20" ht="23.25" customHeight="1">
      <c r="A20" s="40" t="s">
        <v>162</v>
      </c>
      <c r="B20" s="41" t="s">
        <v>163</v>
      </c>
      <c r="C20" s="42">
        <v>1394656.0</v>
      </c>
      <c r="D20" s="42">
        <f t="shared" si="2"/>
        <v>93.56967461</v>
      </c>
      <c r="E20" s="5"/>
    </row>
    <row r="21" ht="23.25" customHeight="1">
      <c r="A21" s="40" t="s">
        <v>164</v>
      </c>
      <c r="B21" s="41" t="s">
        <v>165</v>
      </c>
      <c r="C21" s="42">
        <v>2215784.0</v>
      </c>
      <c r="D21" s="42">
        <f t="shared" si="2"/>
        <v>148.6604495</v>
      </c>
      <c r="E21" s="5"/>
    </row>
    <row r="22" ht="7.5" customHeight="1">
      <c r="A22" s="35"/>
      <c r="B22" s="35"/>
      <c r="C22" s="44"/>
      <c r="D22" s="44"/>
      <c r="E22" s="5"/>
    </row>
    <row r="23" ht="23.25" customHeight="1">
      <c r="A23" s="37" t="s">
        <v>166</v>
      </c>
      <c r="B23" s="38" t="s">
        <v>167</v>
      </c>
      <c r="C23" s="39">
        <v>8768969.0</v>
      </c>
      <c r="D23" s="39">
        <f>SUM(D24:D26)</f>
        <v>588.3239852</v>
      </c>
      <c r="E23" s="5"/>
    </row>
    <row r="24" ht="23.25" customHeight="1">
      <c r="A24" s="40" t="s">
        <v>168</v>
      </c>
      <c r="B24" s="41" t="s">
        <v>167</v>
      </c>
      <c r="C24" s="42">
        <v>6382430.0</v>
      </c>
      <c r="D24" s="42">
        <f t="shared" ref="D24:D25" si="3">C24/$C$5</f>
        <v>428.207313</v>
      </c>
      <c r="E24" s="5"/>
    </row>
    <row r="25" ht="23.25" customHeight="1">
      <c r="A25" s="40" t="s">
        <v>169</v>
      </c>
      <c r="B25" s="41" t="s">
        <v>170</v>
      </c>
      <c r="C25" s="42">
        <v>2386539.0</v>
      </c>
      <c r="D25" s="42">
        <f t="shared" si="3"/>
        <v>160.1166723</v>
      </c>
      <c r="E25" s="5"/>
    </row>
    <row r="26" ht="9.0" customHeight="1">
      <c r="A26" s="35"/>
      <c r="B26" s="35"/>
      <c r="C26" s="44"/>
      <c r="D26" s="42"/>
      <c r="E26" s="5"/>
    </row>
    <row r="27" ht="23.25" customHeight="1">
      <c r="A27" s="37" t="s">
        <v>171</v>
      </c>
      <c r="B27" s="38" t="s">
        <v>172</v>
      </c>
      <c r="C27" s="39">
        <f>C28</f>
        <v>7528130</v>
      </c>
      <c r="D27" s="39">
        <f>SUM(D28:D29)</f>
        <v>505.0741362</v>
      </c>
      <c r="E27" s="5"/>
    </row>
    <row r="28" ht="23.25" customHeight="1">
      <c r="A28" s="40" t="s">
        <v>173</v>
      </c>
      <c r="B28" s="41" t="s">
        <v>172</v>
      </c>
      <c r="C28" s="42">
        <v>7528130.0</v>
      </c>
      <c r="D28" s="42">
        <f>C28/$C$5</f>
        <v>505.0741362</v>
      </c>
      <c r="E28" s="5"/>
    </row>
    <row r="29" ht="9.0" customHeight="1">
      <c r="A29" s="35"/>
      <c r="B29" s="35"/>
      <c r="C29" s="44"/>
      <c r="D29" s="44"/>
      <c r="E29" s="5"/>
    </row>
    <row r="30" ht="23.25" customHeight="1">
      <c r="A30" s="37" t="s">
        <v>174</v>
      </c>
      <c r="B30" s="38" t="s">
        <v>175</v>
      </c>
      <c r="C30" s="39">
        <v>1931970.0</v>
      </c>
      <c r="D30" s="39">
        <f>D31</f>
        <v>129.6189198</v>
      </c>
      <c r="E30" s="5"/>
    </row>
    <row r="31" ht="23.25" customHeight="1">
      <c r="A31" s="40" t="s">
        <v>176</v>
      </c>
      <c r="B31" s="41" t="s">
        <v>177</v>
      </c>
      <c r="C31" s="42">
        <v>1931970.0</v>
      </c>
      <c r="D31" s="42">
        <f>C31/$C$5</f>
        <v>129.6189198</v>
      </c>
      <c r="E31" s="5"/>
    </row>
    <row r="32" ht="9.0" customHeight="1">
      <c r="A32" s="35"/>
      <c r="B32" s="35"/>
      <c r="C32" s="44"/>
      <c r="D32" s="44"/>
      <c r="E32" s="5"/>
    </row>
    <row r="33" ht="23.25" customHeight="1">
      <c r="A33" s="37" t="s">
        <v>178</v>
      </c>
      <c r="B33" s="38" t="s">
        <v>179</v>
      </c>
      <c r="C33" s="39">
        <f>C34</f>
        <v>160300</v>
      </c>
      <c r="D33" s="39">
        <f>SUM(D34)</f>
        <v>10.75478028</v>
      </c>
      <c r="E33" s="5"/>
    </row>
    <row r="34" ht="23.25" customHeight="1">
      <c r="A34" s="40" t="s">
        <v>180</v>
      </c>
      <c r="B34" s="41" t="s">
        <v>181</v>
      </c>
      <c r="C34" s="42">
        <v>160300.0</v>
      </c>
      <c r="D34" s="42">
        <f>C34/$C$5</f>
        <v>10.75478028</v>
      </c>
      <c r="E34" s="5"/>
    </row>
    <row r="35" ht="9.75" customHeight="1">
      <c r="A35" s="35"/>
      <c r="B35" s="35"/>
      <c r="C35" s="44"/>
      <c r="D35" s="44"/>
      <c r="E35" s="5"/>
    </row>
    <row r="36" ht="23.25" customHeight="1">
      <c r="A36" s="37" t="s">
        <v>182</v>
      </c>
      <c r="B36" s="38" t="s">
        <v>183</v>
      </c>
      <c r="C36" s="39">
        <v>400000.0</v>
      </c>
      <c r="D36" s="39">
        <f>C36/C5</f>
        <v>26.836632</v>
      </c>
      <c r="E36" s="5"/>
    </row>
    <row r="37" ht="23.25" customHeight="1">
      <c r="A37" s="40" t="s">
        <v>185</v>
      </c>
      <c r="B37" s="46" t="s">
        <v>208</v>
      </c>
      <c r="C37" s="47">
        <f>C36</f>
        <v>400000</v>
      </c>
      <c r="D37" s="42">
        <f>C37/C$5</f>
        <v>26.836632</v>
      </c>
      <c r="E37" s="5"/>
    </row>
    <row r="38" ht="9.0" customHeight="1">
      <c r="A38" s="35"/>
      <c r="B38" s="35"/>
      <c r="C38" s="44"/>
      <c r="D38" s="44"/>
      <c r="E38" s="5"/>
    </row>
    <row r="39" ht="23.25" customHeight="1">
      <c r="A39" s="37" t="s">
        <v>193</v>
      </c>
      <c r="B39" s="38" t="s">
        <v>209</v>
      </c>
      <c r="C39" s="39">
        <f t="shared" ref="C39:D39" si="4">sum(C40:C41)</f>
        <v>1569750</v>
      </c>
      <c r="D39" s="39">
        <f t="shared" si="4"/>
        <v>105.3170077</v>
      </c>
      <c r="E39" s="5"/>
    </row>
    <row r="40" ht="23.25" customHeight="1">
      <c r="A40" s="40" t="s">
        <v>195</v>
      </c>
      <c r="B40" s="41" t="s">
        <v>196</v>
      </c>
      <c r="C40" s="42">
        <v>666540.0</v>
      </c>
      <c r="D40" s="42">
        <f t="shared" ref="D40:D41" si="5">C40/C$5</f>
        <v>44.71922174</v>
      </c>
      <c r="E40" s="5"/>
    </row>
    <row r="41" ht="23.25" customHeight="1">
      <c r="A41" s="40" t="s">
        <v>197</v>
      </c>
      <c r="B41" s="41" t="s">
        <v>198</v>
      </c>
      <c r="C41" s="42">
        <v>903210.0</v>
      </c>
      <c r="D41" s="42">
        <f t="shared" si="5"/>
        <v>60.59778598</v>
      </c>
      <c r="E41" s="5"/>
    </row>
    <row r="42" ht="8.25" customHeight="1">
      <c r="A42" s="35"/>
      <c r="B42" s="35"/>
      <c r="C42" s="44"/>
      <c r="D42" s="44"/>
      <c r="E42" s="5"/>
    </row>
    <row r="43" ht="23.25" customHeight="1">
      <c r="A43" s="49"/>
      <c r="B43" s="50" t="s">
        <v>203</v>
      </c>
      <c r="C43" s="51">
        <f t="shared" ref="C43:D43" si="6">sum(C33,C36,C30,C27,C23,C18,C8,C39)</f>
        <v>57004000</v>
      </c>
      <c r="D43" s="51">
        <f t="shared" si="6"/>
        <v>3824.488427</v>
      </c>
      <c r="E43" s="5"/>
    </row>
    <row r="44" ht="23.25" customHeight="1">
      <c r="A44" s="40"/>
      <c r="B44" s="41" t="s">
        <v>205</v>
      </c>
      <c r="C44" s="42">
        <f>C43*0.18</f>
        <v>10260720</v>
      </c>
      <c r="D44" s="42"/>
      <c r="E44" s="5"/>
    </row>
    <row r="45" ht="23.25" customHeight="1">
      <c r="A45" s="49"/>
      <c r="B45" s="50" t="s">
        <v>206</v>
      </c>
      <c r="C45" s="51">
        <v>6.726472E7</v>
      </c>
      <c r="D45" s="51"/>
      <c r="E45" s="5"/>
    </row>
    <row r="46" ht="15.75" customHeight="1">
      <c r="A46" s="5"/>
      <c r="B46" s="5"/>
      <c r="C46" s="52"/>
      <c r="D46" s="52"/>
      <c r="E46" s="5"/>
    </row>
    <row r="47" ht="15.75" customHeight="1">
      <c r="A47" s="5"/>
      <c r="B47" s="52"/>
      <c r="C47" s="52"/>
      <c r="D47" s="5"/>
      <c r="E47" s="5"/>
    </row>
    <row r="48" ht="15.75" customHeight="1">
      <c r="A48" s="5"/>
      <c r="B48" s="52"/>
      <c r="C48" s="52"/>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row>
    <row r="60" ht="15.75" customHeight="1">
      <c r="A60" s="5"/>
      <c r="B60" s="5"/>
      <c r="C60" s="5"/>
      <c r="D60" s="5"/>
      <c r="E60" s="5"/>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D1"/>
    <mergeCell ref="A2:D2"/>
    <mergeCell ref="A4:D4"/>
    <mergeCell ref="C5:D5"/>
  </mergeCells>
  <printOptions gridLines="1" horizontalCentered="1"/>
  <pageMargins bottom="0.75" footer="0.0" header="0.0" left="0.7" right="0.7" top="0.75"/>
  <pageSetup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showGridLines="0" workbookViewId="0"/>
  </sheetViews>
  <sheetFormatPr customHeight="1" defaultColWidth="14.43" defaultRowHeight="15.0"/>
  <cols>
    <col customWidth="1" min="1" max="1" width="9.14"/>
    <col customWidth="1" min="2" max="2" width="51.29"/>
    <col customWidth="1" min="3" max="3" width="27.43"/>
    <col customWidth="1" min="4" max="4" width="30.57"/>
    <col customWidth="1" min="5" max="5" width="32.71"/>
    <col customWidth="1" min="6" max="6" width="14.43"/>
  </cols>
  <sheetData>
    <row r="1" ht="31.5" customHeight="1">
      <c r="A1" s="21" t="s">
        <v>132</v>
      </c>
      <c r="B1" s="22"/>
      <c r="C1" s="22"/>
      <c r="D1" s="23"/>
      <c r="E1" s="24"/>
      <c r="F1" s="25"/>
    </row>
    <row r="2" ht="33.0" customHeight="1">
      <c r="A2" s="26" t="s">
        <v>210</v>
      </c>
      <c r="B2" s="22"/>
      <c r="C2" s="22"/>
      <c r="D2" s="23"/>
      <c r="E2" s="24"/>
      <c r="F2" s="25"/>
    </row>
    <row r="3" ht="12.75" customHeight="1">
      <c r="A3" s="27"/>
      <c r="B3" s="27"/>
      <c r="C3" s="27"/>
      <c r="D3" s="27"/>
      <c r="E3" s="27"/>
      <c r="F3" s="5"/>
    </row>
    <row r="4" ht="23.25" customHeight="1">
      <c r="A4" s="28" t="s">
        <v>134</v>
      </c>
      <c r="B4" s="22"/>
      <c r="C4" s="22"/>
      <c r="D4" s="23"/>
      <c r="E4" s="27"/>
      <c r="F4" s="5"/>
    </row>
    <row r="5" ht="23.25" customHeight="1">
      <c r="A5" s="29"/>
      <c r="B5" s="30" t="s">
        <v>135</v>
      </c>
      <c r="C5" s="31">
        <v>14905.0</v>
      </c>
      <c r="D5" s="23"/>
      <c r="E5" s="32"/>
      <c r="F5" s="5"/>
    </row>
    <row r="6" ht="23.25" customHeight="1">
      <c r="A6" s="33" t="s">
        <v>136</v>
      </c>
      <c r="B6" s="33" t="s">
        <v>137</v>
      </c>
      <c r="C6" s="33" t="s">
        <v>138</v>
      </c>
      <c r="D6" s="33" t="s">
        <v>139</v>
      </c>
      <c r="E6" s="27"/>
      <c r="F6" s="5"/>
    </row>
    <row r="7" ht="7.5" customHeight="1">
      <c r="A7" s="34"/>
      <c r="B7" s="35"/>
      <c r="C7" s="36"/>
      <c r="D7" s="36"/>
      <c r="E7" s="27"/>
      <c r="F7" s="5"/>
    </row>
    <row r="8" ht="23.25" customHeight="1">
      <c r="A8" s="37" t="s">
        <v>140</v>
      </c>
      <c r="B8" s="38" t="s">
        <v>141</v>
      </c>
      <c r="C8" s="39">
        <v>3.170762E7</v>
      </c>
      <c r="D8" s="39">
        <f>SUM(D9:D17)</f>
        <v>2127.314324</v>
      </c>
      <c r="E8" s="27"/>
      <c r="F8" s="5"/>
    </row>
    <row r="9" ht="23.25" customHeight="1">
      <c r="A9" s="40" t="s">
        <v>142</v>
      </c>
      <c r="B9" s="41" t="s">
        <v>143</v>
      </c>
      <c r="C9" s="42">
        <v>3917559.0</v>
      </c>
      <c r="D9" s="42">
        <f t="shared" ref="D9:D16" si="1">C9/$C$5</f>
        <v>262.8352231</v>
      </c>
      <c r="E9" s="27"/>
      <c r="F9" s="5"/>
    </row>
    <row r="10" ht="23.25" customHeight="1">
      <c r="A10" s="40" t="s">
        <v>144</v>
      </c>
      <c r="B10" s="41" t="s">
        <v>145</v>
      </c>
      <c r="C10" s="42">
        <v>2.0810221E7</v>
      </c>
      <c r="D10" s="42">
        <f t="shared" si="1"/>
        <v>1396.190607</v>
      </c>
      <c r="E10" s="27"/>
      <c r="F10" s="5"/>
    </row>
    <row r="11" ht="23.25" customHeight="1">
      <c r="A11" s="40" t="s">
        <v>146</v>
      </c>
      <c r="B11" s="41" t="s">
        <v>147</v>
      </c>
      <c r="C11" s="42">
        <v>2074408.0</v>
      </c>
      <c r="D11" s="42">
        <f t="shared" si="1"/>
        <v>139.1753103</v>
      </c>
      <c r="E11" s="27"/>
      <c r="F11" s="5"/>
    </row>
    <row r="12" ht="23.25" customHeight="1">
      <c r="A12" s="40" t="s">
        <v>148</v>
      </c>
      <c r="B12" s="41" t="s">
        <v>149</v>
      </c>
      <c r="C12" s="42">
        <v>433192.0</v>
      </c>
      <c r="D12" s="42">
        <f t="shared" si="1"/>
        <v>29.06353573</v>
      </c>
      <c r="E12" s="27"/>
      <c r="F12" s="5"/>
    </row>
    <row r="13" ht="23.25" customHeight="1">
      <c r="A13" s="40" t="s">
        <v>150</v>
      </c>
      <c r="B13" s="41" t="s">
        <v>151</v>
      </c>
      <c r="C13" s="42">
        <v>313695.0</v>
      </c>
      <c r="D13" s="42">
        <f t="shared" si="1"/>
        <v>21.04629319</v>
      </c>
      <c r="E13" s="27"/>
      <c r="F13" s="5"/>
    </row>
    <row r="14" ht="23.25" customHeight="1">
      <c r="A14" s="40" t="s">
        <v>152</v>
      </c>
      <c r="B14" s="41" t="s">
        <v>153</v>
      </c>
      <c r="C14" s="42">
        <v>906563.0</v>
      </c>
      <c r="D14" s="42">
        <f t="shared" si="1"/>
        <v>60.82274405</v>
      </c>
      <c r="E14" s="27"/>
      <c r="F14" s="5"/>
    </row>
    <row r="15" ht="23.25" customHeight="1">
      <c r="A15" s="40" t="s">
        <v>154</v>
      </c>
      <c r="B15" s="41" t="s">
        <v>155</v>
      </c>
      <c r="C15" s="42">
        <v>426099.0</v>
      </c>
      <c r="D15" s="42">
        <f t="shared" si="1"/>
        <v>28.58765515</v>
      </c>
      <c r="E15" s="27"/>
      <c r="F15" s="5"/>
    </row>
    <row r="16" ht="23.25" customHeight="1">
      <c r="A16" s="40" t="s">
        <v>156</v>
      </c>
      <c r="B16" s="41" t="s">
        <v>157</v>
      </c>
      <c r="C16" s="42">
        <v>2825883.0</v>
      </c>
      <c r="D16" s="42">
        <f t="shared" si="1"/>
        <v>189.5929554</v>
      </c>
      <c r="E16" s="27"/>
      <c r="F16" s="5"/>
    </row>
    <row r="17" ht="6.75" customHeight="1">
      <c r="A17" s="43"/>
      <c r="B17" s="35"/>
      <c r="C17" s="44"/>
      <c r="D17" s="44"/>
      <c r="E17" s="27"/>
      <c r="F17" s="5"/>
    </row>
    <row r="18" ht="23.25" customHeight="1">
      <c r="A18" s="37" t="s">
        <v>158</v>
      </c>
      <c r="B18" s="38" t="s">
        <v>159</v>
      </c>
      <c r="C18" s="39">
        <v>4937261.0</v>
      </c>
      <c r="D18" s="39">
        <f>SUM(D19:D22)</f>
        <v>331.2486414</v>
      </c>
      <c r="E18" s="27"/>
      <c r="F18" s="5"/>
    </row>
    <row r="19" ht="23.25" customHeight="1">
      <c r="A19" s="40" t="s">
        <v>160</v>
      </c>
      <c r="B19" s="41" t="s">
        <v>161</v>
      </c>
      <c r="C19" s="42">
        <v>1326821.0</v>
      </c>
      <c r="D19" s="42">
        <f t="shared" ref="D19:D21" si="2">C19/$C$5</f>
        <v>89.01851728</v>
      </c>
      <c r="E19" s="27"/>
      <c r="F19" s="5"/>
    </row>
    <row r="20" ht="23.25" customHeight="1">
      <c r="A20" s="40" t="s">
        <v>162</v>
      </c>
      <c r="B20" s="41" t="s">
        <v>163</v>
      </c>
      <c r="C20" s="42">
        <v>1394656.0</v>
      </c>
      <c r="D20" s="42">
        <f t="shared" si="2"/>
        <v>93.56967461</v>
      </c>
      <c r="E20" s="27"/>
      <c r="F20" s="5"/>
    </row>
    <row r="21" ht="23.25" customHeight="1">
      <c r="A21" s="40" t="s">
        <v>164</v>
      </c>
      <c r="B21" s="41" t="s">
        <v>165</v>
      </c>
      <c r="C21" s="42">
        <v>2215784.0</v>
      </c>
      <c r="D21" s="42">
        <f t="shared" si="2"/>
        <v>148.6604495</v>
      </c>
      <c r="E21" s="27"/>
      <c r="F21" s="5"/>
    </row>
    <row r="22" ht="7.5" customHeight="1">
      <c r="A22" s="35"/>
      <c r="B22" s="35"/>
      <c r="C22" s="44"/>
      <c r="D22" s="44"/>
      <c r="E22" s="27"/>
      <c r="F22" s="5"/>
    </row>
    <row r="23" ht="23.25" customHeight="1">
      <c r="A23" s="37" t="s">
        <v>166</v>
      </c>
      <c r="B23" s="38" t="s">
        <v>167</v>
      </c>
      <c r="C23" s="39">
        <v>8768969.0</v>
      </c>
      <c r="D23" s="39">
        <f>SUM(D24:D26)</f>
        <v>588.3239852</v>
      </c>
      <c r="E23" s="27"/>
      <c r="F23" s="5"/>
    </row>
    <row r="24" ht="23.25" customHeight="1">
      <c r="A24" s="40" t="s">
        <v>168</v>
      </c>
      <c r="B24" s="41" t="s">
        <v>167</v>
      </c>
      <c r="C24" s="42">
        <v>6382430.0</v>
      </c>
      <c r="D24" s="42">
        <f t="shared" ref="D24:D25" si="3">C24/$C$5</f>
        <v>428.207313</v>
      </c>
      <c r="E24" s="27"/>
      <c r="F24" s="5"/>
    </row>
    <row r="25" ht="23.25" customHeight="1">
      <c r="A25" s="40" t="s">
        <v>169</v>
      </c>
      <c r="B25" s="41" t="s">
        <v>170</v>
      </c>
      <c r="C25" s="42">
        <v>2386539.0</v>
      </c>
      <c r="D25" s="42">
        <f t="shared" si="3"/>
        <v>160.1166723</v>
      </c>
      <c r="E25" s="27"/>
      <c r="F25" s="5"/>
    </row>
    <row r="26" ht="9.0" customHeight="1">
      <c r="A26" s="35"/>
      <c r="B26" s="35"/>
      <c r="C26" s="44"/>
      <c r="D26" s="42"/>
      <c r="E26" s="27"/>
      <c r="F26" s="5"/>
    </row>
    <row r="27" ht="23.25" customHeight="1">
      <c r="A27" s="37" t="s">
        <v>171</v>
      </c>
      <c r="B27" s="38" t="s">
        <v>172</v>
      </c>
      <c r="C27" s="39">
        <f>C28</f>
        <v>7528130</v>
      </c>
      <c r="D27" s="39">
        <f>SUM(D28:D29)</f>
        <v>505.0741362</v>
      </c>
      <c r="E27" s="27"/>
      <c r="F27" s="5"/>
    </row>
    <row r="28" ht="23.25" customHeight="1">
      <c r="A28" s="40" t="s">
        <v>173</v>
      </c>
      <c r="B28" s="41" t="s">
        <v>172</v>
      </c>
      <c r="C28" s="42">
        <v>7528130.0</v>
      </c>
      <c r="D28" s="42">
        <f>C28/$C$5</f>
        <v>505.0741362</v>
      </c>
      <c r="E28" s="27"/>
      <c r="F28" s="5"/>
    </row>
    <row r="29" ht="9.0" customHeight="1">
      <c r="A29" s="35"/>
      <c r="B29" s="35"/>
      <c r="C29" s="44"/>
      <c r="D29" s="44"/>
      <c r="E29" s="27"/>
      <c r="F29" s="5"/>
    </row>
    <row r="30" ht="23.25" customHeight="1">
      <c r="A30" s="37" t="s">
        <v>174</v>
      </c>
      <c r="B30" s="38" t="s">
        <v>175</v>
      </c>
      <c r="C30" s="39">
        <v>1931970.0</v>
      </c>
      <c r="D30" s="39">
        <f>D31</f>
        <v>129.6189198</v>
      </c>
      <c r="E30" s="27"/>
      <c r="F30" s="5"/>
    </row>
    <row r="31" ht="23.25" customHeight="1">
      <c r="A31" s="40" t="s">
        <v>176</v>
      </c>
      <c r="B31" s="41" t="s">
        <v>177</v>
      </c>
      <c r="C31" s="42">
        <v>1931970.0</v>
      </c>
      <c r="D31" s="42">
        <f>C31/$C$5</f>
        <v>129.6189198</v>
      </c>
      <c r="E31" s="27"/>
      <c r="F31" s="5"/>
    </row>
    <row r="32" ht="9.0" customHeight="1">
      <c r="A32" s="35"/>
      <c r="B32" s="35"/>
      <c r="C32" s="44"/>
      <c r="D32" s="44"/>
      <c r="E32" s="27"/>
      <c r="F32" s="5"/>
    </row>
    <row r="33" ht="23.25" customHeight="1">
      <c r="A33" s="37" t="s">
        <v>178</v>
      </c>
      <c r="B33" s="38" t="s">
        <v>179</v>
      </c>
      <c r="C33" s="39">
        <f>C34</f>
        <v>160300</v>
      </c>
      <c r="D33" s="39">
        <f>SUM(D34)</f>
        <v>10.75478028</v>
      </c>
      <c r="E33" s="27"/>
      <c r="F33" s="5"/>
    </row>
    <row r="34" ht="23.25" customHeight="1">
      <c r="A34" s="40" t="s">
        <v>180</v>
      </c>
      <c r="B34" s="41" t="s">
        <v>181</v>
      </c>
      <c r="C34" s="42">
        <v>160300.0</v>
      </c>
      <c r="D34" s="42">
        <f>C34/$C$5</f>
        <v>10.75478028</v>
      </c>
      <c r="E34" s="27"/>
      <c r="F34" s="5"/>
    </row>
    <row r="35" ht="9.75" customHeight="1">
      <c r="A35" s="35"/>
      <c r="B35" s="35"/>
      <c r="C35" s="44"/>
      <c r="D35" s="44"/>
      <c r="E35" s="27"/>
      <c r="F35" s="5"/>
    </row>
    <row r="36" ht="23.25" customHeight="1">
      <c r="A36" s="37" t="s">
        <v>182</v>
      </c>
      <c r="B36" s="38" t="s">
        <v>183</v>
      </c>
      <c r="C36" s="39">
        <v>400000.0</v>
      </c>
      <c r="D36" s="39">
        <f>C36/C5</f>
        <v>26.836632</v>
      </c>
      <c r="E36" s="45"/>
      <c r="F36" s="5"/>
    </row>
    <row r="37" ht="23.25" customHeight="1">
      <c r="A37" s="40" t="s">
        <v>185</v>
      </c>
      <c r="B37" s="46" t="s">
        <v>208</v>
      </c>
      <c r="C37" s="47">
        <f>C36</f>
        <v>400000</v>
      </c>
      <c r="D37" s="42">
        <f>C37/C$5</f>
        <v>26.836632</v>
      </c>
      <c r="E37" s="27"/>
      <c r="F37" s="5"/>
    </row>
    <row r="38" ht="9.0" customHeight="1">
      <c r="A38" s="35"/>
      <c r="B38" s="35"/>
      <c r="C38" s="44"/>
      <c r="D38" s="44"/>
      <c r="E38" s="27"/>
      <c r="F38" s="5"/>
    </row>
    <row r="39" ht="23.25" customHeight="1">
      <c r="A39" s="37" t="s">
        <v>193</v>
      </c>
      <c r="B39" s="38" t="s">
        <v>209</v>
      </c>
      <c r="C39" s="39">
        <f t="shared" ref="C39:D39" si="4">sum(C40:C41)</f>
        <v>1569750</v>
      </c>
      <c r="D39" s="39">
        <f t="shared" si="4"/>
        <v>105.3170077</v>
      </c>
      <c r="E39" s="27"/>
      <c r="F39" s="5"/>
    </row>
    <row r="40" ht="23.25" customHeight="1">
      <c r="A40" s="40" t="s">
        <v>195</v>
      </c>
      <c r="B40" s="41" t="s">
        <v>196</v>
      </c>
      <c r="C40" s="42">
        <v>666540.0</v>
      </c>
      <c r="D40" s="42">
        <f t="shared" ref="D40:D41" si="5">C40/C$5</f>
        <v>44.71922174</v>
      </c>
      <c r="E40" s="27"/>
      <c r="F40" s="5"/>
    </row>
    <row r="41" ht="23.25" customHeight="1">
      <c r="A41" s="40" t="s">
        <v>197</v>
      </c>
      <c r="B41" s="41" t="s">
        <v>198</v>
      </c>
      <c r="C41" s="42">
        <v>903210.0</v>
      </c>
      <c r="D41" s="42">
        <f t="shared" si="5"/>
        <v>60.59778598</v>
      </c>
      <c r="E41" s="27"/>
      <c r="F41" s="5"/>
    </row>
    <row r="42" ht="8.25" customHeight="1">
      <c r="A42" s="35"/>
      <c r="B42" s="35"/>
      <c r="C42" s="44"/>
      <c r="D42" s="44"/>
      <c r="E42" s="27"/>
      <c r="F42" s="5"/>
    </row>
    <row r="43" ht="23.25" customHeight="1">
      <c r="A43" s="49"/>
      <c r="B43" s="50" t="s">
        <v>203</v>
      </c>
      <c r="C43" s="51">
        <f t="shared" ref="C43:D43" si="6">sum(C33,C36,C30,C27,C23,C18,C8,C39)</f>
        <v>57004000</v>
      </c>
      <c r="D43" s="51">
        <f t="shared" si="6"/>
        <v>3824.488427</v>
      </c>
      <c r="E43" s="27"/>
      <c r="F43" s="5"/>
    </row>
    <row r="44" ht="23.25" customHeight="1">
      <c r="A44" s="40"/>
      <c r="B44" s="41" t="s">
        <v>205</v>
      </c>
      <c r="C44" s="42">
        <f>C43*0.18</f>
        <v>10260720</v>
      </c>
      <c r="D44" s="42"/>
      <c r="E44" s="27"/>
      <c r="F44" s="5"/>
    </row>
    <row r="45" ht="23.25" customHeight="1">
      <c r="A45" s="49"/>
      <c r="B45" s="50" t="s">
        <v>206</v>
      </c>
      <c r="C45" s="51">
        <f>C44+C43</f>
        <v>67264720</v>
      </c>
      <c r="D45" s="51"/>
      <c r="E45" s="27"/>
      <c r="F45" s="5"/>
    </row>
    <row r="46" ht="15.75" customHeight="1">
      <c r="A46" s="5"/>
      <c r="B46" s="5"/>
      <c r="C46" s="52"/>
      <c r="D46" s="52"/>
      <c r="E46" s="5"/>
      <c r="F46" s="5"/>
    </row>
    <row r="47" ht="15.75" customHeight="1">
      <c r="A47" s="5"/>
      <c r="B47" s="52"/>
      <c r="C47" s="52"/>
      <c r="D47" s="5"/>
      <c r="E47" s="5"/>
      <c r="F47" s="5"/>
    </row>
    <row r="48" ht="15.75" customHeight="1">
      <c r="A48" s="5"/>
      <c r="B48" s="52"/>
      <c r="C48" s="52"/>
      <c r="D48" s="5"/>
      <c r="E48" s="5"/>
      <c r="F48" s="5"/>
    </row>
    <row r="49" ht="15.75" customHeight="1">
      <c r="A49" s="5"/>
      <c r="B49" s="5"/>
      <c r="C49" s="5"/>
      <c r="D49" s="5"/>
      <c r="E49" s="5"/>
      <c r="F49" s="5"/>
    </row>
    <row r="50" ht="15.75" customHeight="1">
      <c r="A50" s="5"/>
      <c r="B50" s="5"/>
      <c r="C50" s="5"/>
      <c r="D50" s="5"/>
      <c r="E50" s="5"/>
      <c r="F50" s="5"/>
    </row>
    <row r="51" ht="15.75" customHeight="1">
      <c r="A51" s="5"/>
      <c r="B51" s="5"/>
      <c r="C51" s="5"/>
      <c r="D51" s="5"/>
      <c r="E51" s="5"/>
      <c r="F51" s="5"/>
    </row>
    <row r="52" ht="15.75" customHeight="1">
      <c r="A52" s="5"/>
      <c r="B52" s="5"/>
      <c r="C52" s="5"/>
      <c r="D52" s="5"/>
      <c r="E52" s="5"/>
      <c r="F52" s="5"/>
    </row>
    <row r="53" ht="15.75" customHeight="1">
      <c r="A53" s="5"/>
      <c r="B53" s="5"/>
      <c r="C53" s="5"/>
      <c r="D53" s="5"/>
      <c r="E53" s="5"/>
      <c r="F53" s="5"/>
    </row>
    <row r="54" ht="15.75" customHeight="1">
      <c r="A54" s="5"/>
      <c r="B54" s="5"/>
      <c r="C54" s="5"/>
      <c r="D54" s="5"/>
      <c r="E54" s="5"/>
      <c r="F54" s="5"/>
    </row>
    <row r="55" ht="15.75" customHeight="1">
      <c r="A55" s="5"/>
      <c r="B55" s="5"/>
      <c r="C55" s="5"/>
      <c r="D55" s="5"/>
      <c r="E55" s="5"/>
      <c r="F55" s="5"/>
    </row>
    <row r="56" ht="15.75" customHeight="1">
      <c r="A56" s="5"/>
      <c r="B56" s="5"/>
      <c r="C56" s="5"/>
      <c r="D56" s="5"/>
      <c r="E56" s="5"/>
      <c r="F56" s="5"/>
    </row>
    <row r="57" ht="15.75" customHeight="1">
      <c r="A57" s="5"/>
      <c r="B57" s="5"/>
      <c r="C57" s="5"/>
      <c r="D57" s="5"/>
      <c r="E57" s="5"/>
      <c r="F57" s="5"/>
    </row>
    <row r="58" ht="15.75" customHeight="1">
      <c r="A58" s="5"/>
      <c r="B58" s="5"/>
      <c r="C58" s="5"/>
      <c r="D58" s="5"/>
      <c r="E58" s="5"/>
      <c r="F58" s="5"/>
    </row>
    <row r="59" ht="15.75" customHeight="1">
      <c r="A59" s="5"/>
      <c r="B59" s="5"/>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D1"/>
    <mergeCell ref="A2:D2"/>
    <mergeCell ref="A4:D4"/>
    <mergeCell ref="C5:D5"/>
  </mergeCells>
  <printOptions gridLines="1" horizontalCentered="1"/>
  <pageMargins bottom="0.75" footer="0.0" header="0.0" left="0.7" right="0.7" top="0.75"/>
  <pageSetup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71"/>
    <col customWidth="1" min="2" max="6" width="14.43"/>
  </cols>
  <sheetData>
    <row r="2">
      <c r="A2" s="53" t="s">
        <v>211</v>
      </c>
    </row>
    <row r="3">
      <c r="A3" s="54" t="s">
        <v>212</v>
      </c>
    </row>
    <row r="4">
      <c r="A4" s="54" t="s">
        <v>213</v>
      </c>
    </row>
    <row r="5">
      <c r="A5" s="54" t="s">
        <v>214</v>
      </c>
    </row>
    <row r="6">
      <c r="A6" s="54" t="s">
        <v>215</v>
      </c>
    </row>
    <row r="7">
      <c r="A7" s="54" t="s">
        <v>216</v>
      </c>
    </row>
    <row r="8">
      <c r="A8" s="54" t="s">
        <v>217</v>
      </c>
    </row>
    <row r="9">
      <c r="A9" s="54" t="s">
        <v>218</v>
      </c>
    </row>
    <row r="10">
      <c r="A10" s="54" t="s">
        <v>219</v>
      </c>
    </row>
    <row r="11">
      <c r="A11" s="54" t="s">
        <v>220</v>
      </c>
    </row>
    <row r="12">
      <c r="A12" s="54" t="s">
        <v>221</v>
      </c>
    </row>
    <row r="13">
      <c r="A13" s="54" t="s">
        <v>222</v>
      </c>
    </row>
    <row r="14">
      <c r="A14" s="54" t="s">
        <v>223</v>
      </c>
    </row>
    <row r="15">
      <c r="A15" s="54" t="s">
        <v>224</v>
      </c>
    </row>
    <row r="16">
      <c r="A16" s="54" t="s">
        <v>225</v>
      </c>
    </row>
    <row r="17">
      <c r="A17" s="54" t="s">
        <v>226</v>
      </c>
    </row>
    <row r="18">
      <c r="A18" s="54" t="s">
        <v>227</v>
      </c>
    </row>
    <row r="19">
      <c r="A19" s="54" t="s">
        <v>228</v>
      </c>
    </row>
    <row r="20">
      <c r="A20" s="54" t="s">
        <v>229</v>
      </c>
    </row>
    <row r="21" ht="15.75" customHeight="1">
      <c r="A21" s="54" t="s">
        <v>230</v>
      </c>
    </row>
    <row r="22" ht="15.75" customHeight="1">
      <c r="A22" s="54" t="s">
        <v>231</v>
      </c>
    </row>
    <row r="23" ht="15.75" customHeight="1">
      <c r="A23" s="54" t="s">
        <v>232</v>
      </c>
    </row>
    <row r="24" ht="15.75" customHeight="1">
      <c r="A24" s="54" t="s">
        <v>233</v>
      </c>
    </row>
    <row r="25" ht="15.75" customHeight="1">
      <c r="A25" s="54" t="s">
        <v>234</v>
      </c>
    </row>
    <row r="26" ht="15.75" customHeight="1">
      <c r="A26" s="54" t="s">
        <v>235</v>
      </c>
    </row>
    <row r="27" ht="15.75" customHeight="1">
      <c r="A27" s="54" t="s">
        <v>236</v>
      </c>
    </row>
    <row r="28" ht="15.75" customHeight="1">
      <c r="A28" s="54" t="s">
        <v>237</v>
      </c>
    </row>
    <row r="29" ht="15.75" customHeight="1">
      <c r="A29" s="54" t="s">
        <v>238</v>
      </c>
    </row>
    <row r="30" ht="15.75" customHeight="1">
      <c r="A30" s="54" t="s">
        <v>239</v>
      </c>
    </row>
    <row r="31" ht="15.75" customHeight="1">
      <c r="A31" s="54" t="s">
        <v>240</v>
      </c>
    </row>
    <row r="32" ht="15.75" customHeight="1">
      <c r="A32" s="54" t="s">
        <v>241</v>
      </c>
    </row>
    <row r="33" ht="15.75" customHeight="1">
      <c r="A33" s="54" t="s">
        <v>242</v>
      </c>
    </row>
    <row r="34" ht="15.75" customHeight="1">
      <c r="A34" s="54" t="s">
        <v>243</v>
      </c>
    </row>
    <row r="35" ht="15.75" customHeight="1">
      <c r="A35" s="54" t="s">
        <v>244</v>
      </c>
    </row>
    <row r="36" ht="15.75" customHeight="1">
      <c r="A36" s="54" t="s">
        <v>245</v>
      </c>
    </row>
    <row r="37" ht="15.75" customHeight="1">
      <c r="A37" s="54" t="s">
        <v>246</v>
      </c>
    </row>
    <row r="38" ht="15.75" customHeight="1">
      <c r="A38" s="54" t="s">
        <v>247</v>
      </c>
    </row>
    <row r="39" ht="15.75" customHeight="1">
      <c r="A39" s="54" t="s">
        <v>248</v>
      </c>
    </row>
    <row r="40" ht="15.75" customHeight="1">
      <c r="A40" s="54" t="s">
        <v>249</v>
      </c>
    </row>
    <row r="41" ht="15.75" customHeight="1">
      <c r="A41" s="54" t="s">
        <v>250</v>
      </c>
    </row>
    <row r="42" ht="15.75" customHeight="1">
      <c r="A42" s="54" t="s">
        <v>251</v>
      </c>
    </row>
    <row r="43" ht="15.75" customHeight="1">
      <c r="A43" s="54" t="s">
        <v>252</v>
      </c>
    </row>
    <row r="44" ht="15.75" customHeight="1">
      <c r="A44" s="54" t="s">
        <v>253</v>
      </c>
    </row>
    <row r="45" ht="15.75" customHeight="1">
      <c r="A45" s="55" t="s">
        <v>254</v>
      </c>
    </row>
    <row r="46" ht="15.75" customHeight="1">
      <c r="A46" s="55" t="s">
        <v>255</v>
      </c>
    </row>
    <row r="47" ht="15.75" customHeight="1">
      <c r="A47" s="55" t="s">
        <v>200</v>
      </c>
      <c r="B47" s="56"/>
      <c r="C47" s="56"/>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4.43"/>
    <col customWidth="1" min="2" max="2" width="24.43"/>
    <col customWidth="1" min="3" max="4" width="14.43"/>
    <col customWidth="1" min="5" max="5" width="89.86"/>
    <col customWidth="1" min="6" max="6" width="14.43"/>
  </cols>
  <sheetData>
    <row r="1">
      <c r="A1" s="27"/>
      <c r="B1" s="27"/>
      <c r="C1" s="27"/>
      <c r="D1" s="27"/>
      <c r="E1" s="27"/>
      <c r="F1" s="27"/>
      <c r="G1" s="27"/>
      <c r="H1" s="27"/>
      <c r="I1" s="27"/>
      <c r="J1" s="27"/>
      <c r="K1" s="27"/>
      <c r="L1" s="27"/>
      <c r="M1" s="27"/>
      <c r="N1" s="27"/>
      <c r="O1" s="27"/>
      <c r="P1" s="27"/>
      <c r="Q1" s="27"/>
      <c r="R1" s="27"/>
      <c r="S1" s="27"/>
      <c r="T1" s="27"/>
      <c r="U1" s="27"/>
      <c r="V1" s="27"/>
      <c r="W1" s="27"/>
      <c r="X1" s="27"/>
      <c r="Y1" s="27"/>
      <c r="Z1" s="27"/>
    </row>
    <row r="2">
      <c r="A2" s="27"/>
      <c r="B2" s="27"/>
      <c r="C2" s="27"/>
      <c r="D2" s="27"/>
      <c r="E2" s="27"/>
      <c r="F2" s="27"/>
      <c r="G2" s="27"/>
      <c r="H2" s="27"/>
      <c r="I2" s="27"/>
      <c r="J2" s="27"/>
      <c r="K2" s="27"/>
      <c r="L2" s="27"/>
      <c r="M2" s="27"/>
      <c r="N2" s="27"/>
      <c r="O2" s="27"/>
      <c r="P2" s="27"/>
      <c r="Q2" s="27"/>
      <c r="R2" s="27"/>
      <c r="S2" s="27"/>
      <c r="T2" s="27"/>
      <c r="U2" s="27"/>
      <c r="V2" s="27"/>
      <c r="W2" s="27"/>
      <c r="X2" s="27"/>
      <c r="Y2" s="27"/>
      <c r="Z2" s="27"/>
    </row>
    <row r="3">
      <c r="A3" s="27"/>
      <c r="B3" s="57" t="s">
        <v>256</v>
      </c>
      <c r="C3" s="57" t="s">
        <v>257</v>
      </c>
      <c r="D3" s="57" t="s">
        <v>258</v>
      </c>
      <c r="E3" s="57" t="s">
        <v>259</v>
      </c>
      <c r="F3" s="27"/>
      <c r="G3" s="27"/>
      <c r="H3" s="27"/>
      <c r="I3" s="27"/>
      <c r="J3" s="27"/>
      <c r="K3" s="27"/>
      <c r="L3" s="27"/>
      <c r="M3" s="27"/>
      <c r="N3" s="27"/>
      <c r="O3" s="27"/>
      <c r="P3" s="27"/>
      <c r="Q3" s="27"/>
      <c r="R3" s="27"/>
      <c r="S3" s="27"/>
      <c r="T3" s="27"/>
      <c r="U3" s="27"/>
      <c r="V3" s="27"/>
      <c r="W3" s="27"/>
      <c r="X3" s="27"/>
      <c r="Y3" s="27"/>
      <c r="Z3" s="27"/>
    </row>
    <row r="4">
      <c r="A4" s="27"/>
      <c r="B4" s="58" t="s">
        <v>260</v>
      </c>
      <c r="C4" s="58">
        <v>0.0</v>
      </c>
      <c r="D4" s="59">
        <v>0.3</v>
      </c>
      <c r="E4" s="60" t="s">
        <v>261</v>
      </c>
      <c r="F4" s="27"/>
      <c r="G4" s="27"/>
      <c r="H4" s="27"/>
      <c r="I4" s="27"/>
      <c r="J4" s="27"/>
      <c r="K4" s="27"/>
      <c r="L4" s="27"/>
      <c r="M4" s="27"/>
      <c r="N4" s="27"/>
      <c r="O4" s="27"/>
      <c r="P4" s="27"/>
      <c r="Q4" s="27"/>
      <c r="R4" s="27"/>
      <c r="S4" s="27"/>
      <c r="T4" s="27"/>
      <c r="U4" s="27"/>
      <c r="V4" s="27"/>
      <c r="W4" s="27"/>
      <c r="X4" s="27"/>
      <c r="Y4" s="27"/>
      <c r="Z4" s="27"/>
    </row>
    <row r="5">
      <c r="A5" s="27"/>
      <c r="B5" s="58" t="s">
        <v>262</v>
      </c>
      <c r="C5" s="58">
        <v>45.0</v>
      </c>
      <c r="D5" s="59">
        <v>0.2</v>
      </c>
      <c r="E5" s="60" t="s">
        <v>263</v>
      </c>
      <c r="F5" s="27"/>
      <c r="G5" s="27"/>
      <c r="H5" s="27"/>
      <c r="I5" s="27"/>
      <c r="J5" s="27"/>
      <c r="K5" s="27"/>
      <c r="L5" s="27"/>
      <c r="M5" s="27"/>
      <c r="N5" s="27"/>
      <c r="O5" s="27"/>
      <c r="P5" s="27"/>
      <c r="Q5" s="27"/>
      <c r="R5" s="27"/>
      <c r="S5" s="27"/>
      <c r="T5" s="27"/>
      <c r="U5" s="27"/>
      <c r="V5" s="27"/>
      <c r="W5" s="27"/>
      <c r="X5" s="27"/>
      <c r="Y5" s="27"/>
      <c r="Z5" s="27"/>
    </row>
    <row r="6">
      <c r="A6" s="27"/>
      <c r="B6" s="58" t="s">
        <v>264</v>
      </c>
      <c r="C6" s="58">
        <v>70.0</v>
      </c>
      <c r="D6" s="59">
        <v>0.15</v>
      </c>
      <c r="E6" s="60" t="s">
        <v>265</v>
      </c>
      <c r="F6" s="27"/>
      <c r="G6" s="27"/>
      <c r="H6" s="27"/>
      <c r="I6" s="27"/>
      <c r="J6" s="27"/>
      <c r="K6" s="27"/>
      <c r="L6" s="27"/>
      <c r="M6" s="27"/>
      <c r="N6" s="27"/>
      <c r="O6" s="27"/>
      <c r="P6" s="27"/>
      <c r="Q6" s="27"/>
      <c r="R6" s="27"/>
      <c r="S6" s="27"/>
      <c r="T6" s="27"/>
      <c r="U6" s="27"/>
      <c r="V6" s="27"/>
      <c r="W6" s="27"/>
      <c r="X6" s="27"/>
      <c r="Y6" s="27"/>
      <c r="Z6" s="27"/>
    </row>
    <row r="7">
      <c r="A7" s="27"/>
      <c r="B7" s="58" t="s">
        <v>266</v>
      </c>
      <c r="C7" s="58">
        <v>85.0</v>
      </c>
      <c r="D7" s="59">
        <v>0.15</v>
      </c>
      <c r="E7" s="60" t="s">
        <v>267</v>
      </c>
      <c r="F7" s="27"/>
      <c r="G7" s="27"/>
      <c r="H7" s="27"/>
      <c r="I7" s="27"/>
      <c r="J7" s="27"/>
      <c r="K7" s="27"/>
      <c r="L7" s="27"/>
      <c r="M7" s="27"/>
      <c r="N7" s="27"/>
      <c r="O7" s="27"/>
      <c r="P7" s="27"/>
      <c r="Q7" s="27"/>
      <c r="R7" s="27"/>
      <c r="S7" s="27"/>
      <c r="T7" s="27"/>
      <c r="U7" s="27"/>
      <c r="V7" s="27"/>
      <c r="W7" s="27"/>
      <c r="X7" s="27"/>
      <c r="Y7" s="27"/>
      <c r="Z7" s="27"/>
    </row>
    <row r="8">
      <c r="A8" s="27"/>
      <c r="B8" s="58" t="s">
        <v>268</v>
      </c>
      <c r="C8" s="58">
        <v>110.0</v>
      </c>
      <c r="D8" s="59">
        <v>0.15</v>
      </c>
      <c r="E8" s="60" t="s">
        <v>269</v>
      </c>
      <c r="F8" s="27"/>
      <c r="G8" s="27"/>
      <c r="H8" s="27"/>
      <c r="I8" s="27"/>
      <c r="J8" s="27"/>
      <c r="K8" s="27"/>
      <c r="L8" s="27"/>
      <c r="M8" s="27"/>
      <c r="N8" s="27"/>
      <c r="O8" s="27"/>
      <c r="P8" s="27"/>
      <c r="Q8" s="27"/>
      <c r="R8" s="27"/>
      <c r="S8" s="27"/>
      <c r="T8" s="27"/>
      <c r="U8" s="27"/>
      <c r="V8" s="27"/>
      <c r="W8" s="27"/>
      <c r="X8" s="27"/>
      <c r="Y8" s="27"/>
      <c r="Z8" s="27"/>
    </row>
    <row r="9">
      <c r="A9" s="27"/>
      <c r="B9" s="58" t="s">
        <v>270</v>
      </c>
      <c r="C9" s="58">
        <v>120.0</v>
      </c>
      <c r="D9" s="59">
        <v>0.05</v>
      </c>
      <c r="E9" s="60" t="s">
        <v>271</v>
      </c>
      <c r="F9" s="27"/>
      <c r="G9" s="27"/>
      <c r="H9" s="27"/>
      <c r="I9" s="27"/>
      <c r="J9" s="27"/>
      <c r="K9" s="27"/>
      <c r="L9" s="27"/>
      <c r="M9" s="27"/>
      <c r="N9" s="27"/>
      <c r="O9" s="27"/>
      <c r="P9" s="27"/>
      <c r="Q9" s="27"/>
      <c r="R9" s="27"/>
      <c r="S9" s="27"/>
      <c r="T9" s="27"/>
      <c r="U9" s="27"/>
      <c r="V9" s="27"/>
      <c r="W9" s="27"/>
      <c r="X9" s="27"/>
      <c r="Y9" s="27"/>
      <c r="Z9" s="27"/>
    </row>
    <row r="10">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c r="A11" s="27"/>
      <c r="B11" s="27"/>
      <c r="C11" s="27"/>
      <c r="D11" s="61">
        <f>sum(D4:D9)</f>
        <v>1</v>
      </c>
      <c r="E11" s="27"/>
      <c r="F11" s="27"/>
      <c r="G11" s="27"/>
      <c r="H11" s="27"/>
      <c r="I11" s="27"/>
      <c r="J11" s="27"/>
      <c r="K11" s="27"/>
      <c r="L11" s="27"/>
      <c r="M11" s="27"/>
      <c r="N11" s="27"/>
      <c r="O11" s="27"/>
      <c r="P11" s="27"/>
      <c r="Q11" s="27"/>
      <c r="R11" s="27"/>
      <c r="S11" s="27"/>
      <c r="T11" s="27"/>
      <c r="U11" s="27"/>
      <c r="V11" s="27"/>
      <c r="W11" s="27"/>
      <c r="X11" s="27"/>
      <c r="Y11" s="27"/>
      <c r="Z11" s="27"/>
    </row>
    <row r="12">
      <c r="A12" s="27"/>
      <c r="B12" s="62" t="s">
        <v>272</v>
      </c>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86"/>
    <col customWidth="1" min="2" max="2" width="65.29"/>
    <col customWidth="1" min="3" max="3" width="19.43"/>
    <col customWidth="1" min="4" max="4" width="15.0"/>
    <col customWidth="1" min="5" max="5" width="10.86"/>
    <col customWidth="1" min="6" max="7" width="13.71"/>
    <col customWidth="1" min="8" max="8" width="15.43"/>
    <col customWidth="1" min="9" max="9" width="33.43"/>
    <col customWidth="1" min="10" max="10" width="13.0"/>
  </cols>
  <sheetData>
    <row r="1">
      <c r="A1" s="63" t="s">
        <v>273</v>
      </c>
      <c r="B1" s="64" t="s">
        <v>274</v>
      </c>
      <c r="C1" s="65" t="s">
        <v>275</v>
      </c>
      <c r="D1" s="65" t="s">
        <v>276</v>
      </c>
      <c r="E1" s="66" t="s">
        <v>277</v>
      </c>
      <c r="F1" s="67" t="s">
        <v>278</v>
      </c>
      <c r="G1" s="68" t="s">
        <v>279</v>
      </c>
      <c r="H1" s="69" t="s">
        <v>280</v>
      </c>
      <c r="I1" s="70" t="s">
        <v>281</v>
      </c>
      <c r="J1" s="71"/>
      <c r="K1" s="72"/>
      <c r="L1" s="72"/>
      <c r="M1" s="72"/>
      <c r="N1" s="72"/>
      <c r="O1" s="72"/>
      <c r="P1" s="72"/>
      <c r="Q1" s="72"/>
      <c r="R1" s="72"/>
      <c r="S1" s="72"/>
      <c r="T1" s="72"/>
      <c r="U1" s="72"/>
      <c r="V1" s="72"/>
      <c r="W1" s="71"/>
      <c r="X1" s="71"/>
      <c r="Y1" s="71"/>
    </row>
    <row r="2">
      <c r="A2" s="73"/>
      <c r="B2" s="74"/>
      <c r="C2" s="75"/>
      <c r="D2" s="76"/>
      <c r="E2" s="76"/>
      <c r="F2" s="77"/>
      <c r="G2" s="78"/>
      <c r="H2" s="79"/>
      <c r="I2" s="80"/>
      <c r="J2" s="81"/>
      <c r="K2" s="81"/>
      <c r="L2" s="81"/>
      <c r="M2" s="81"/>
      <c r="N2" s="81"/>
      <c r="O2" s="81"/>
      <c r="P2" s="81"/>
      <c r="Q2" s="81"/>
      <c r="R2" s="81"/>
      <c r="S2" s="81"/>
      <c r="T2" s="81"/>
      <c r="U2" s="81"/>
      <c r="V2" s="81"/>
      <c r="W2" s="81"/>
      <c r="X2" s="81"/>
      <c r="Y2" s="81"/>
    </row>
    <row r="3">
      <c r="A3" s="82">
        <v>1.0</v>
      </c>
      <c r="B3" s="83" t="s">
        <v>143</v>
      </c>
      <c r="C3" s="84"/>
      <c r="D3" s="84"/>
      <c r="E3" s="84"/>
      <c r="F3" s="85"/>
      <c r="G3" s="86"/>
      <c r="H3" s="86"/>
      <c r="I3" s="87"/>
      <c r="J3" s="88"/>
      <c r="K3" s="81"/>
      <c r="L3" s="81"/>
      <c r="M3" s="81"/>
      <c r="N3" s="81"/>
      <c r="O3" s="81"/>
      <c r="P3" s="81"/>
      <c r="Q3" s="81"/>
      <c r="R3" s="81"/>
      <c r="S3" s="81"/>
      <c r="T3" s="81"/>
      <c r="U3" s="81"/>
      <c r="V3" s="81"/>
      <c r="W3" s="88"/>
      <c r="X3" s="88"/>
      <c r="Y3" s="88"/>
    </row>
    <row r="4">
      <c r="A4" s="73"/>
      <c r="B4" s="74"/>
      <c r="C4" s="76"/>
      <c r="D4" s="76"/>
      <c r="E4" s="76"/>
      <c r="F4" s="77"/>
      <c r="G4" s="78"/>
      <c r="H4" s="79"/>
      <c r="I4" s="80"/>
      <c r="J4" s="81"/>
      <c r="K4" s="89"/>
      <c r="L4" s="89"/>
      <c r="M4" s="89"/>
      <c r="N4" s="89"/>
      <c r="O4" s="81"/>
      <c r="P4" s="81"/>
      <c r="Q4" s="81"/>
      <c r="R4" s="81"/>
      <c r="S4" s="81"/>
      <c r="T4" s="81"/>
      <c r="U4" s="81"/>
      <c r="V4" s="81"/>
      <c r="W4" s="81"/>
      <c r="X4" s="81"/>
      <c r="Y4" s="81"/>
    </row>
    <row r="5">
      <c r="A5" s="90">
        <v>1.1</v>
      </c>
      <c r="B5" s="91" t="s">
        <v>282</v>
      </c>
      <c r="C5" s="92"/>
      <c r="D5" s="92"/>
      <c r="E5" s="93"/>
      <c r="F5" s="94"/>
      <c r="G5" s="95"/>
      <c r="H5" s="96"/>
      <c r="I5" s="97"/>
      <c r="J5" s="98"/>
      <c r="K5" s="89"/>
      <c r="L5" s="89"/>
      <c r="M5" s="89"/>
      <c r="N5" s="89"/>
      <c r="O5" s="89"/>
      <c r="P5" s="89"/>
      <c r="Q5" s="89"/>
      <c r="R5" s="89"/>
      <c r="S5" s="89"/>
      <c r="T5" s="89"/>
      <c r="U5" s="89"/>
      <c r="V5" s="89"/>
      <c r="W5" s="98"/>
      <c r="X5" s="98"/>
      <c r="Y5" s="98"/>
    </row>
    <row r="6">
      <c r="A6" s="90"/>
      <c r="B6" s="99" t="s">
        <v>283</v>
      </c>
      <c r="C6" s="92"/>
      <c r="D6" s="92"/>
      <c r="E6" s="93"/>
      <c r="F6" s="94"/>
      <c r="G6" s="100"/>
      <c r="H6" s="96"/>
      <c r="I6" s="97"/>
      <c r="J6" s="101"/>
      <c r="K6" s="89"/>
      <c r="L6" s="89"/>
      <c r="M6" s="89"/>
      <c r="N6" s="89"/>
      <c r="O6" s="102"/>
      <c r="P6" s="102"/>
      <c r="Q6" s="102"/>
      <c r="R6" s="102"/>
      <c r="S6" s="102"/>
      <c r="T6" s="102"/>
      <c r="U6" s="102"/>
      <c r="V6" s="102"/>
      <c r="W6" s="101"/>
      <c r="X6" s="101"/>
      <c r="Y6" s="101"/>
    </row>
    <row r="7">
      <c r="A7" s="103" t="s">
        <v>284</v>
      </c>
      <c r="B7" s="104" t="s">
        <v>285</v>
      </c>
      <c r="C7" s="105" t="s">
        <v>286</v>
      </c>
      <c r="D7" s="105"/>
      <c r="E7" s="106" t="s">
        <v>287</v>
      </c>
      <c r="F7" s="107">
        <v>120.0</v>
      </c>
      <c r="G7" s="108">
        <v>1692.0</v>
      </c>
      <c r="H7" s="109">
        <f>G7*F7</f>
        <v>203040</v>
      </c>
      <c r="I7" s="110"/>
      <c r="J7" s="102"/>
      <c r="K7" s="89"/>
      <c r="L7" s="89"/>
      <c r="M7" s="89"/>
      <c r="N7" s="89"/>
      <c r="O7" s="102"/>
      <c r="P7" s="102"/>
      <c r="Q7" s="102"/>
      <c r="R7" s="102"/>
      <c r="S7" s="102"/>
      <c r="T7" s="102"/>
      <c r="U7" s="102"/>
      <c r="V7" s="102"/>
      <c r="W7" s="102"/>
      <c r="X7" s="102"/>
      <c r="Y7" s="102"/>
    </row>
    <row r="8">
      <c r="A8" s="103"/>
      <c r="B8" s="104"/>
      <c r="C8" s="105"/>
      <c r="D8" s="105"/>
      <c r="E8" s="106"/>
      <c r="F8" s="107"/>
      <c r="G8" s="111"/>
      <c r="H8" s="109"/>
      <c r="I8" s="110"/>
      <c r="J8" s="102"/>
      <c r="K8" s="89"/>
      <c r="L8" s="89"/>
      <c r="M8" s="89"/>
      <c r="N8" s="89"/>
      <c r="O8" s="102"/>
      <c r="P8" s="102"/>
      <c r="Q8" s="102"/>
      <c r="R8" s="102"/>
      <c r="S8" s="102"/>
      <c r="T8" s="102"/>
      <c r="U8" s="102"/>
      <c r="V8" s="102"/>
      <c r="W8" s="102"/>
      <c r="X8" s="102"/>
      <c r="Y8" s="102"/>
    </row>
    <row r="9">
      <c r="A9" s="103">
        <v>1.2</v>
      </c>
      <c r="B9" s="112" t="s">
        <v>288</v>
      </c>
      <c r="C9" s="105"/>
      <c r="D9" s="105"/>
      <c r="E9" s="106"/>
      <c r="F9" s="107"/>
      <c r="G9" s="111"/>
      <c r="H9" s="109"/>
      <c r="I9" s="110"/>
      <c r="J9" s="102"/>
      <c r="K9" s="89"/>
      <c r="L9" s="89"/>
      <c r="M9" s="89"/>
      <c r="N9" s="89"/>
      <c r="O9" s="102"/>
      <c r="P9" s="102"/>
      <c r="Q9" s="102"/>
      <c r="R9" s="102"/>
      <c r="S9" s="102"/>
      <c r="T9" s="102"/>
      <c r="U9" s="102"/>
      <c r="V9" s="102"/>
      <c r="W9" s="102"/>
      <c r="X9" s="102"/>
      <c r="Y9" s="102"/>
    </row>
    <row r="10">
      <c r="A10" s="103"/>
      <c r="B10" s="113" t="s">
        <v>289</v>
      </c>
      <c r="C10" s="105"/>
      <c r="D10" s="105"/>
      <c r="E10" s="106"/>
      <c r="F10" s="107"/>
      <c r="G10" s="111"/>
      <c r="H10" s="109"/>
      <c r="I10" s="110"/>
      <c r="J10" s="102"/>
      <c r="K10" s="89"/>
      <c r="L10" s="89"/>
      <c r="M10" s="89"/>
      <c r="N10" s="89"/>
      <c r="O10" s="102"/>
      <c r="P10" s="102"/>
      <c r="Q10" s="102"/>
      <c r="R10" s="102"/>
      <c r="S10" s="102"/>
      <c r="T10" s="102"/>
      <c r="U10" s="102"/>
      <c r="V10" s="102"/>
      <c r="W10" s="102"/>
      <c r="X10" s="102"/>
      <c r="Y10" s="102"/>
    </row>
    <row r="11">
      <c r="A11" s="103" t="s">
        <v>284</v>
      </c>
      <c r="B11" s="114" t="s">
        <v>290</v>
      </c>
      <c r="C11" s="105" t="s">
        <v>291</v>
      </c>
      <c r="D11" s="105"/>
      <c r="E11" s="106" t="s">
        <v>287</v>
      </c>
      <c r="F11" s="107">
        <v>300.0</v>
      </c>
      <c r="G11" s="115">
        <v>464.0</v>
      </c>
      <c r="H11" s="109">
        <f t="shared" ref="H11:H12" si="1">G11*F11</f>
        <v>139200</v>
      </c>
      <c r="I11" s="110"/>
      <c r="J11" s="102"/>
      <c r="K11" s="89"/>
      <c r="L11" s="89"/>
      <c r="M11" s="89"/>
      <c r="N11" s="89"/>
      <c r="O11" s="102"/>
      <c r="P11" s="102"/>
      <c r="Q11" s="102"/>
      <c r="R11" s="102"/>
      <c r="S11" s="102"/>
      <c r="T11" s="102"/>
      <c r="U11" s="102"/>
      <c r="V11" s="102"/>
      <c r="W11" s="102"/>
      <c r="X11" s="102"/>
      <c r="Y11" s="102"/>
    </row>
    <row r="12">
      <c r="A12" s="90" t="s">
        <v>292</v>
      </c>
      <c r="B12" s="116" t="s">
        <v>293</v>
      </c>
      <c r="C12" s="92" t="s">
        <v>294</v>
      </c>
      <c r="D12" s="92"/>
      <c r="E12" s="106" t="s">
        <v>287</v>
      </c>
      <c r="F12" s="107">
        <v>150.0</v>
      </c>
      <c r="G12" s="115">
        <v>464.0</v>
      </c>
      <c r="H12" s="109">
        <f t="shared" si="1"/>
        <v>69600</v>
      </c>
      <c r="I12" s="117"/>
      <c r="J12" s="102"/>
      <c r="K12" s="98"/>
      <c r="L12" s="98"/>
      <c r="M12" s="98"/>
      <c r="N12" s="98"/>
      <c r="O12" s="101"/>
      <c r="P12" s="101"/>
      <c r="Q12" s="101"/>
      <c r="R12" s="101"/>
      <c r="S12" s="101"/>
      <c r="T12" s="101"/>
      <c r="U12" s="101"/>
      <c r="V12" s="101"/>
      <c r="W12" s="101"/>
      <c r="X12" s="101"/>
      <c r="Y12" s="101"/>
    </row>
    <row r="13">
      <c r="A13" s="90"/>
      <c r="B13" s="118"/>
      <c r="C13" s="92"/>
      <c r="D13" s="92"/>
      <c r="E13" s="119"/>
      <c r="F13" s="107"/>
      <c r="G13" s="120"/>
      <c r="H13" s="96"/>
      <c r="I13" s="97"/>
      <c r="J13" s="101"/>
      <c r="K13" s="98"/>
      <c r="L13" s="98"/>
      <c r="M13" s="98"/>
      <c r="N13" s="98"/>
      <c r="O13" s="101"/>
      <c r="P13" s="101"/>
      <c r="Q13" s="101"/>
      <c r="R13" s="101"/>
      <c r="S13" s="101"/>
      <c r="T13" s="101"/>
      <c r="U13" s="101"/>
      <c r="V13" s="101"/>
      <c r="W13" s="101"/>
      <c r="X13" s="101"/>
      <c r="Y13" s="101"/>
    </row>
    <row r="14">
      <c r="A14" s="103">
        <v>1.3</v>
      </c>
      <c r="B14" s="104" t="s">
        <v>295</v>
      </c>
      <c r="C14" s="105"/>
      <c r="D14" s="105"/>
      <c r="E14" s="106" t="s">
        <v>287</v>
      </c>
      <c r="F14" s="107">
        <v>110.0</v>
      </c>
      <c r="G14" s="115">
        <v>484.0</v>
      </c>
      <c r="H14" s="109">
        <f>G14*F14</f>
        <v>53240</v>
      </c>
      <c r="I14" s="121"/>
      <c r="J14" s="102"/>
      <c r="K14" s="89"/>
      <c r="L14" s="89"/>
      <c r="M14" s="89"/>
      <c r="N14" s="89"/>
      <c r="O14" s="102"/>
      <c r="P14" s="102"/>
      <c r="Q14" s="102"/>
      <c r="R14" s="102"/>
      <c r="S14" s="102"/>
      <c r="T14" s="102"/>
      <c r="U14" s="102"/>
      <c r="V14" s="102"/>
      <c r="W14" s="102"/>
      <c r="X14" s="102"/>
      <c r="Y14" s="102"/>
    </row>
    <row r="15">
      <c r="A15" s="122"/>
      <c r="B15" s="123" t="s">
        <v>296</v>
      </c>
      <c r="C15" s="124"/>
      <c r="D15" s="124"/>
      <c r="E15" s="125"/>
      <c r="F15" s="107"/>
      <c r="G15" s="126"/>
      <c r="H15" s="127"/>
      <c r="I15" s="128"/>
      <c r="J15" s="129"/>
      <c r="K15" s="129"/>
      <c r="L15" s="129"/>
      <c r="M15" s="129"/>
      <c r="N15" s="129"/>
      <c r="O15" s="129"/>
      <c r="P15" s="129"/>
      <c r="Q15" s="129"/>
      <c r="R15" s="129"/>
      <c r="S15" s="129"/>
      <c r="T15" s="129"/>
      <c r="U15" s="129"/>
      <c r="V15" s="129"/>
      <c r="W15" s="129"/>
      <c r="X15" s="129"/>
      <c r="Y15" s="129"/>
    </row>
    <row r="16">
      <c r="A16" s="103"/>
      <c r="B16" s="104"/>
      <c r="C16" s="105"/>
      <c r="D16" s="105"/>
      <c r="E16" s="105"/>
      <c r="F16" s="107"/>
      <c r="G16" s="111"/>
      <c r="H16" s="109"/>
      <c r="I16" s="110"/>
      <c r="J16" s="89"/>
      <c r="K16" s="89"/>
      <c r="L16" s="89"/>
      <c r="M16" s="89"/>
      <c r="N16" s="89"/>
      <c r="O16" s="89"/>
      <c r="P16" s="89"/>
      <c r="Q16" s="89"/>
      <c r="R16" s="89"/>
      <c r="S16" s="89"/>
      <c r="T16" s="89"/>
      <c r="U16" s="89"/>
      <c r="V16" s="89"/>
      <c r="W16" s="89"/>
      <c r="X16" s="89"/>
      <c r="Y16" s="89"/>
    </row>
    <row r="17">
      <c r="A17" s="130">
        <v>1.4</v>
      </c>
      <c r="B17" s="131" t="s">
        <v>297</v>
      </c>
      <c r="C17" s="124" t="s">
        <v>298</v>
      </c>
      <c r="D17" s="124"/>
      <c r="E17" s="106" t="s">
        <v>287</v>
      </c>
      <c r="F17" s="107">
        <v>605.0</v>
      </c>
      <c r="G17" s="132">
        <v>338.0</v>
      </c>
      <c r="H17" s="109">
        <f>G17*F17</f>
        <v>204490</v>
      </c>
      <c r="I17" s="97"/>
      <c r="J17" s="102"/>
      <c r="K17" s="89"/>
      <c r="L17" s="89"/>
      <c r="M17" s="89"/>
      <c r="N17" s="89"/>
      <c r="O17" s="89"/>
      <c r="P17" s="89"/>
      <c r="Q17" s="89"/>
      <c r="R17" s="89"/>
      <c r="S17" s="89"/>
      <c r="T17" s="89"/>
      <c r="U17" s="89"/>
      <c r="V17" s="89"/>
      <c r="W17" s="98"/>
      <c r="X17" s="98"/>
      <c r="Y17" s="98"/>
    </row>
    <row r="18">
      <c r="A18" s="133"/>
      <c r="B18" s="134" t="s">
        <v>299</v>
      </c>
      <c r="C18" s="92"/>
      <c r="D18" s="92"/>
      <c r="E18" s="92"/>
      <c r="F18" s="107"/>
      <c r="G18" s="100"/>
      <c r="H18" s="96"/>
      <c r="I18" s="97"/>
      <c r="J18" s="98"/>
      <c r="K18" s="89"/>
      <c r="L18" s="89"/>
      <c r="M18" s="89"/>
      <c r="N18" s="89"/>
      <c r="O18" s="89"/>
      <c r="P18" s="89"/>
      <c r="Q18" s="89"/>
      <c r="R18" s="89"/>
      <c r="S18" s="89"/>
      <c r="T18" s="89"/>
      <c r="U18" s="89"/>
      <c r="V18" s="89"/>
      <c r="W18" s="98"/>
      <c r="X18" s="98"/>
      <c r="Y18" s="98"/>
    </row>
    <row r="19">
      <c r="A19" s="133"/>
      <c r="B19" s="135"/>
      <c r="C19" s="92"/>
      <c r="D19" s="136"/>
      <c r="E19" s="119"/>
      <c r="F19" s="107"/>
      <c r="G19" s="100"/>
      <c r="H19" s="96"/>
      <c r="I19" s="97"/>
      <c r="J19" s="98"/>
      <c r="K19" s="89"/>
      <c r="L19" s="89"/>
      <c r="M19" s="89"/>
      <c r="N19" s="89"/>
      <c r="O19" s="89"/>
      <c r="P19" s="89"/>
      <c r="Q19" s="89"/>
      <c r="R19" s="89"/>
      <c r="S19" s="89"/>
      <c r="T19" s="89"/>
      <c r="U19" s="89"/>
      <c r="V19" s="89"/>
      <c r="W19" s="98"/>
      <c r="X19" s="98"/>
      <c r="Y19" s="98"/>
    </row>
    <row r="20">
      <c r="A20" s="103">
        <f>A17+0.1</f>
        <v>1.5</v>
      </c>
      <c r="B20" s="104" t="s">
        <v>300</v>
      </c>
      <c r="C20" s="92" t="s">
        <v>301</v>
      </c>
      <c r="D20" s="92"/>
      <c r="E20" s="106" t="s">
        <v>287</v>
      </c>
      <c r="F20" s="107">
        <v>1400.0</v>
      </c>
      <c r="G20" s="132">
        <v>1015.0</v>
      </c>
      <c r="H20" s="109">
        <f>G20*F20</f>
        <v>1421000</v>
      </c>
      <c r="I20" s="97"/>
      <c r="J20" s="102"/>
      <c r="K20" s="89"/>
      <c r="L20" s="89"/>
      <c r="M20" s="89"/>
      <c r="N20" s="89"/>
      <c r="O20" s="89"/>
      <c r="P20" s="89"/>
      <c r="Q20" s="89"/>
      <c r="R20" s="89"/>
      <c r="S20" s="89"/>
      <c r="T20" s="89"/>
      <c r="U20" s="89"/>
      <c r="V20" s="89"/>
      <c r="W20" s="89"/>
      <c r="X20" s="89"/>
      <c r="Y20" s="89"/>
    </row>
    <row r="21" ht="15.75" customHeight="1">
      <c r="A21" s="103"/>
      <c r="B21" s="123" t="s">
        <v>302</v>
      </c>
      <c r="C21" s="105"/>
      <c r="D21" s="105"/>
      <c r="E21" s="106"/>
      <c r="F21" s="107"/>
      <c r="G21" s="111"/>
      <c r="H21" s="109"/>
      <c r="I21" s="110"/>
      <c r="J21" s="89"/>
      <c r="K21" s="89"/>
      <c r="L21" s="89"/>
      <c r="M21" s="89"/>
      <c r="N21" s="89"/>
      <c r="O21" s="89"/>
      <c r="P21" s="89"/>
      <c r="Q21" s="89"/>
      <c r="R21" s="89"/>
      <c r="S21" s="89"/>
      <c r="T21" s="89"/>
      <c r="U21" s="89"/>
      <c r="V21" s="89"/>
      <c r="W21" s="89"/>
      <c r="X21" s="89"/>
      <c r="Y21" s="89"/>
    </row>
    <row r="22" ht="15.75" customHeight="1">
      <c r="A22" s="103"/>
      <c r="B22" s="104"/>
      <c r="C22" s="105"/>
      <c r="D22" s="105"/>
      <c r="E22" s="106"/>
      <c r="F22" s="107"/>
      <c r="G22" s="111"/>
      <c r="H22" s="109"/>
      <c r="I22" s="110"/>
      <c r="J22" s="89"/>
      <c r="K22" s="89"/>
      <c r="L22" s="89"/>
      <c r="M22" s="89"/>
      <c r="N22" s="89"/>
      <c r="O22" s="89"/>
      <c r="P22" s="89"/>
      <c r="Q22" s="89"/>
      <c r="R22" s="89"/>
      <c r="S22" s="89"/>
      <c r="T22" s="89"/>
      <c r="U22" s="89"/>
      <c r="V22" s="89"/>
      <c r="W22" s="89"/>
      <c r="X22" s="89"/>
      <c r="Y22" s="89"/>
    </row>
    <row r="23" ht="15.75" customHeight="1">
      <c r="A23" s="103">
        <f>A20+0.1</f>
        <v>1.6</v>
      </c>
      <c r="B23" s="104" t="s">
        <v>303</v>
      </c>
      <c r="C23" s="105"/>
      <c r="D23" s="105"/>
      <c r="E23" s="106"/>
      <c r="F23" s="107"/>
      <c r="G23" s="111"/>
      <c r="H23" s="109"/>
      <c r="I23" s="110"/>
      <c r="J23" s="89"/>
      <c r="K23" s="89"/>
      <c r="L23" s="89"/>
      <c r="M23" s="89"/>
      <c r="N23" s="89"/>
      <c r="O23" s="89"/>
      <c r="P23" s="89"/>
      <c r="Q23" s="89"/>
      <c r="R23" s="89"/>
      <c r="S23" s="89"/>
      <c r="T23" s="89"/>
      <c r="U23" s="89"/>
      <c r="V23" s="89"/>
      <c r="W23" s="89"/>
      <c r="X23" s="89"/>
      <c r="Y23" s="89"/>
    </row>
    <row r="24" ht="15.75" customHeight="1">
      <c r="A24" s="137"/>
      <c r="B24" s="99" t="s">
        <v>304</v>
      </c>
      <c r="C24" s="92" t="s">
        <v>305</v>
      </c>
      <c r="D24" s="138"/>
      <c r="E24" s="106" t="s">
        <v>287</v>
      </c>
      <c r="F24" s="107">
        <v>120.0</v>
      </c>
      <c r="G24" s="108">
        <v>300.0</v>
      </c>
      <c r="H24" s="109">
        <f>G24*F24</f>
        <v>36000</v>
      </c>
      <c r="I24" s="97"/>
      <c r="J24" s="139"/>
      <c r="K24" s="89"/>
      <c r="L24" s="89"/>
      <c r="M24" s="89"/>
      <c r="N24" s="89"/>
      <c r="O24" s="140"/>
      <c r="P24" s="140"/>
      <c r="Q24" s="140"/>
      <c r="R24" s="140"/>
      <c r="S24" s="140"/>
      <c r="T24" s="140"/>
      <c r="U24" s="140"/>
      <c r="V24" s="140"/>
      <c r="W24" s="139"/>
      <c r="X24" s="139"/>
      <c r="Y24" s="139"/>
    </row>
    <row r="25" ht="15.75" customHeight="1">
      <c r="A25" s="90"/>
      <c r="B25" s="141"/>
      <c r="C25" s="92"/>
      <c r="D25" s="138"/>
      <c r="E25" s="119"/>
      <c r="F25" s="107"/>
      <c r="G25" s="100"/>
      <c r="H25" s="96"/>
      <c r="I25" s="97"/>
      <c r="J25" s="139"/>
      <c r="K25" s="89"/>
      <c r="L25" s="89"/>
      <c r="M25" s="89"/>
      <c r="N25" s="89"/>
      <c r="O25" s="140"/>
      <c r="P25" s="140"/>
      <c r="Q25" s="140"/>
      <c r="R25" s="140"/>
      <c r="S25" s="140"/>
      <c r="T25" s="140"/>
      <c r="U25" s="140"/>
      <c r="V25" s="140"/>
      <c r="W25" s="139"/>
      <c r="X25" s="139"/>
      <c r="Y25" s="139"/>
    </row>
    <row r="26" ht="15.75" customHeight="1">
      <c r="A26" s="103">
        <f>A23+0.1</f>
        <v>1.7</v>
      </c>
      <c r="B26" s="141" t="s">
        <v>306</v>
      </c>
      <c r="C26" s="92" t="s">
        <v>307</v>
      </c>
      <c r="D26" s="138"/>
      <c r="E26" s="119" t="s">
        <v>308</v>
      </c>
      <c r="F26" s="142">
        <v>6.5</v>
      </c>
      <c r="G26" s="143">
        <v>2127.0</v>
      </c>
      <c r="H26" s="109">
        <f>G26*F26</f>
        <v>13825.5</v>
      </c>
      <c r="I26" s="97"/>
      <c r="J26" s="139"/>
      <c r="K26" s="89"/>
      <c r="L26" s="89"/>
      <c r="M26" s="89"/>
      <c r="N26" s="89"/>
      <c r="O26" s="140"/>
      <c r="P26" s="140"/>
      <c r="Q26" s="140"/>
      <c r="R26" s="140"/>
      <c r="S26" s="140"/>
      <c r="T26" s="140"/>
      <c r="U26" s="140"/>
      <c r="V26" s="140"/>
      <c r="W26" s="139"/>
      <c r="X26" s="139"/>
      <c r="Y26" s="139"/>
    </row>
    <row r="27" ht="15.75" customHeight="1">
      <c r="A27" s="137"/>
      <c r="B27" s="138" t="s">
        <v>309</v>
      </c>
      <c r="C27" s="92"/>
      <c r="D27" s="138"/>
      <c r="E27" s="119"/>
      <c r="F27" s="107"/>
      <c r="G27" s="100"/>
      <c r="H27" s="96"/>
      <c r="I27" s="97"/>
      <c r="J27" s="139"/>
      <c r="K27" s="89"/>
      <c r="L27" s="89"/>
      <c r="M27" s="89"/>
      <c r="N27" s="89"/>
      <c r="O27" s="140"/>
      <c r="P27" s="140"/>
      <c r="Q27" s="140"/>
      <c r="R27" s="140"/>
      <c r="S27" s="140"/>
      <c r="T27" s="140"/>
      <c r="U27" s="140"/>
      <c r="V27" s="140"/>
      <c r="W27" s="139"/>
      <c r="X27" s="139"/>
      <c r="Y27" s="139"/>
    </row>
    <row r="28" ht="15.75" customHeight="1">
      <c r="A28" s="90"/>
      <c r="B28" s="99"/>
      <c r="C28" s="92"/>
      <c r="D28" s="92"/>
      <c r="E28" s="119"/>
      <c r="F28" s="94"/>
      <c r="G28" s="100"/>
      <c r="H28" s="96"/>
      <c r="I28" s="97"/>
      <c r="J28" s="98"/>
      <c r="K28" s="89"/>
      <c r="L28" s="89"/>
      <c r="M28" s="89"/>
      <c r="N28" s="89"/>
      <c r="O28" s="89"/>
      <c r="P28" s="89"/>
      <c r="Q28" s="89"/>
      <c r="R28" s="89"/>
      <c r="S28" s="89"/>
      <c r="T28" s="89"/>
      <c r="U28" s="89"/>
      <c r="V28" s="89"/>
      <c r="W28" s="98"/>
      <c r="X28" s="98"/>
      <c r="Y28" s="98"/>
    </row>
    <row r="29" ht="15.75" customHeight="1">
      <c r="A29" s="103">
        <f>A26+0.1</f>
        <v>1.8</v>
      </c>
      <c r="B29" s="141" t="s">
        <v>310</v>
      </c>
      <c r="C29" s="92" t="s">
        <v>311</v>
      </c>
      <c r="D29" s="138"/>
      <c r="E29" s="119" t="s">
        <v>312</v>
      </c>
      <c r="F29" s="94">
        <v>25.0</v>
      </c>
      <c r="G29" s="143">
        <v>12088.0</v>
      </c>
      <c r="H29" s="109">
        <f>G29*F29</f>
        <v>302200</v>
      </c>
      <c r="I29" s="97"/>
      <c r="J29" s="139"/>
      <c r="K29" s="89"/>
      <c r="L29" s="89"/>
      <c r="M29" s="89"/>
      <c r="N29" s="89"/>
      <c r="O29" s="140"/>
      <c r="P29" s="140"/>
      <c r="Q29" s="140"/>
      <c r="R29" s="140"/>
      <c r="S29" s="140"/>
      <c r="T29" s="140"/>
      <c r="U29" s="140"/>
      <c r="V29" s="140"/>
      <c r="W29" s="139"/>
      <c r="X29" s="139"/>
      <c r="Y29" s="139"/>
    </row>
    <row r="30" ht="15.75" customHeight="1">
      <c r="A30" s="103"/>
      <c r="B30" s="138" t="s">
        <v>313</v>
      </c>
      <c r="C30" s="92"/>
      <c r="D30" s="138"/>
      <c r="E30" s="106"/>
      <c r="F30" s="107"/>
      <c r="G30" s="100"/>
      <c r="H30" s="109"/>
      <c r="I30" s="97"/>
      <c r="J30" s="139"/>
      <c r="K30" s="89"/>
      <c r="L30" s="89"/>
      <c r="M30" s="89"/>
      <c r="N30" s="89"/>
      <c r="O30" s="140"/>
      <c r="P30" s="140"/>
      <c r="Q30" s="140"/>
      <c r="R30" s="140"/>
      <c r="S30" s="140"/>
      <c r="T30" s="140"/>
      <c r="U30" s="140"/>
      <c r="V30" s="140"/>
      <c r="W30" s="139"/>
      <c r="X30" s="139"/>
      <c r="Y30" s="139"/>
    </row>
    <row r="31" ht="15.75" customHeight="1">
      <c r="A31" s="144"/>
      <c r="B31" s="145"/>
      <c r="C31" s="146"/>
      <c r="D31" s="146"/>
      <c r="E31" s="146"/>
      <c r="F31" s="147"/>
      <c r="G31" s="148"/>
      <c r="H31" s="149"/>
      <c r="I31" s="150"/>
      <c r="J31" s="81"/>
      <c r="K31" s="81"/>
      <c r="L31" s="81"/>
      <c r="M31" s="81"/>
      <c r="N31" s="81"/>
      <c r="O31" s="81"/>
      <c r="P31" s="81"/>
      <c r="Q31" s="81"/>
      <c r="R31" s="81"/>
      <c r="S31" s="81"/>
      <c r="T31" s="81"/>
      <c r="U31" s="81"/>
      <c r="V31" s="81"/>
      <c r="W31" s="81"/>
      <c r="X31" s="81"/>
      <c r="Y31" s="81"/>
    </row>
    <row r="32" ht="15.75" customHeight="1">
      <c r="A32" s="151">
        <f>A29+0.1</f>
        <v>1.9</v>
      </c>
      <c r="B32" s="91" t="s">
        <v>314</v>
      </c>
      <c r="C32" s="92" t="s">
        <v>315</v>
      </c>
      <c r="D32" s="146"/>
      <c r="E32" s="152" t="s">
        <v>287</v>
      </c>
      <c r="F32" s="107">
        <v>30.0</v>
      </c>
      <c r="G32" s="143">
        <v>1354.0</v>
      </c>
      <c r="H32" s="109">
        <f>G32*F32</f>
        <v>40620</v>
      </c>
      <c r="I32" s="97"/>
      <c r="J32" s="81"/>
      <c r="K32" s="81"/>
      <c r="L32" s="81"/>
      <c r="M32" s="81"/>
      <c r="N32" s="81"/>
      <c r="O32" s="81"/>
      <c r="P32" s="81"/>
      <c r="Q32" s="81"/>
      <c r="R32" s="81"/>
      <c r="S32" s="81"/>
      <c r="T32" s="81"/>
      <c r="U32" s="81"/>
      <c r="V32" s="81"/>
      <c r="W32" s="81"/>
      <c r="X32" s="81"/>
      <c r="Y32" s="81"/>
    </row>
    <row r="33" ht="15.75" customHeight="1">
      <c r="A33" s="144"/>
      <c r="B33" s="123" t="s">
        <v>316</v>
      </c>
      <c r="C33" s="146"/>
      <c r="D33" s="146"/>
      <c r="E33" s="146"/>
      <c r="F33" s="153"/>
      <c r="G33" s="148"/>
      <c r="H33" s="149"/>
      <c r="I33" s="150"/>
      <c r="J33" s="81"/>
      <c r="K33" s="81"/>
      <c r="L33" s="81"/>
      <c r="M33" s="81"/>
      <c r="N33" s="81"/>
      <c r="O33" s="81"/>
      <c r="P33" s="81"/>
      <c r="Q33" s="81"/>
      <c r="R33" s="81"/>
      <c r="S33" s="81"/>
      <c r="T33" s="81"/>
      <c r="U33" s="81"/>
      <c r="V33" s="81"/>
      <c r="W33" s="81"/>
      <c r="X33" s="81"/>
      <c r="Y33" s="81"/>
    </row>
    <row r="34" ht="15.75" customHeight="1">
      <c r="A34" s="103"/>
      <c r="B34" s="141"/>
      <c r="C34" s="92"/>
      <c r="D34" s="138"/>
      <c r="E34" s="106"/>
      <c r="F34" s="107"/>
      <c r="G34" s="100"/>
      <c r="H34" s="109"/>
      <c r="I34" s="97"/>
      <c r="J34" s="139"/>
      <c r="K34" s="89"/>
      <c r="L34" s="89"/>
      <c r="M34" s="89"/>
      <c r="N34" s="89"/>
      <c r="O34" s="140"/>
      <c r="P34" s="140"/>
      <c r="Q34" s="140"/>
      <c r="R34" s="140"/>
      <c r="S34" s="140"/>
      <c r="T34" s="140"/>
      <c r="U34" s="140"/>
      <c r="V34" s="140"/>
      <c r="W34" s="139"/>
      <c r="X34" s="139"/>
      <c r="Y34" s="139"/>
    </row>
    <row r="35" ht="15.75" customHeight="1">
      <c r="A35" s="154">
        <v>1.1</v>
      </c>
      <c r="B35" s="141" t="s">
        <v>317</v>
      </c>
      <c r="C35" s="92" t="s">
        <v>315</v>
      </c>
      <c r="D35" s="138"/>
      <c r="E35" s="106" t="s">
        <v>287</v>
      </c>
      <c r="F35" s="107">
        <v>50.0</v>
      </c>
      <c r="G35" s="143">
        <v>1015.0</v>
      </c>
      <c r="H35" s="109">
        <f>G35*F35</f>
        <v>50750</v>
      </c>
      <c r="I35" s="97"/>
      <c r="J35" s="139"/>
      <c r="K35" s="89"/>
      <c r="L35" s="89"/>
      <c r="M35" s="89"/>
      <c r="N35" s="89"/>
      <c r="O35" s="140"/>
      <c r="P35" s="140"/>
      <c r="Q35" s="140"/>
      <c r="R35" s="140"/>
      <c r="S35" s="140"/>
      <c r="T35" s="140"/>
      <c r="U35" s="140"/>
      <c r="V35" s="140"/>
      <c r="W35" s="139"/>
      <c r="X35" s="139"/>
      <c r="Y35" s="139"/>
    </row>
    <row r="36" ht="15.75" customHeight="1">
      <c r="A36" s="137"/>
      <c r="B36" s="138" t="s">
        <v>318</v>
      </c>
      <c r="C36" s="92"/>
      <c r="D36" s="138"/>
      <c r="E36" s="119"/>
      <c r="F36" s="94"/>
      <c r="G36" s="100"/>
      <c r="H36" s="96"/>
      <c r="I36" s="97"/>
      <c r="J36" s="139"/>
      <c r="K36" s="89"/>
      <c r="L36" s="89"/>
      <c r="M36" s="89"/>
      <c r="N36" s="89"/>
      <c r="O36" s="140"/>
      <c r="P36" s="140"/>
      <c r="Q36" s="140"/>
      <c r="R36" s="140"/>
      <c r="S36" s="140"/>
      <c r="T36" s="140"/>
      <c r="U36" s="140"/>
      <c r="V36" s="140"/>
      <c r="W36" s="139"/>
      <c r="X36" s="139"/>
      <c r="Y36" s="139"/>
    </row>
    <row r="37" ht="15.75" customHeight="1">
      <c r="A37" s="137"/>
      <c r="B37" s="138" t="s">
        <v>319</v>
      </c>
      <c r="C37" s="92"/>
      <c r="D37" s="138"/>
      <c r="E37" s="119"/>
      <c r="F37" s="94"/>
      <c r="G37" s="100"/>
      <c r="H37" s="96"/>
      <c r="I37" s="97"/>
      <c r="J37" s="139"/>
      <c r="K37" s="89"/>
      <c r="L37" s="89"/>
      <c r="M37" s="89"/>
      <c r="N37" s="89"/>
      <c r="O37" s="140"/>
      <c r="P37" s="140"/>
      <c r="Q37" s="140"/>
      <c r="R37" s="140"/>
      <c r="S37" s="140"/>
      <c r="T37" s="140"/>
      <c r="U37" s="140"/>
      <c r="V37" s="140"/>
      <c r="W37" s="139"/>
      <c r="X37" s="139"/>
      <c r="Y37" s="139"/>
    </row>
    <row r="38" ht="15.75" customHeight="1">
      <c r="A38" s="90"/>
      <c r="B38" s="99"/>
      <c r="C38" s="92"/>
      <c r="D38" s="92"/>
      <c r="E38" s="106"/>
      <c r="F38" s="94"/>
      <c r="G38" s="100"/>
      <c r="H38" s="96"/>
      <c r="I38" s="97"/>
      <c r="J38" s="98"/>
      <c r="K38" s="89"/>
      <c r="L38" s="89"/>
      <c r="M38" s="89"/>
      <c r="N38" s="89"/>
      <c r="O38" s="89"/>
      <c r="P38" s="89"/>
      <c r="Q38" s="89"/>
      <c r="R38" s="89"/>
      <c r="S38" s="89"/>
      <c r="T38" s="89"/>
      <c r="U38" s="89"/>
      <c r="V38" s="89"/>
      <c r="W38" s="98"/>
      <c r="X38" s="98"/>
      <c r="Y38" s="98"/>
    </row>
    <row r="39" ht="15.75" customHeight="1">
      <c r="A39" s="154">
        <v>1.11</v>
      </c>
      <c r="B39" s="104" t="s">
        <v>320</v>
      </c>
      <c r="C39" s="124" t="s">
        <v>321</v>
      </c>
      <c r="D39" s="105"/>
      <c r="E39" s="106" t="s">
        <v>287</v>
      </c>
      <c r="F39" s="94">
        <v>1400.0</v>
      </c>
      <c r="G39" s="108">
        <v>73.0</v>
      </c>
      <c r="H39" s="109">
        <f>G39*F39</f>
        <v>102200</v>
      </c>
      <c r="I39" s="110"/>
      <c r="J39" s="89"/>
      <c r="K39" s="89"/>
      <c r="L39" s="89"/>
      <c r="M39" s="89"/>
      <c r="N39" s="89"/>
      <c r="O39" s="89"/>
      <c r="P39" s="89"/>
      <c r="Q39" s="89"/>
      <c r="R39" s="89"/>
      <c r="S39" s="89"/>
      <c r="T39" s="89"/>
      <c r="U39" s="89"/>
      <c r="V39" s="89"/>
      <c r="W39" s="89"/>
      <c r="X39" s="89"/>
      <c r="Y39" s="89"/>
    </row>
    <row r="40" ht="15.75" customHeight="1">
      <c r="A40" s="155"/>
      <c r="B40" s="156" t="s">
        <v>322</v>
      </c>
      <c r="C40" s="157"/>
      <c r="D40" s="157"/>
      <c r="E40" s="157"/>
      <c r="F40" s="142"/>
      <c r="G40" s="158"/>
      <c r="H40" s="158"/>
      <c r="I40" s="159"/>
      <c r="J40" s="160"/>
      <c r="K40" s="160"/>
      <c r="L40" s="160"/>
      <c r="M40" s="160"/>
      <c r="N40" s="160"/>
      <c r="O40" s="160"/>
      <c r="P40" s="160"/>
      <c r="Q40" s="160"/>
      <c r="R40" s="160"/>
      <c r="S40" s="160"/>
      <c r="T40" s="160"/>
      <c r="U40" s="160"/>
      <c r="V40" s="160"/>
      <c r="W40" s="160"/>
      <c r="X40" s="160"/>
      <c r="Y40" s="160"/>
    </row>
    <row r="41" ht="15.75" customHeight="1">
      <c r="A41" s="155"/>
      <c r="B41" s="161"/>
      <c r="C41" s="75"/>
      <c r="D41" s="75"/>
      <c r="E41" s="75"/>
      <c r="F41" s="142"/>
      <c r="G41" s="158"/>
      <c r="H41" s="158"/>
      <c r="I41" s="159"/>
      <c r="J41" s="160"/>
      <c r="K41" s="160"/>
      <c r="L41" s="160"/>
      <c r="M41" s="160"/>
      <c r="N41" s="160"/>
      <c r="O41" s="160"/>
      <c r="P41" s="160"/>
      <c r="Q41" s="160"/>
      <c r="R41" s="160"/>
      <c r="S41" s="160"/>
      <c r="T41" s="160"/>
      <c r="U41" s="160"/>
      <c r="V41" s="160"/>
      <c r="W41" s="160"/>
      <c r="X41" s="160"/>
      <c r="Y41" s="160"/>
    </row>
    <row r="42" ht="15.75" customHeight="1">
      <c r="A42" s="162">
        <f>A39+0.01</f>
        <v>1.12</v>
      </c>
      <c r="B42" s="104" t="s">
        <v>323</v>
      </c>
      <c r="C42" s="75" t="s">
        <v>324</v>
      </c>
      <c r="D42" s="75"/>
      <c r="E42" s="152" t="s">
        <v>287</v>
      </c>
      <c r="F42" s="163">
        <v>200.0</v>
      </c>
      <c r="G42" s="132">
        <v>290.0</v>
      </c>
      <c r="H42" s="109">
        <f>G42*F42</f>
        <v>58000</v>
      </c>
      <c r="I42" s="159"/>
      <c r="J42" s="160"/>
      <c r="K42" s="160"/>
      <c r="L42" s="160"/>
      <c r="M42" s="160"/>
      <c r="N42" s="160"/>
      <c r="O42" s="160"/>
      <c r="P42" s="160"/>
      <c r="Q42" s="160"/>
      <c r="R42" s="160"/>
      <c r="S42" s="160"/>
      <c r="T42" s="160"/>
      <c r="U42" s="160"/>
      <c r="V42" s="160"/>
      <c r="W42" s="160"/>
      <c r="X42" s="160"/>
      <c r="Y42" s="160"/>
    </row>
    <row r="43" ht="15.75" customHeight="1">
      <c r="A43" s="155"/>
      <c r="B43" s="156" t="s">
        <v>325</v>
      </c>
      <c r="C43" s="75"/>
      <c r="D43" s="75"/>
      <c r="E43" s="75"/>
      <c r="F43" s="142"/>
      <c r="G43" s="158"/>
      <c r="H43" s="158"/>
      <c r="I43" s="159"/>
      <c r="J43" s="160"/>
      <c r="K43" s="160"/>
      <c r="L43" s="160"/>
      <c r="M43" s="160"/>
      <c r="N43" s="160"/>
      <c r="O43" s="160"/>
      <c r="P43" s="160"/>
      <c r="Q43" s="160"/>
      <c r="R43" s="160"/>
      <c r="S43" s="160"/>
      <c r="T43" s="160"/>
      <c r="U43" s="160"/>
      <c r="V43" s="160"/>
      <c r="W43" s="160"/>
      <c r="X43" s="160"/>
      <c r="Y43" s="160"/>
    </row>
    <row r="44" ht="15.75" customHeight="1">
      <c r="A44" s="164"/>
      <c r="B44" s="165"/>
      <c r="C44" s="76"/>
      <c r="D44" s="76"/>
      <c r="E44" s="76"/>
      <c r="F44" s="77"/>
      <c r="G44" s="78"/>
      <c r="H44" s="166"/>
      <c r="I44" s="80"/>
      <c r="J44" s="81"/>
      <c r="K44" s="81"/>
      <c r="L44" s="81"/>
      <c r="M44" s="81"/>
      <c r="N44" s="81"/>
      <c r="O44" s="81"/>
      <c r="P44" s="81"/>
      <c r="Q44" s="81"/>
      <c r="R44" s="81"/>
      <c r="S44" s="81"/>
      <c r="T44" s="81"/>
      <c r="U44" s="81"/>
      <c r="V44" s="81"/>
      <c r="W44" s="81"/>
      <c r="X44" s="81"/>
      <c r="Y44" s="81"/>
    </row>
    <row r="45" ht="15.75" customHeight="1">
      <c r="A45" s="162">
        <f>A42+0.01</f>
        <v>1.13</v>
      </c>
      <c r="B45" s="104" t="s">
        <v>326</v>
      </c>
      <c r="C45" s="75"/>
      <c r="D45" s="75"/>
      <c r="E45" s="152" t="s">
        <v>327</v>
      </c>
      <c r="F45" s="163">
        <v>1.0</v>
      </c>
      <c r="G45" s="132">
        <v>483593.0</v>
      </c>
      <c r="H45" s="109">
        <f>G45*F45</f>
        <v>483593</v>
      </c>
      <c r="I45" s="159"/>
      <c r="J45" s="160"/>
      <c r="K45" s="160"/>
      <c r="L45" s="160"/>
      <c r="M45" s="160"/>
      <c r="N45" s="160"/>
      <c r="O45" s="160"/>
      <c r="P45" s="160"/>
      <c r="Q45" s="160"/>
      <c r="R45" s="160"/>
      <c r="S45" s="160"/>
      <c r="T45" s="160"/>
      <c r="U45" s="160"/>
      <c r="V45" s="160"/>
      <c r="W45" s="160"/>
      <c r="X45" s="160"/>
      <c r="Y45" s="160"/>
    </row>
    <row r="46" ht="15.75" customHeight="1">
      <c r="A46" s="164"/>
      <c r="B46" s="156" t="s">
        <v>328</v>
      </c>
      <c r="C46" s="76"/>
      <c r="D46" s="76"/>
      <c r="E46" s="76"/>
      <c r="F46" s="77"/>
      <c r="G46" s="78"/>
      <c r="H46" s="109"/>
      <c r="I46" s="80"/>
      <c r="J46" s="81"/>
      <c r="K46" s="81"/>
      <c r="L46" s="81"/>
      <c r="M46" s="81"/>
      <c r="N46" s="81"/>
      <c r="O46" s="81"/>
      <c r="P46" s="81"/>
      <c r="Q46" s="81"/>
      <c r="R46" s="81"/>
      <c r="S46" s="81"/>
      <c r="T46" s="81"/>
      <c r="U46" s="81"/>
      <c r="V46" s="81"/>
      <c r="W46" s="81"/>
      <c r="X46" s="81"/>
      <c r="Y46" s="81"/>
    </row>
    <row r="47" ht="15.75" customHeight="1">
      <c r="A47" s="155"/>
      <c r="B47" s="104"/>
      <c r="C47" s="76"/>
      <c r="D47" s="76"/>
      <c r="E47" s="152"/>
      <c r="F47" s="163"/>
      <c r="G47" s="126"/>
      <c r="H47" s="109"/>
      <c r="I47" s="80"/>
      <c r="J47" s="81"/>
      <c r="K47" s="81"/>
      <c r="L47" s="81"/>
      <c r="M47" s="81"/>
      <c r="N47" s="81"/>
      <c r="O47" s="81"/>
      <c r="P47" s="81"/>
      <c r="Q47" s="81"/>
      <c r="R47" s="81"/>
      <c r="S47" s="81"/>
      <c r="T47" s="81"/>
      <c r="U47" s="81"/>
      <c r="V47" s="81"/>
      <c r="W47" s="81"/>
      <c r="X47" s="81"/>
      <c r="Y47" s="81"/>
    </row>
    <row r="48" ht="15.75" customHeight="1">
      <c r="A48" s="155">
        <f>A45+0.01</f>
        <v>1.14</v>
      </c>
      <c r="B48" s="104" t="s">
        <v>329</v>
      </c>
      <c r="C48" s="76"/>
      <c r="D48" s="76"/>
      <c r="E48" s="152" t="s">
        <v>330</v>
      </c>
      <c r="F48" s="163">
        <v>90.0</v>
      </c>
      <c r="G48" s="132">
        <v>8220.0</v>
      </c>
      <c r="H48" s="109">
        <f>G48*F48</f>
        <v>739800</v>
      </c>
      <c r="I48" s="80"/>
      <c r="J48" s="81"/>
      <c r="K48" s="81"/>
      <c r="L48" s="81"/>
      <c r="M48" s="81"/>
      <c r="N48" s="81"/>
      <c r="O48" s="81"/>
      <c r="P48" s="81"/>
      <c r="Q48" s="81"/>
      <c r="R48" s="81"/>
      <c r="S48" s="81"/>
      <c r="T48" s="81"/>
      <c r="U48" s="81"/>
      <c r="V48" s="81"/>
      <c r="W48" s="81"/>
      <c r="X48" s="81"/>
      <c r="Y48" s="81"/>
    </row>
    <row r="49" ht="15.75" customHeight="1">
      <c r="A49" s="167"/>
      <c r="B49" s="168" t="s">
        <v>331</v>
      </c>
      <c r="C49" s="146"/>
      <c r="D49" s="146"/>
      <c r="E49" s="146"/>
      <c r="F49" s="147"/>
      <c r="G49" s="148"/>
      <c r="H49" s="149"/>
      <c r="I49" s="150"/>
      <c r="J49" s="81"/>
      <c r="K49" s="81"/>
      <c r="L49" s="81"/>
      <c r="M49" s="81"/>
      <c r="N49" s="81"/>
      <c r="O49" s="81"/>
      <c r="P49" s="81"/>
      <c r="Q49" s="81"/>
      <c r="R49" s="81"/>
      <c r="S49" s="81"/>
      <c r="T49" s="81"/>
      <c r="U49" s="81"/>
      <c r="V49" s="81"/>
      <c r="W49" s="81"/>
      <c r="X49" s="81"/>
      <c r="Y49" s="81"/>
    </row>
    <row r="50" ht="15.75" customHeight="1">
      <c r="A50" s="144"/>
      <c r="B50" s="145"/>
      <c r="C50" s="146"/>
      <c r="D50" s="146"/>
      <c r="E50" s="146"/>
      <c r="F50" s="147"/>
      <c r="G50" s="148"/>
      <c r="H50" s="149"/>
      <c r="I50" s="150"/>
      <c r="J50" s="81"/>
      <c r="K50" s="81"/>
      <c r="L50" s="81"/>
      <c r="M50" s="81"/>
      <c r="N50" s="81"/>
      <c r="O50" s="81"/>
      <c r="P50" s="81"/>
      <c r="Q50" s="81"/>
      <c r="R50" s="81"/>
      <c r="S50" s="81"/>
      <c r="T50" s="81"/>
      <c r="U50" s="81"/>
      <c r="V50" s="81"/>
      <c r="W50" s="81"/>
      <c r="X50" s="81"/>
      <c r="Y50" s="81"/>
    </row>
    <row r="51" ht="15.75" customHeight="1">
      <c r="A51" s="169"/>
      <c r="B51" s="170" t="s">
        <v>332</v>
      </c>
      <c r="C51" s="171"/>
      <c r="D51" s="171"/>
      <c r="E51" s="171"/>
      <c r="F51" s="172"/>
      <c r="G51" s="173"/>
      <c r="H51" s="174">
        <f>sum(H5:H50)</f>
        <v>3917558.5</v>
      </c>
      <c r="I51" s="175"/>
      <c r="J51" s="88"/>
      <c r="K51" s="81"/>
      <c r="L51" s="81"/>
      <c r="M51" s="81"/>
      <c r="N51" s="81"/>
      <c r="O51" s="81"/>
      <c r="P51" s="81"/>
      <c r="Q51" s="81"/>
      <c r="R51" s="81"/>
      <c r="S51" s="81"/>
      <c r="T51" s="81"/>
      <c r="U51" s="81"/>
      <c r="V51" s="81"/>
      <c r="W51" s="88"/>
      <c r="X51" s="88"/>
      <c r="Y51" s="88"/>
    </row>
    <row r="52" ht="15.75" customHeight="1">
      <c r="A52" s="176"/>
      <c r="B52" s="139"/>
      <c r="C52" s="139"/>
      <c r="D52" s="139"/>
      <c r="E52" s="139"/>
      <c r="F52" s="177"/>
      <c r="G52" s="178"/>
      <c r="H52" s="178"/>
      <c r="I52" s="179"/>
      <c r="J52" s="139"/>
      <c r="K52" s="139"/>
      <c r="L52" s="139"/>
      <c r="M52" s="139"/>
      <c r="N52" s="139"/>
      <c r="O52" s="139"/>
      <c r="P52" s="139"/>
      <c r="Q52" s="139"/>
      <c r="R52" s="139"/>
      <c r="S52" s="139"/>
      <c r="T52" s="139"/>
      <c r="U52" s="139"/>
      <c r="V52" s="139"/>
      <c r="W52" s="139"/>
      <c r="X52" s="139"/>
      <c r="Y52" s="139"/>
    </row>
    <row r="53" ht="15.75" customHeight="1">
      <c r="A53" s="176"/>
      <c r="B53" s="139"/>
      <c r="C53" s="139"/>
      <c r="D53" s="139"/>
      <c r="E53" s="139"/>
      <c r="F53" s="177"/>
      <c r="G53" s="178"/>
      <c r="H53" s="178"/>
      <c r="I53" s="179"/>
      <c r="J53" s="139"/>
      <c r="K53" s="139"/>
      <c r="L53" s="139"/>
      <c r="M53" s="139"/>
      <c r="N53" s="139"/>
      <c r="O53" s="139"/>
      <c r="P53" s="139"/>
      <c r="Q53" s="139"/>
      <c r="R53" s="139"/>
      <c r="S53" s="139"/>
      <c r="T53" s="139"/>
      <c r="U53" s="139"/>
      <c r="V53" s="139"/>
      <c r="W53" s="139"/>
      <c r="X53" s="139"/>
      <c r="Y53" s="139"/>
    </row>
    <row r="54" ht="15.75" customHeight="1">
      <c r="A54" s="176"/>
      <c r="B54" s="2"/>
      <c r="C54" s="139"/>
      <c r="D54" s="139"/>
      <c r="E54" s="139"/>
      <c r="F54" s="177"/>
      <c r="G54" s="178"/>
      <c r="H54" s="178"/>
      <c r="I54" s="179"/>
      <c r="J54" s="139"/>
      <c r="K54" s="139"/>
      <c r="L54" s="139"/>
      <c r="M54" s="139"/>
      <c r="N54" s="139"/>
      <c r="O54" s="139"/>
      <c r="P54" s="139"/>
      <c r="Q54" s="139"/>
      <c r="R54" s="139"/>
      <c r="S54" s="139"/>
      <c r="T54" s="139"/>
      <c r="U54" s="139"/>
      <c r="V54" s="139"/>
      <c r="W54" s="139"/>
      <c r="X54" s="139"/>
      <c r="Y54" s="139"/>
    </row>
    <row r="55" ht="15.75" customHeight="1">
      <c r="A55" s="176"/>
      <c r="B55" s="2"/>
      <c r="C55" s="139"/>
      <c r="D55" s="139"/>
      <c r="E55" s="139"/>
      <c r="F55" s="177"/>
      <c r="G55" s="178"/>
      <c r="H55" s="178"/>
      <c r="I55" s="179"/>
      <c r="J55" s="139"/>
      <c r="K55" s="139"/>
      <c r="L55" s="139"/>
      <c r="M55" s="139"/>
      <c r="N55" s="139"/>
      <c r="O55" s="139"/>
      <c r="P55" s="139"/>
      <c r="Q55" s="139"/>
      <c r="R55" s="139"/>
      <c r="S55" s="139"/>
      <c r="T55" s="139"/>
      <c r="U55" s="139"/>
      <c r="V55" s="139"/>
      <c r="W55" s="139"/>
      <c r="X55" s="139"/>
      <c r="Y55" s="139"/>
    </row>
    <row r="56" ht="15.75" customHeight="1">
      <c r="A56" s="176"/>
      <c r="B56" s="2"/>
      <c r="C56" s="139"/>
      <c r="D56" s="139"/>
      <c r="E56" s="139"/>
      <c r="F56" s="177"/>
      <c r="G56" s="178"/>
      <c r="H56" s="178"/>
      <c r="I56" s="179"/>
      <c r="J56" s="139"/>
      <c r="K56" s="139"/>
      <c r="L56" s="139"/>
      <c r="M56" s="139"/>
      <c r="N56" s="139"/>
      <c r="O56" s="139"/>
      <c r="P56" s="139"/>
      <c r="Q56" s="139"/>
      <c r="R56" s="139"/>
      <c r="S56" s="139"/>
      <c r="T56" s="139"/>
      <c r="U56" s="139"/>
      <c r="V56" s="139"/>
      <c r="W56" s="139"/>
      <c r="X56" s="139"/>
      <c r="Y56" s="139"/>
    </row>
    <row r="57" ht="15.75" customHeight="1">
      <c r="A57" s="176"/>
      <c r="B57" s="2"/>
      <c r="C57" s="139"/>
      <c r="D57" s="139"/>
      <c r="E57" s="139"/>
      <c r="F57" s="177"/>
      <c r="G57" s="178"/>
      <c r="H57" s="178"/>
      <c r="I57" s="179"/>
      <c r="J57" s="139"/>
      <c r="K57" s="139"/>
      <c r="L57" s="139"/>
      <c r="M57" s="139"/>
      <c r="N57" s="139"/>
      <c r="O57" s="139"/>
      <c r="P57" s="139"/>
      <c r="Q57" s="139"/>
      <c r="R57" s="139"/>
      <c r="S57" s="139"/>
      <c r="T57" s="139"/>
      <c r="U57" s="139"/>
      <c r="V57" s="139"/>
      <c r="W57" s="139"/>
      <c r="X57" s="139"/>
      <c r="Y57" s="139"/>
    </row>
    <row r="58" ht="15.75" customHeight="1">
      <c r="A58" s="176"/>
      <c r="B58" s="2"/>
      <c r="C58" s="139"/>
      <c r="D58" s="139"/>
      <c r="E58" s="139"/>
      <c r="F58" s="177"/>
      <c r="G58" s="178"/>
      <c r="H58" s="178"/>
      <c r="I58" s="179"/>
      <c r="J58" s="139"/>
      <c r="K58" s="139"/>
      <c r="L58" s="139"/>
      <c r="M58" s="139"/>
      <c r="N58" s="139"/>
      <c r="O58" s="139"/>
      <c r="P58" s="139"/>
      <c r="Q58" s="139"/>
      <c r="R58" s="139"/>
      <c r="S58" s="139"/>
      <c r="T58" s="139"/>
      <c r="U58" s="139"/>
      <c r="V58" s="139"/>
      <c r="W58" s="139"/>
      <c r="X58" s="139"/>
      <c r="Y58" s="139"/>
    </row>
    <row r="59" ht="15.75" customHeight="1">
      <c r="A59" s="176"/>
      <c r="B59" s="2"/>
      <c r="C59" s="139"/>
      <c r="D59" s="139"/>
      <c r="E59" s="139"/>
      <c r="F59" s="177"/>
      <c r="G59" s="178"/>
      <c r="H59" s="178"/>
      <c r="I59" s="179"/>
      <c r="J59" s="139"/>
      <c r="K59" s="139"/>
      <c r="L59" s="139"/>
      <c r="M59" s="139"/>
      <c r="N59" s="139"/>
      <c r="O59" s="139"/>
      <c r="P59" s="139"/>
      <c r="Q59" s="139"/>
      <c r="R59" s="139"/>
      <c r="S59" s="139"/>
      <c r="T59" s="139"/>
      <c r="U59" s="139"/>
      <c r="V59" s="139"/>
      <c r="W59" s="139"/>
      <c r="X59" s="139"/>
      <c r="Y59" s="139"/>
    </row>
    <row r="60" ht="15.75" customHeight="1">
      <c r="A60" s="176"/>
      <c r="B60" s="2"/>
      <c r="C60" s="139"/>
      <c r="D60" s="139"/>
      <c r="E60" s="139"/>
      <c r="F60" s="177"/>
      <c r="G60" s="180"/>
      <c r="H60" s="178"/>
      <c r="I60" s="179"/>
      <c r="J60" s="139"/>
      <c r="K60" s="139"/>
      <c r="L60" s="139"/>
      <c r="M60" s="139"/>
      <c r="N60" s="139"/>
      <c r="O60" s="139"/>
      <c r="P60" s="139"/>
      <c r="Q60" s="139"/>
      <c r="R60" s="139"/>
      <c r="S60" s="139"/>
      <c r="T60" s="139"/>
      <c r="U60" s="139"/>
      <c r="V60" s="139"/>
      <c r="W60" s="139"/>
      <c r="X60" s="139"/>
      <c r="Y60" s="139"/>
    </row>
    <row r="61" ht="15.75" customHeight="1">
      <c r="A61" s="181"/>
      <c r="B61" s="2"/>
      <c r="C61" s="182"/>
      <c r="D61" s="182"/>
      <c r="E61" s="182"/>
      <c r="F61" s="183"/>
      <c r="G61" s="182"/>
      <c r="H61" s="182"/>
      <c r="I61" s="182"/>
      <c r="J61" s="182"/>
      <c r="K61" s="182"/>
      <c r="L61" s="182"/>
      <c r="M61" s="182"/>
      <c r="N61" s="182"/>
      <c r="O61" s="182"/>
      <c r="P61" s="182"/>
      <c r="Q61" s="182"/>
      <c r="R61" s="182"/>
      <c r="S61" s="182"/>
      <c r="T61" s="182"/>
      <c r="U61" s="182"/>
      <c r="V61" s="182"/>
      <c r="W61" s="182"/>
      <c r="X61" s="182"/>
      <c r="Y61" s="182"/>
    </row>
    <row r="62" ht="15.75" customHeight="1">
      <c r="A62" s="181"/>
      <c r="B62" s="2"/>
      <c r="C62" s="182"/>
      <c r="D62" s="182"/>
      <c r="E62" s="182"/>
      <c r="F62" s="183"/>
      <c r="G62" s="182"/>
      <c r="H62" s="182"/>
      <c r="I62" s="182"/>
      <c r="J62" s="182"/>
      <c r="K62" s="182"/>
      <c r="L62" s="182"/>
      <c r="M62" s="182"/>
      <c r="N62" s="182"/>
      <c r="O62" s="182"/>
      <c r="P62" s="182"/>
      <c r="Q62" s="182"/>
      <c r="R62" s="182"/>
      <c r="S62" s="182"/>
      <c r="T62" s="182"/>
      <c r="U62" s="182"/>
      <c r="V62" s="182"/>
      <c r="W62" s="182"/>
      <c r="X62" s="182"/>
      <c r="Y62" s="182"/>
    </row>
    <row r="63" ht="15.75" customHeight="1">
      <c r="A63" s="181"/>
      <c r="B63" s="182"/>
      <c r="C63" s="182"/>
      <c r="D63" s="182"/>
      <c r="E63" s="182"/>
      <c r="F63" s="183"/>
      <c r="G63" s="182"/>
      <c r="H63" s="182"/>
      <c r="I63" s="182"/>
      <c r="J63" s="182"/>
      <c r="K63" s="182"/>
      <c r="L63" s="182"/>
      <c r="M63" s="182"/>
      <c r="N63" s="182"/>
      <c r="O63" s="182"/>
      <c r="P63" s="182"/>
      <c r="Q63" s="182"/>
      <c r="R63" s="182"/>
      <c r="S63" s="182"/>
      <c r="T63" s="182"/>
      <c r="U63" s="182"/>
      <c r="V63" s="182"/>
      <c r="W63" s="182"/>
      <c r="X63" s="182"/>
      <c r="Y63" s="182"/>
    </row>
    <row r="64" ht="15.75" customHeight="1">
      <c r="A64" s="181"/>
      <c r="B64" s="182"/>
      <c r="C64" s="182"/>
      <c r="D64" s="182"/>
      <c r="E64" s="182"/>
      <c r="F64" s="183"/>
      <c r="G64" s="182"/>
      <c r="H64" s="182"/>
      <c r="I64" s="182"/>
      <c r="J64" s="182"/>
      <c r="K64" s="182"/>
      <c r="L64" s="182"/>
      <c r="M64" s="182"/>
      <c r="N64" s="182"/>
      <c r="O64" s="182"/>
      <c r="P64" s="182"/>
      <c r="Q64" s="182"/>
      <c r="R64" s="182"/>
      <c r="S64" s="182"/>
      <c r="T64" s="182"/>
      <c r="U64" s="182"/>
      <c r="V64" s="182"/>
      <c r="W64" s="182"/>
      <c r="X64" s="182"/>
      <c r="Y64" s="182"/>
    </row>
    <row r="65" ht="15.75" customHeight="1">
      <c r="A65" s="181"/>
      <c r="B65" s="182"/>
      <c r="C65" s="182"/>
      <c r="D65" s="182"/>
      <c r="E65" s="182"/>
      <c r="F65" s="183"/>
      <c r="G65" s="182"/>
      <c r="H65" s="182"/>
      <c r="I65" s="182"/>
      <c r="J65" s="182"/>
      <c r="K65" s="182"/>
      <c r="L65" s="182"/>
      <c r="M65" s="182"/>
      <c r="N65" s="182"/>
      <c r="O65" s="182"/>
      <c r="P65" s="182"/>
      <c r="Q65" s="182"/>
      <c r="R65" s="182"/>
      <c r="S65" s="182"/>
      <c r="T65" s="182"/>
      <c r="U65" s="182"/>
      <c r="V65" s="182"/>
      <c r="W65" s="182"/>
      <c r="X65" s="182"/>
      <c r="Y65" s="182"/>
    </row>
    <row r="66" ht="15.75" customHeight="1">
      <c r="A66" s="181"/>
      <c r="B66" s="182"/>
      <c r="C66" s="182"/>
      <c r="D66" s="182"/>
      <c r="E66" s="182"/>
      <c r="F66" s="183"/>
      <c r="G66" s="182"/>
      <c r="H66" s="182"/>
      <c r="I66" s="182"/>
      <c r="J66" s="182"/>
      <c r="K66" s="182"/>
      <c r="L66" s="182"/>
      <c r="M66" s="182"/>
      <c r="N66" s="182"/>
      <c r="O66" s="182"/>
      <c r="P66" s="182"/>
      <c r="Q66" s="182"/>
      <c r="R66" s="182"/>
      <c r="S66" s="182"/>
      <c r="T66" s="182"/>
      <c r="U66" s="182"/>
      <c r="V66" s="182"/>
      <c r="W66" s="182"/>
      <c r="X66" s="182"/>
      <c r="Y66" s="182"/>
    </row>
    <row r="67" ht="15.75" customHeight="1">
      <c r="A67" s="181"/>
      <c r="B67" s="182"/>
      <c r="C67" s="182"/>
      <c r="D67" s="182"/>
      <c r="E67" s="182"/>
      <c r="F67" s="183"/>
      <c r="G67" s="182"/>
      <c r="H67" s="182"/>
      <c r="I67" s="182"/>
      <c r="J67" s="182"/>
      <c r="K67" s="182"/>
      <c r="L67" s="182"/>
      <c r="M67" s="182"/>
      <c r="N67" s="182"/>
      <c r="O67" s="182"/>
      <c r="P67" s="182"/>
      <c r="Q67" s="182"/>
      <c r="R67" s="182"/>
      <c r="S67" s="182"/>
      <c r="T67" s="182"/>
      <c r="U67" s="182"/>
      <c r="V67" s="182"/>
      <c r="W67" s="182"/>
      <c r="X67" s="182"/>
      <c r="Y67" s="182"/>
    </row>
    <row r="68" ht="15.75" customHeight="1">
      <c r="A68" s="181"/>
      <c r="B68" s="182"/>
      <c r="C68" s="182"/>
      <c r="D68" s="182"/>
      <c r="E68" s="182"/>
      <c r="F68" s="183"/>
      <c r="G68" s="182"/>
      <c r="H68" s="182"/>
      <c r="I68" s="182"/>
      <c r="J68" s="182"/>
      <c r="K68" s="182"/>
      <c r="L68" s="182"/>
      <c r="M68" s="182"/>
      <c r="N68" s="182"/>
      <c r="O68" s="182"/>
      <c r="P68" s="182"/>
      <c r="Q68" s="182"/>
      <c r="R68" s="182"/>
      <c r="S68" s="182"/>
      <c r="T68" s="182"/>
      <c r="U68" s="182"/>
      <c r="V68" s="182"/>
      <c r="W68" s="182"/>
      <c r="X68" s="182"/>
      <c r="Y68" s="182"/>
    </row>
    <row r="69" ht="15.75" customHeight="1">
      <c r="A69" s="181"/>
      <c r="B69" s="182"/>
      <c r="C69" s="182"/>
      <c r="D69" s="182"/>
      <c r="E69" s="182"/>
      <c r="F69" s="183"/>
      <c r="G69" s="182"/>
      <c r="H69" s="182"/>
      <c r="I69" s="182"/>
      <c r="J69" s="182"/>
      <c r="K69" s="182"/>
      <c r="L69" s="182"/>
      <c r="M69" s="182"/>
      <c r="N69" s="182"/>
      <c r="O69" s="182"/>
      <c r="P69" s="182"/>
      <c r="Q69" s="182"/>
      <c r="R69" s="182"/>
      <c r="S69" s="182"/>
      <c r="T69" s="182"/>
      <c r="U69" s="182"/>
      <c r="V69" s="182"/>
      <c r="W69" s="182"/>
      <c r="X69" s="182"/>
      <c r="Y69" s="182"/>
    </row>
    <row r="70" ht="15.75" customHeight="1">
      <c r="A70" s="181"/>
      <c r="B70" s="182"/>
      <c r="C70" s="182"/>
      <c r="D70" s="182"/>
      <c r="E70" s="182"/>
      <c r="F70" s="183"/>
      <c r="G70" s="182"/>
      <c r="H70" s="182"/>
      <c r="I70" s="182"/>
      <c r="J70" s="182"/>
      <c r="K70" s="182"/>
      <c r="L70" s="182"/>
      <c r="M70" s="182"/>
      <c r="N70" s="182"/>
      <c r="O70" s="182"/>
      <c r="P70" s="182"/>
      <c r="Q70" s="182"/>
      <c r="R70" s="182"/>
      <c r="S70" s="182"/>
      <c r="T70" s="182"/>
      <c r="U70" s="182"/>
      <c r="V70" s="182"/>
      <c r="W70" s="182"/>
      <c r="X70" s="182"/>
      <c r="Y70" s="182"/>
    </row>
    <row r="71" ht="15.75" customHeight="1">
      <c r="A71" s="181"/>
      <c r="B71" s="182"/>
      <c r="C71" s="182"/>
      <c r="D71" s="182"/>
      <c r="E71" s="182"/>
      <c r="F71" s="183"/>
      <c r="G71" s="182"/>
      <c r="H71" s="182"/>
      <c r="I71" s="182"/>
      <c r="J71" s="182"/>
      <c r="K71" s="182"/>
      <c r="L71" s="182"/>
      <c r="M71" s="182"/>
      <c r="N71" s="182"/>
      <c r="O71" s="182"/>
      <c r="P71" s="182"/>
      <c r="Q71" s="182"/>
      <c r="R71" s="182"/>
      <c r="S71" s="182"/>
      <c r="T71" s="182"/>
      <c r="U71" s="182"/>
      <c r="V71" s="182"/>
      <c r="W71" s="182"/>
      <c r="X71" s="182"/>
      <c r="Y71" s="182"/>
    </row>
    <row r="72" ht="15.75" customHeight="1">
      <c r="A72" s="181"/>
      <c r="B72" s="182"/>
      <c r="C72" s="182"/>
      <c r="D72" s="182"/>
      <c r="E72" s="182"/>
      <c r="F72" s="183"/>
      <c r="G72" s="182"/>
      <c r="H72" s="182"/>
      <c r="I72" s="182"/>
      <c r="J72" s="182"/>
      <c r="K72" s="182"/>
      <c r="L72" s="182"/>
      <c r="M72" s="182"/>
      <c r="N72" s="182"/>
      <c r="O72" s="182"/>
      <c r="P72" s="182"/>
      <c r="Q72" s="182"/>
      <c r="R72" s="182"/>
      <c r="S72" s="182"/>
      <c r="T72" s="182"/>
      <c r="U72" s="182"/>
      <c r="V72" s="182"/>
      <c r="W72" s="182"/>
      <c r="X72" s="182"/>
      <c r="Y72" s="182"/>
    </row>
    <row r="73" ht="15.75" customHeight="1">
      <c r="A73" s="181"/>
      <c r="B73" s="182"/>
      <c r="C73" s="182"/>
      <c r="D73" s="182"/>
      <c r="E73" s="182"/>
      <c r="F73" s="183"/>
      <c r="G73" s="182"/>
      <c r="H73" s="182"/>
      <c r="I73" s="182"/>
      <c r="J73" s="182"/>
      <c r="K73" s="182"/>
      <c r="L73" s="182"/>
      <c r="M73" s="182"/>
      <c r="N73" s="182"/>
      <c r="O73" s="182"/>
      <c r="P73" s="182"/>
      <c r="Q73" s="182"/>
      <c r="R73" s="182"/>
      <c r="S73" s="182"/>
      <c r="T73" s="182"/>
      <c r="U73" s="182"/>
      <c r="V73" s="182"/>
      <c r="W73" s="182"/>
      <c r="X73" s="182"/>
      <c r="Y73" s="182"/>
    </row>
    <row r="74" ht="15.75" customHeight="1">
      <c r="A74" s="181"/>
      <c r="B74" s="182"/>
      <c r="C74" s="182"/>
      <c r="D74" s="182"/>
      <c r="E74" s="182"/>
      <c r="F74" s="183"/>
      <c r="G74" s="182"/>
      <c r="H74" s="182"/>
      <c r="I74" s="182"/>
      <c r="J74" s="182"/>
      <c r="K74" s="182"/>
      <c r="L74" s="182"/>
      <c r="M74" s="182"/>
      <c r="N74" s="182"/>
      <c r="O74" s="182"/>
      <c r="P74" s="182"/>
      <c r="Q74" s="182"/>
      <c r="R74" s="182"/>
      <c r="S74" s="182"/>
      <c r="T74" s="182"/>
      <c r="U74" s="182"/>
      <c r="V74" s="182"/>
      <c r="W74" s="182"/>
      <c r="X74" s="182"/>
      <c r="Y74" s="182"/>
    </row>
    <row r="75" ht="15.75" customHeight="1">
      <c r="A75" s="181"/>
      <c r="B75" s="182"/>
      <c r="C75" s="182"/>
      <c r="D75" s="182"/>
      <c r="E75" s="182"/>
      <c r="F75" s="183"/>
      <c r="G75" s="182"/>
      <c r="H75" s="182"/>
      <c r="I75" s="182"/>
      <c r="J75" s="182"/>
      <c r="K75" s="182"/>
      <c r="L75" s="182"/>
      <c r="M75" s="182"/>
      <c r="N75" s="182"/>
      <c r="O75" s="182"/>
      <c r="P75" s="182"/>
      <c r="Q75" s="182"/>
      <c r="R75" s="182"/>
      <c r="S75" s="182"/>
      <c r="T75" s="182"/>
      <c r="U75" s="182"/>
      <c r="V75" s="182"/>
      <c r="W75" s="182"/>
      <c r="X75" s="182"/>
      <c r="Y75" s="182"/>
    </row>
    <row r="76" ht="15.75" customHeight="1">
      <c r="A76" s="181"/>
      <c r="B76" s="182"/>
      <c r="C76" s="182"/>
      <c r="D76" s="182"/>
      <c r="E76" s="182"/>
      <c r="F76" s="183"/>
      <c r="G76" s="182"/>
      <c r="H76" s="182"/>
      <c r="I76" s="182"/>
      <c r="J76" s="182"/>
      <c r="K76" s="182"/>
      <c r="L76" s="182"/>
      <c r="M76" s="182"/>
      <c r="N76" s="182"/>
      <c r="O76" s="182"/>
      <c r="P76" s="182"/>
      <c r="Q76" s="182"/>
      <c r="R76" s="182"/>
      <c r="S76" s="182"/>
      <c r="T76" s="182"/>
      <c r="U76" s="182"/>
      <c r="V76" s="182"/>
      <c r="W76" s="182"/>
      <c r="X76" s="182"/>
      <c r="Y76" s="182"/>
    </row>
    <row r="77" ht="15.75" customHeight="1">
      <c r="A77" s="181"/>
      <c r="B77" s="182"/>
      <c r="C77" s="182"/>
      <c r="D77" s="182"/>
      <c r="E77" s="182"/>
      <c r="F77" s="183"/>
      <c r="G77" s="182"/>
      <c r="H77" s="182"/>
      <c r="I77" s="182"/>
      <c r="J77" s="182"/>
      <c r="K77" s="182"/>
      <c r="L77" s="182"/>
      <c r="M77" s="182"/>
      <c r="N77" s="182"/>
      <c r="O77" s="182"/>
      <c r="P77" s="182"/>
      <c r="Q77" s="182"/>
      <c r="R77" s="182"/>
      <c r="S77" s="182"/>
      <c r="T77" s="182"/>
      <c r="U77" s="182"/>
      <c r="V77" s="182"/>
      <c r="W77" s="182"/>
      <c r="X77" s="182"/>
      <c r="Y77" s="182"/>
    </row>
    <row r="78" ht="15.75" customHeight="1">
      <c r="A78" s="181"/>
      <c r="B78" s="182"/>
      <c r="C78" s="182"/>
      <c r="D78" s="182"/>
      <c r="E78" s="182"/>
      <c r="F78" s="183"/>
      <c r="G78" s="182"/>
      <c r="H78" s="182"/>
      <c r="I78" s="182"/>
      <c r="J78" s="182"/>
      <c r="K78" s="182"/>
      <c r="L78" s="182"/>
      <c r="M78" s="182"/>
      <c r="N78" s="182"/>
      <c r="O78" s="182"/>
      <c r="P78" s="182"/>
      <c r="Q78" s="182"/>
      <c r="R78" s="182"/>
      <c r="S78" s="182"/>
      <c r="T78" s="182"/>
      <c r="U78" s="182"/>
      <c r="V78" s="182"/>
      <c r="W78" s="182"/>
      <c r="X78" s="182"/>
      <c r="Y78" s="182"/>
    </row>
    <row r="79" ht="15.75" customHeight="1">
      <c r="A79" s="181"/>
      <c r="B79" s="182"/>
      <c r="C79" s="182"/>
      <c r="D79" s="182"/>
      <c r="E79" s="182"/>
      <c r="F79" s="183"/>
      <c r="G79" s="182"/>
      <c r="H79" s="182"/>
      <c r="I79" s="182"/>
      <c r="J79" s="182"/>
      <c r="K79" s="182"/>
      <c r="L79" s="182"/>
      <c r="M79" s="182"/>
      <c r="N79" s="182"/>
      <c r="O79" s="182"/>
      <c r="P79" s="182"/>
      <c r="Q79" s="182"/>
      <c r="R79" s="182"/>
      <c r="S79" s="182"/>
      <c r="T79" s="182"/>
      <c r="U79" s="182"/>
      <c r="V79" s="182"/>
      <c r="W79" s="182"/>
      <c r="X79" s="182"/>
      <c r="Y79" s="182"/>
    </row>
    <row r="80" ht="15.75" customHeight="1">
      <c r="A80" s="181"/>
      <c r="B80" s="182"/>
      <c r="C80" s="182"/>
      <c r="D80" s="182"/>
      <c r="E80" s="182"/>
      <c r="F80" s="183"/>
      <c r="G80" s="182"/>
      <c r="H80" s="182"/>
      <c r="I80" s="182"/>
      <c r="J80" s="182"/>
      <c r="K80" s="182"/>
      <c r="L80" s="182"/>
      <c r="M80" s="182"/>
      <c r="N80" s="182"/>
      <c r="O80" s="182"/>
      <c r="P80" s="182"/>
      <c r="Q80" s="182"/>
      <c r="R80" s="182"/>
      <c r="S80" s="182"/>
      <c r="T80" s="182"/>
      <c r="U80" s="182"/>
      <c r="V80" s="182"/>
      <c r="W80" s="182"/>
      <c r="X80" s="182"/>
      <c r="Y80" s="182"/>
    </row>
    <row r="81" ht="15.75" customHeight="1">
      <c r="A81" s="181"/>
      <c r="B81" s="182"/>
      <c r="C81" s="182"/>
      <c r="D81" s="182"/>
      <c r="E81" s="182"/>
      <c r="F81" s="183"/>
      <c r="G81" s="182"/>
      <c r="H81" s="182"/>
      <c r="I81" s="182"/>
      <c r="J81" s="182"/>
      <c r="K81" s="182"/>
      <c r="L81" s="182"/>
      <c r="M81" s="182"/>
      <c r="N81" s="182"/>
      <c r="O81" s="182"/>
      <c r="P81" s="182"/>
      <c r="Q81" s="182"/>
      <c r="R81" s="182"/>
      <c r="S81" s="182"/>
      <c r="T81" s="182"/>
      <c r="U81" s="182"/>
      <c r="V81" s="182"/>
      <c r="W81" s="182"/>
      <c r="X81" s="182"/>
      <c r="Y81" s="182"/>
    </row>
    <row r="82" ht="15.75" customHeight="1">
      <c r="A82" s="181"/>
      <c r="B82" s="182"/>
      <c r="C82" s="182"/>
      <c r="D82" s="182"/>
      <c r="E82" s="182"/>
      <c r="F82" s="183"/>
      <c r="G82" s="182"/>
      <c r="H82" s="182"/>
      <c r="I82" s="182"/>
      <c r="J82" s="182"/>
      <c r="K82" s="182"/>
      <c r="L82" s="182"/>
      <c r="M82" s="182"/>
      <c r="N82" s="182"/>
      <c r="O82" s="182"/>
      <c r="P82" s="182"/>
      <c r="Q82" s="182"/>
      <c r="R82" s="182"/>
      <c r="S82" s="182"/>
      <c r="T82" s="182"/>
      <c r="U82" s="182"/>
      <c r="V82" s="182"/>
      <c r="W82" s="182"/>
      <c r="X82" s="182"/>
      <c r="Y82" s="182"/>
    </row>
    <row r="83" ht="15.75" customHeight="1">
      <c r="A83" s="181"/>
      <c r="B83" s="182"/>
      <c r="C83" s="182"/>
      <c r="D83" s="182"/>
      <c r="E83" s="182"/>
      <c r="F83" s="183"/>
      <c r="G83" s="182"/>
      <c r="H83" s="182"/>
      <c r="I83" s="182"/>
      <c r="J83" s="182"/>
      <c r="K83" s="182"/>
      <c r="L83" s="182"/>
      <c r="M83" s="182"/>
      <c r="N83" s="182"/>
      <c r="O83" s="182"/>
      <c r="P83" s="182"/>
      <c r="Q83" s="182"/>
      <c r="R83" s="182"/>
      <c r="S83" s="182"/>
      <c r="T83" s="182"/>
      <c r="U83" s="182"/>
      <c r="V83" s="182"/>
      <c r="W83" s="182"/>
      <c r="X83" s="182"/>
      <c r="Y83" s="182"/>
    </row>
    <row r="84" ht="15.75" customHeight="1">
      <c r="A84" s="181"/>
      <c r="B84" s="182"/>
      <c r="C84" s="182"/>
      <c r="D84" s="182"/>
      <c r="E84" s="182"/>
      <c r="F84" s="183"/>
      <c r="G84" s="182"/>
      <c r="H84" s="182"/>
      <c r="I84" s="182"/>
      <c r="J84" s="182"/>
      <c r="K84" s="182"/>
      <c r="L84" s="182"/>
      <c r="M84" s="182"/>
      <c r="N84" s="182"/>
      <c r="O84" s="182"/>
      <c r="P84" s="182"/>
      <c r="Q84" s="182"/>
      <c r="R84" s="182"/>
      <c r="S84" s="182"/>
      <c r="T84" s="182"/>
      <c r="U84" s="182"/>
      <c r="V84" s="182"/>
      <c r="W84" s="182"/>
      <c r="X84" s="182"/>
      <c r="Y84" s="182"/>
    </row>
    <row r="85" ht="15.75" customHeight="1">
      <c r="A85" s="181"/>
      <c r="B85" s="182"/>
      <c r="C85" s="182"/>
      <c r="D85" s="182"/>
      <c r="E85" s="182"/>
      <c r="F85" s="183"/>
      <c r="G85" s="182"/>
      <c r="H85" s="182"/>
      <c r="I85" s="182"/>
      <c r="J85" s="182"/>
      <c r="K85" s="182"/>
      <c r="L85" s="182"/>
      <c r="M85" s="182"/>
      <c r="N85" s="182"/>
      <c r="O85" s="182"/>
      <c r="P85" s="182"/>
      <c r="Q85" s="182"/>
      <c r="R85" s="182"/>
      <c r="S85" s="182"/>
      <c r="T85" s="182"/>
      <c r="U85" s="182"/>
      <c r="V85" s="182"/>
      <c r="W85" s="182"/>
      <c r="X85" s="182"/>
      <c r="Y85" s="182"/>
    </row>
    <row r="86" ht="15.75" customHeight="1">
      <c r="A86" s="181"/>
      <c r="B86" s="182"/>
      <c r="C86" s="182"/>
      <c r="D86" s="182"/>
      <c r="E86" s="182"/>
      <c r="F86" s="183"/>
      <c r="G86" s="182"/>
      <c r="H86" s="182"/>
      <c r="I86" s="182"/>
      <c r="J86" s="182"/>
      <c r="K86" s="182"/>
      <c r="L86" s="182"/>
      <c r="M86" s="182"/>
      <c r="N86" s="182"/>
      <c r="O86" s="182"/>
      <c r="P86" s="182"/>
      <c r="Q86" s="182"/>
      <c r="R86" s="182"/>
      <c r="S86" s="182"/>
      <c r="T86" s="182"/>
      <c r="U86" s="182"/>
      <c r="V86" s="182"/>
      <c r="W86" s="182"/>
      <c r="X86" s="182"/>
      <c r="Y86" s="182"/>
    </row>
    <row r="87" ht="15.75" customHeight="1">
      <c r="A87" s="181"/>
      <c r="B87" s="182"/>
      <c r="C87" s="182"/>
      <c r="D87" s="182"/>
      <c r="E87" s="182"/>
      <c r="F87" s="183"/>
      <c r="G87" s="182"/>
      <c r="H87" s="182"/>
      <c r="I87" s="182"/>
      <c r="J87" s="182"/>
      <c r="K87" s="182"/>
      <c r="L87" s="182"/>
      <c r="M87" s="182"/>
      <c r="N87" s="182"/>
      <c r="O87" s="182"/>
      <c r="P87" s="182"/>
      <c r="Q87" s="182"/>
      <c r="R87" s="182"/>
      <c r="S87" s="182"/>
      <c r="T87" s="182"/>
      <c r="U87" s="182"/>
      <c r="V87" s="182"/>
      <c r="W87" s="182"/>
      <c r="X87" s="182"/>
      <c r="Y87" s="182"/>
    </row>
    <row r="88" ht="15.75" customHeight="1">
      <c r="A88" s="181"/>
      <c r="B88" s="182"/>
      <c r="C88" s="182"/>
      <c r="D88" s="182"/>
      <c r="E88" s="182"/>
      <c r="F88" s="183"/>
      <c r="G88" s="182"/>
      <c r="H88" s="182"/>
      <c r="I88" s="182"/>
      <c r="J88" s="182"/>
      <c r="K88" s="182"/>
      <c r="L88" s="182"/>
      <c r="M88" s="182"/>
      <c r="N88" s="182"/>
      <c r="O88" s="182"/>
      <c r="P88" s="182"/>
      <c r="Q88" s="182"/>
      <c r="R88" s="182"/>
      <c r="S88" s="182"/>
      <c r="T88" s="182"/>
      <c r="U88" s="182"/>
      <c r="V88" s="182"/>
      <c r="W88" s="182"/>
      <c r="X88" s="182"/>
      <c r="Y88" s="182"/>
    </row>
    <row r="89" ht="15.75" customHeight="1">
      <c r="A89" s="181"/>
      <c r="B89" s="182"/>
      <c r="C89" s="182"/>
      <c r="D89" s="182"/>
      <c r="E89" s="182"/>
      <c r="F89" s="183"/>
      <c r="G89" s="182"/>
      <c r="H89" s="182"/>
      <c r="I89" s="182"/>
      <c r="J89" s="182"/>
      <c r="K89" s="182"/>
      <c r="L89" s="182"/>
      <c r="M89" s="182"/>
      <c r="N89" s="182"/>
      <c r="O89" s="182"/>
      <c r="P89" s="182"/>
      <c r="Q89" s="182"/>
      <c r="R89" s="182"/>
      <c r="S89" s="182"/>
      <c r="T89" s="182"/>
      <c r="U89" s="182"/>
      <c r="V89" s="182"/>
      <c r="W89" s="182"/>
      <c r="X89" s="182"/>
      <c r="Y89" s="182"/>
    </row>
    <row r="90" ht="15.75" customHeight="1">
      <c r="A90" s="181"/>
      <c r="B90" s="182"/>
      <c r="C90" s="182"/>
      <c r="D90" s="182"/>
      <c r="E90" s="182"/>
      <c r="F90" s="183"/>
      <c r="G90" s="182"/>
      <c r="H90" s="182"/>
      <c r="I90" s="182"/>
      <c r="J90" s="182"/>
      <c r="K90" s="182"/>
      <c r="L90" s="182"/>
      <c r="M90" s="182"/>
      <c r="N90" s="182"/>
      <c r="O90" s="182"/>
      <c r="P90" s="182"/>
      <c r="Q90" s="182"/>
      <c r="R90" s="182"/>
      <c r="S90" s="182"/>
      <c r="T90" s="182"/>
      <c r="U90" s="182"/>
      <c r="V90" s="182"/>
      <c r="W90" s="182"/>
      <c r="X90" s="182"/>
      <c r="Y90" s="182"/>
    </row>
    <row r="91" ht="15.75" customHeight="1">
      <c r="A91" s="181"/>
      <c r="B91" s="182"/>
      <c r="C91" s="182"/>
      <c r="D91" s="182"/>
      <c r="E91" s="182"/>
      <c r="F91" s="183"/>
      <c r="G91" s="182"/>
      <c r="H91" s="182"/>
      <c r="I91" s="182"/>
      <c r="J91" s="182"/>
      <c r="K91" s="182"/>
      <c r="L91" s="182"/>
      <c r="M91" s="182"/>
      <c r="N91" s="182"/>
      <c r="O91" s="182"/>
      <c r="P91" s="182"/>
      <c r="Q91" s="182"/>
      <c r="R91" s="182"/>
      <c r="S91" s="182"/>
      <c r="T91" s="182"/>
      <c r="U91" s="182"/>
      <c r="V91" s="182"/>
      <c r="W91" s="182"/>
      <c r="X91" s="182"/>
      <c r="Y91" s="182"/>
    </row>
    <row r="92" ht="15.75" customHeight="1">
      <c r="A92" s="181"/>
      <c r="B92" s="182"/>
      <c r="C92" s="182"/>
      <c r="D92" s="182"/>
      <c r="E92" s="182"/>
      <c r="F92" s="183"/>
      <c r="G92" s="182"/>
      <c r="H92" s="182"/>
      <c r="I92" s="182"/>
      <c r="J92" s="182"/>
      <c r="K92" s="182"/>
      <c r="L92" s="182"/>
      <c r="M92" s="182"/>
      <c r="N92" s="182"/>
      <c r="O92" s="182"/>
      <c r="P92" s="182"/>
      <c r="Q92" s="182"/>
      <c r="R92" s="182"/>
      <c r="S92" s="182"/>
      <c r="T92" s="182"/>
      <c r="U92" s="182"/>
      <c r="V92" s="182"/>
      <c r="W92" s="182"/>
      <c r="X92" s="182"/>
      <c r="Y92" s="182"/>
    </row>
    <row r="93" ht="15.75" customHeight="1">
      <c r="A93" s="181"/>
      <c r="B93" s="182"/>
      <c r="C93" s="182"/>
      <c r="D93" s="182"/>
      <c r="E93" s="182"/>
      <c r="F93" s="183"/>
      <c r="G93" s="182"/>
      <c r="H93" s="182"/>
      <c r="I93" s="182"/>
      <c r="J93" s="182"/>
      <c r="K93" s="182"/>
      <c r="L93" s="182"/>
      <c r="M93" s="182"/>
      <c r="N93" s="182"/>
      <c r="O93" s="182"/>
      <c r="P93" s="182"/>
      <c r="Q93" s="182"/>
      <c r="R93" s="182"/>
      <c r="S93" s="182"/>
      <c r="T93" s="182"/>
      <c r="U93" s="182"/>
      <c r="V93" s="182"/>
      <c r="W93" s="182"/>
      <c r="X93" s="182"/>
      <c r="Y93" s="182"/>
    </row>
    <row r="94" ht="15.75" customHeight="1">
      <c r="A94" s="181"/>
      <c r="B94" s="182"/>
      <c r="C94" s="182"/>
      <c r="D94" s="182"/>
      <c r="E94" s="182"/>
      <c r="F94" s="183"/>
      <c r="G94" s="182"/>
      <c r="H94" s="182"/>
      <c r="I94" s="182"/>
      <c r="J94" s="182"/>
      <c r="K94" s="182"/>
      <c r="L94" s="182"/>
      <c r="M94" s="182"/>
      <c r="N94" s="182"/>
      <c r="O94" s="182"/>
      <c r="P94" s="182"/>
      <c r="Q94" s="182"/>
      <c r="R94" s="182"/>
      <c r="S94" s="182"/>
      <c r="T94" s="182"/>
      <c r="U94" s="182"/>
      <c r="V94" s="182"/>
      <c r="W94" s="182"/>
      <c r="X94" s="182"/>
      <c r="Y94" s="182"/>
    </row>
    <row r="95" ht="15.75" customHeight="1">
      <c r="A95" s="181"/>
      <c r="B95" s="182"/>
      <c r="C95" s="182"/>
      <c r="D95" s="182"/>
      <c r="E95" s="182"/>
      <c r="F95" s="183"/>
      <c r="G95" s="182"/>
      <c r="H95" s="182"/>
      <c r="I95" s="182"/>
      <c r="J95" s="182"/>
      <c r="K95" s="182"/>
      <c r="L95" s="182"/>
      <c r="M95" s="182"/>
      <c r="N95" s="182"/>
      <c r="O95" s="182"/>
      <c r="P95" s="182"/>
      <c r="Q95" s="182"/>
      <c r="R95" s="182"/>
      <c r="S95" s="182"/>
      <c r="T95" s="182"/>
      <c r="U95" s="182"/>
      <c r="V95" s="182"/>
      <c r="W95" s="182"/>
      <c r="X95" s="182"/>
      <c r="Y95" s="182"/>
    </row>
    <row r="96" ht="15.75" customHeight="1">
      <c r="A96" s="181"/>
      <c r="B96" s="182"/>
      <c r="C96" s="182"/>
      <c r="D96" s="182"/>
      <c r="E96" s="182"/>
      <c r="F96" s="183"/>
      <c r="G96" s="182"/>
      <c r="H96" s="182"/>
      <c r="I96" s="182"/>
      <c r="J96" s="182"/>
      <c r="K96" s="182"/>
      <c r="L96" s="182"/>
      <c r="M96" s="182"/>
      <c r="N96" s="182"/>
      <c r="O96" s="182"/>
      <c r="P96" s="182"/>
      <c r="Q96" s="182"/>
      <c r="R96" s="182"/>
      <c r="S96" s="182"/>
      <c r="T96" s="182"/>
      <c r="U96" s="182"/>
      <c r="V96" s="182"/>
      <c r="W96" s="182"/>
      <c r="X96" s="182"/>
      <c r="Y96" s="182"/>
    </row>
    <row r="97" ht="15.75" customHeight="1">
      <c r="A97" s="181"/>
      <c r="B97" s="182"/>
      <c r="C97" s="182"/>
      <c r="D97" s="182"/>
      <c r="E97" s="182"/>
      <c r="F97" s="183"/>
      <c r="G97" s="182"/>
      <c r="H97" s="182"/>
      <c r="I97" s="182"/>
      <c r="J97" s="182"/>
      <c r="K97" s="182"/>
      <c r="L97" s="182"/>
      <c r="M97" s="182"/>
      <c r="N97" s="182"/>
      <c r="O97" s="182"/>
      <c r="P97" s="182"/>
      <c r="Q97" s="182"/>
      <c r="R97" s="182"/>
      <c r="S97" s="182"/>
      <c r="T97" s="182"/>
      <c r="U97" s="182"/>
      <c r="V97" s="182"/>
      <c r="W97" s="182"/>
      <c r="X97" s="182"/>
      <c r="Y97" s="182"/>
    </row>
    <row r="98" ht="15.75" customHeight="1">
      <c r="A98" s="181"/>
      <c r="B98" s="182"/>
      <c r="C98" s="182"/>
      <c r="D98" s="182"/>
      <c r="E98" s="182"/>
      <c r="F98" s="183"/>
      <c r="G98" s="182"/>
      <c r="H98" s="182"/>
      <c r="I98" s="182"/>
      <c r="J98" s="182"/>
      <c r="K98" s="182"/>
      <c r="L98" s="182"/>
      <c r="M98" s="182"/>
      <c r="N98" s="182"/>
      <c r="O98" s="182"/>
      <c r="P98" s="182"/>
      <c r="Q98" s="182"/>
      <c r="R98" s="182"/>
      <c r="S98" s="182"/>
      <c r="T98" s="182"/>
      <c r="U98" s="182"/>
      <c r="V98" s="182"/>
      <c r="W98" s="182"/>
      <c r="X98" s="182"/>
      <c r="Y98" s="182"/>
    </row>
    <row r="99" ht="15.75" customHeight="1">
      <c r="A99" s="181"/>
      <c r="B99" s="182"/>
      <c r="C99" s="182"/>
      <c r="D99" s="182"/>
      <c r="E99" s="182"/>
      <c r="F99" s="183"/>
      <c r="G99" s="182"/>
      <c r="H99" s="182"/>
      <c r="I99" s="182"/>
      <c r="J99" s="182"/>
      <c r="K99" s="182"/>
      <c r="L99" s="182"/>
      <c r="M99" s="182"/>
      <c r="N99" s="182"/>
      <c r="O99" s="182"/>
      <c r="P99" s="182"/>
      <c r="Q99" s="182"/>
      <c r="R99" s="182"/>
      <c r="S99" s="182"/>
      <c r="T99" s="182"/>
      <c r="U99" s="182"/>
      <c r="V99" s="182"/>
      <c r="W99" s="182"/>
      <c r="X99" s="182"/>
      <c r="Y99" s="182"/>
    </row>
    <row r="100" ht="15.75" customHeight="1">
      <c r="A100" s="181"/>
      <c r="B100" s="182"/>
      <c r="C100" s="182"/>
      <c r="D100" s="182"/>
      <c r="E100" s="182"/>
      <c r="F100" s="183"/>
      <c r="G100" s="182"/>
      <c r="H100" s="182"/>
      <c r="I100" s="182"/>
      <c r="J100" s="182"/>
      <c r="K100" s="182"/>
      <c r="L100" s="182"/>
      <c r="M100" s="182"/>
      <c r="N100" s="182"/>
      <c r="O100" s="182"/>
      <c r="P100" s="182"/>
      <c r="Q100" s="182"/>
      <c r="R100" s="182"/>
      <c r="S100" s="182"/>
      <c r="T100" s="182"/>
      <c r="U100" s="182"/>
      <c r="V100" s="182"/>
      <c r="W100" s="182"/>
      <c r="X100" s="182"/>
      <c r="Y100" s="182"/>
    </row>
    <row r="101" ht="15.75" customHeight="1">
      <c r="A101" s="181"/>
      <c r="B101" s="182"/>
      <c r="C101" s="182"/>
      <c r="D101" s="182"/>
      <c r="E101" s="182"/>
      <c r="F101" s="183"/>
      <c r="G101" s="182"/>
      <c r="H101" s="182"/>
      <c r="I101" s="182"/>
      <c r="J101" s="182"/>
      <c r="K101" s="182"/>
      <c r="L101" s="182"/>
      <c r="M101" s="182"/>
      <c r="N101" s="182"/>
      <c r="O101" s="182"/>
      <c r="P101" s="182"/>
      <c r="Q101" s="182"/>
      <c r="R101" s="182"/>
      <c r="S101" s="182"/>
      <c r="T101" s="182"/>
      <c r="U101" s="182"/>
      <c r="V101" s="182"/>
      <c r="W101" s="182"/>
      <c r="X101" s="182"/>
      <c r="Y101" s="182"/>
    </row>
    <row r="102" ht="15.75" customHeight="1">
      <c r="A102" s="181"/>
      <c r="B102" s="182"/>
      <c r="C102" s="182"/>
      <c r="D102" s="182"/>
      <c r="E102" s="182"/>
      <c r="F102" s="183"/>
      <c r="G102" s="182"/>
      <c r="H102" s="182"/>
      <c r="I102" s="182"/>
      <c r="J102" s="182"/>
      <c r="K102" s="182"/>
      <c r="L102" s="182"/>
      <c r="M102" s="182"/>
      <c r="N102" s="182"/>
      <c r="O102" s="182"/>
      <c r="P102" s="182"/>
      <c r="Q102" s="182"/>
      <c r="R102" s="182"/>
      <c r="S102" s="182"/>
      <c r="T102" s="182"/>
      <c r="U102" s="182"/>
      <c r="V102" s="182"/>
      <c r="W102" s="182"/>
      <c r="X102" s="182"/>
      <c r="Y102" s="182"/>
    </row>
    <row r="103" ht="15.75" customHeight="1">
      <c r="A103" s="181"/>
      <c r="B103" s="182"/>
      <c r="C103" s="182"/>
      <c r="D103" s="182"/>
      <c r="E103" s="182"/>
      <c r="F103" s="183"/>
      <c r="G103" s="182"/>
      <c r="H103" s="182"/>
      <c r="I103" s="182"/>
      <c r="J103" s="182"/>
      <c r="K103" s="182"/>
      <c r="L103" s="182"/>
      <c r="M103" s="182"/>
      <c r="N103" s="182"/>
      <c r="O103" s="182"/>
      <c r="P103" s="182"/>
      <c r="Q103" s="182"/>
      <c r="R103" s="182"/>
      <c r="S103" s="182"/>
      <c r="T103" s="182"/>
      <c r="U103" s="182"/>
      <c r="V103" s="182"/>
      <c r="W103" s="182"/>
      <c r="X103" s="182"/>
      <c r="Y103" s="182"/>
    </row>
    <row r="104" ht="15.75" customHeight="1">
      <c r="A104" s="181"/>
      <c r="B104" s="182"/>
      <c r="C104" s="182"/>
      <c r="D104" s="182"/>
      <c r="E104" s="182"/>
      <c r="F104" s="183"/>
      <c r="G104" s="182"/>
      <c r="H104" s="182"/>
      <c r="I104" s="182"/>
      <c r="J104" s="182"/>
      <c r="K104" s="182"/>
      <c r="L104" s="182"/>
      <c r="M104" s="182"/>
      <c r="N104" s="182"/>
      <c r="O104" s="182"/>
      <c r="P104" s="182"/>
      <c r="Q104" s="182"/>
      <c r="R104" s="182"/>
      <c r="S104" s="182"/>
      <c r="T104" s="182"/>
      <c r="U104" s="182"/>
      <c r="V104" s="182"/>
      <c r="W104" s="182"/>
      <c r="X104" s="182"/>
      <c r="Y104" s="182"/>
    </row>
    <row r="105" ht="15.75" customHeight="1">
      <c r="A105" s="181"/>
      <c r="B105" s="182"/>
      <c r="C105" s="182"/>
      <c r="D105" s="182"/>
      <c r="E105" s="182"/>
      <c r="F105" s="183"/>
      <c r="G105" s="182"/>
      <c r="H105" s="182"/>
      <c r="I105" s="182"/>
      <c r="J105" s="182"/>
      <c r="K105" s="182"/>
      <c r="L105" s="182"/>
      <c r="M105" s="182"/>
      <c r="N105" s="182"/>
      <c r="O105" s="182"/>
      <c r="P105" s="182"/>
      <c r="Q105" s="182"/>
      <c r="R105" s="182"/>
      <c r="S105" s="182"/>
      <c r="T105" s="182"/>
      <c r="U105" s="182"/>
      <c r="V105" s="182"/>
      <c r="W105" s="182"/>
      <c r="X105" s="182"/>
      <c r="Y105" s="182"/>
    </row>
    <row r="106" ht="15.75" customHeight="1">
      <c r="A106" s="181"/>
      <c r="B106" s="182"/>
      <c r="C106" s="182"/>
      <c r="D106" s="182"/>
      <c r="E106" s="182"/>
      <c r="F106" s="183"/>
      <c r="G106" s="182"/>
      <c r="H106" s="182"/>
      <c r="I106" s="182"/>
      <c r="J106" s="182"/>
      <c r="K106" s="182"/>
      <c r="L106" s="182"/>
      <c r="M106" s="182"/>
      <c r="N106" s="182"/>
      <c r="O106" s="182"/>
      <c r="P106" s="182"/>
      <c r="Q106" s="182"/>
      <c r="R106" s="182"/>
      <c r="S106" s="182"/>
      <c r="T106" s="182"/>
      <c r="U106" s="182"/>
      <c r="V106" s="182"/>
      <c r="W106" s="182"/>
      <c r="X106" s="182"/>
      <c r="Y106" s="182"/>
    </row>
    <row r="107" ht="15.75" customHeight="1">
      <c r="A107" s="181"/>
      <c r="B107" s="182"/>
      <c r="C107" s="182"/>
      <c r="D107" s="182"/>
      <c r="E107" s="182"/>
      <c r="F107" s="183"/>
      <c r="G107" s="182"/>
      <c r="H107" s="182"/>
      <c r="I107" s="182"/>
      <c r="J107" s="182"/>
      <c r="K107" s="182"/>
      <c r="L107" s="182"/>
      <c r="M107" s="182"/>
      <c r="N107" s="182"/>
      <c r="O107" s="182"/>
      <c r="P107" s="182"/>
      <c r="Q107" s="182"/>
      <c r="R107" s="182"/>
      <c r="S107" s="182"/>
      <c r="T107" s="182"/>
      <c r="U107" s="182"/>
      <c r="V107" s="182"/>
      <c r="W107" s="182"/>
      <c r="X107" s="182"/>
      <c r="Y107" s="182"/>
    </row>
    <row r="108" ht="15.75" customHeight="1">
      <c r="A108" s="181"/>
      <c r="B108" s="182"/>
      <c r="C108" s="182"/>
      <c r="D108" s="182"/>
      <c r="E108" s="182"/>
      <c r="F108" s="183"/>
      <c r="G108" s="182"/>
      <c r="H108" s="182"/>
      <c r="I108" s="182"/>
      <c r="J108" s="182"/>
      <c r="K108" s="182"/>
      <c r="L108" s="182"/>
      <c r="M108" s="182"/>
      <c r="N108" s="182"/>
      <c r="O108" s="182"/>
      <c r="P108" s="182"/>
      <c r="Q108" s="182"/>
      <c r="R108" s="182"/>
      <c r="S108" s="182"/>
      <c r="T108" s="182"/>
      <c r="U108" s="182"/>
      <c r="V108" s="182"/>
      <c r="W108" s="182"/>
      <c r="X108" s="182"/>
      <c r="Y108" s="182"/>
    </row>
    <row r="109" ht="15.75" customHeight="1">
      <c r="A109" s="181"/>
      <c r="B109" s="182"/>
      <c r="C109" s="182"/>
      <c r="D109" s="182"/>
      <c r="E109" s="182"/>
      <c r="F109" s="183"/>
      <c r="G109" s="182"/>
      <c r="H109" s="182"/>
      <c r="I109" s="182"/>
      <c r="J109" s="182"/>
      <c r="K109" s="182"/>
      <c r="L109" s="182"/>
      <c r="M109" s="182"/>
      <c r="N109" s="182"/>
      <c r="O109" s="182"/>
      <c r="P109" s="182"/>
      <c r="Q109" s="182"/>
      <c r="R109" s="182"/>
      <c r="S109" s="182"/>
      <c r="T109" s="182"/>
      <c r="U109" s="182"/>
      <c r="V109" s="182"/>
      <c r="W109" s="182"/>
      <c r="X109" s="182"/>
      <c r="Y109" s="182"/>
    </row>
    <row r="110" ht="15.75" customHeight="1">
      <c r="A110" s="181"/>
      <c r="B110" s="182"/>
      <c r="C110" s="182"/>
      <c r="D110" s="182"/>
      <c r="E110" s="182"/>
      <c r="F110" s="183"/>
      <c r="G110" s="182"/>
      <c r="H110" s="182"/>
      <c r="I110" s="182"/>
      <c r="J110" s="182"/>
      <c r="K110" s="182"/>
      <c r="L110" s="182"/>
      <c r="M110" s="182"/>
      <c r="N110" s="182"/>
      <c r="O110" s="182"/>
      <c r="P110" s="182"/>
      <c r="Q110" s="182"/>
      <c r="R110" s="182"/>
      <c r="S110" s="182"/>
      <c r="T110" s="182"/>
      <c r="U110" s="182"/>
      <c r="V110" s="182"/>
      <c r="W110" s="182"/>
      <c r="X110" s="182"/>
      <c r="Y110" s="182"/>
    </row>
    <row r="111" ht="15.75" customHeight="1">
      <c r="A111" s="181"/>
      <c r="B111" s="182"/>
      <c r="C111" s="182"/>
      <c r="D111" s="182"/>
      <c r="E111" s="182"/>
      <c r="F111" s="183"/>
      <c r="G111" s="182"/>
      <c r="H111" s="182"/>
      <c r="I111" s="182"/>
      <c r="J111" s="182"/>
      <c r="K111" s="182"/>
      <c r="L111" s="182"/>
      <c r="M111" s="182"/>
      <c r="N111" s="182"/>
      <c r="O111" s="182"/>
      <c r="P111" s="182"/>
      <c r="Q111" s="182"/>
      <c r="R111" s="182"/>
      <c r="S111" s="182"/>
      <c r="T111" s="182"/>
      <c r="U111" s="182"/>
      <c r="V111" s="182"/>
      <c r="W111" s="182"/>
      <c r="X111" s="182"/>
      <c r="Y111" s="182"/>
    </row>
    <row r="112" ht="15.75" customHeight="1">
      <c r="A112" s="181"/>
      <c r="B112" s="182"/>
      <c r="C112" s="182"/>
      <c r="D112" s="182"/>
      <c r="E112" s="182"/>
      <c r="F112" s="183"/>
      <c r="G112" s="182"/>
      <c r="H112" s="182"/>
      <c r="I112" s="182"/>
      <c r="J112" s="182"/>
      <c r="K112" s="182"/>
      <c r="L112" s="182"/>
      <c r="M112" s="182"/>
      <c r="N112" s="182"/>
      <c r="O112" s="182"/>
      <c r="P112" s="182"/>
      <c r="Q112" s="182"/>
      <c r="R112" s="182"/>
      <c r="S112" s="182"/>
      <c r="T112" s="182"/>
      <c r="U112" s="182"/>
      <c r="V112" s="182"/>
      <c r="W112" s="182"/>
      <c r="X112" s="182"/>
      <c r="Y112" s="182"/>
    </row>
    <row r="113" ht="15.75" customHeight="1">
      <c r="A113" s="181"/>
      <c r="B113" s="182"/>
      <c r="C113" s="182"/>
      <c r="D113" s="182"/>
      <c r="E113" s="182"/>
      <c r="F113" s="183"/>
      <c r="G113" s="182"/>
      <c r="H113" s="182"/>
      <c r="I113" s="182"/>
      <c r="J113" s="182"/>
      <c r="K113" s="182"/>
      <c r="L113" s="182"/>
      <c r="M113" s="182"/>
      <c r="N113" s="182"/>
      <c r="O113" s="182"/>
      <c r="P113" s="182"/>
      <c r="Q113" s="182"/>
      <c r="R113" s="182"/>
      <c r="S113" s="182"/>
      <c r="T113" s="182"/>
      <c r="U113" s="182"/>
      <c r="V113" s="182"/>
      <c r="W113" s="182"/>
      <c r="X113" s="182"/>
      <c r="Y113" s="182"/>
    </row>
    <row r="114" ht="15.75" customHeight="1">
      <c r="A114" s="181"/>
      <c r="B114" s="182"/>
      <c r="C114" s="182"/>
      <c r="D114" s="182"/>
      <c r="E114" s="182"/>
      <c r="F114" s="183"/>
      <c r="G114" s="182"/>
      <c r="H114" s="182"/>
      <c r="I114" s="182"/>
      <c r="J114" s="182"/>
      <c r="K114" s="182"/>
      <c r="L114" s="182"/>
      <c r="M114" s="182"/>
      <c r="N114" s="182"/>
      <c r="O114" s="182"/>
      <c r="P114" s="182"/>
      <c r="Q114" s="182"/>
      <c r="R114" s="182"/>
      <c r="S114" s="182"/>
      <c r="T114" s="182"/>
      <c r="U114" s="182"/>
      <c r="V114" s="182"/>
      <c r="W114" s="182"/>
      <c r="X114" s="182"/>
      <c r="Y114" s="182"/>
    </row>
    <row r="115" ht="15.75" customHeight="1">
      <c r="A115" s="181"/>
      <c r="B115" s="182"/>
      <c r="C115" s="182"/>
      <c r="D115" s="182"/>
      <c r="E115" s="182"/>
      <c r="F115" s="183"/>
      <c r="G115" s="182"/>
      <c r="H115" s="182"/>
      <c r="I115" s="182"/>
      <c r="J115" s="182"/>
      <c r="K115" s="182"/>
      <c r="L115" s="182"/>
      <c r="M115" s="182"/>
      <c r="N115" s="182"/>
      <c r="O115" s="182"/>
      <c r="P115" s="182"/>
      <c r="Q115" s="182"/>
      <c r="R115" s="182"/>
      <c r="S115" s="182"/>
      <c r="T115" s="182"/>
      <c r="U115" s="182"/>
      <c r="V115" s="182"/>
      <c r="W115" s="182"/>
      <c r="X115" s="182"/>
      <c r="Y115" s="182"/>
    </row>
    <row r="116" ht="15.75" customHeight="1">
      <c r="A116" s="181"/>
      <c r="B116" s="182"/>
      <c r="C116" s="182"/>
      <c r="D116" s="182"/>
      <c r="E116" s="182"/>
      <c r="F116" s="183"/>
      <c r="G116" s="182"/>
      <c r="H116" s="182"/>
      <c r="I116" s="182"/>
      <c r="J116" s="182"/>
      <c r="K116" s="182"/>
      <c r="L116" s="182"/>
      <c r="M116" s="182"/>
      <c r="N116" s="182"/>
      <c r="O116" s="182"/>
      <c r="P116" s="182"/>
      <c r="Q116" s="182"/>
      <c r="R116" s="182"/>
      <c r="S116" s="182"/>
      <c r="T116" s="182"/>
      <c r="U116" s="182"/>
      <c r="V116" s="182"/>
      <c r="W116" s="182"/>
      <c r="X116" s="182"/>
      <c r="Y116" s="182"/>
    </row>
    <row r="117" ht="15.75" customHeight="1">
      <c r="A117" s="181"/>
      <c r="B117" s="182"/>
      <c r="C117" s="182"/>
      <c r="D117" s="182"/>
      <c r="E117" s="182"/>
      <c r="F117" s="183"/>
      <c r="G117" s="182"/>
      <c r="H117" s="182"/>
      <c r="I117" s="182"/>
      <c r="J117" s="182"/>
      <c r="K117" s="182"/>
      <c r="L117" s="182"/>
      <c r="M117" s="182"/>
      <c r="N117" s="182"/>
      <c r="O117" s="182"/>
      <c r="P117" s="182"/>
      <c r="Q117" s="182"/>
      <c r="R117" s="182"/>
      <c r="S117" s="182"/>
      <c r="T117" s="182"/>
      <c r="U117" s="182"/>
      <c r="V117" s="182"/>
      <c r="W117" s="182"/>
      <c r="X117" s="182"/>
      <c r="Y117" s="182"/>
    </row>
    <row r="118" ht="15.75" customHeight="1">
      <c r="A118" s="181"/>
      <c r="B118" s="182"/>
      <c r="C118" s="182"/>
      <c r="D118" s="182"/>
      <c r="E118" s="182"/>
      <c r="F118" s="183"/>
      <c r="G118" s="182"/>
      <c r="H118" s="182"/>
      <c r="I118" s="182"/>
      <c r="J118" s="182"/>
      <c r="K118" s="182"/>
      <c r="L118" s="182"/>
      <c r="M118" s="182"/>
      <c r="N118" s="182"/>
      <c r="O118" s="182"/>
      <c r="P118" s="182"/>
      <c r="Q118" s="182"/>
      <c r="R118" s="182"/>
      <c r="S118" s="182"/>
      <c r="T118" s="182"/>
      <c r="U118" s="182"/>
      <c r="V118" s="182"/>
      <c r="W118" s="182"/>
      <c r="X118" s="182"/>
      <c r="Y118" s="182"/>
    </row>
    <row r="119" ht="15.75" customHeight="1">
      <c r="A119" s="181"/>
      <c r="B119" s="182"/>
      <c r="C119" s="182"/>
      <c r="D119" s="182"/>
      <c r="E119" s="182"/>
      <c r="F119" s="183"/>
      <c r="G119" s="182"/>
      <c r="H119" s="182"/>
      <c r="I119" s="182"/>
      <c r="J119" s="182"/>
      <c r="K119" s="182"/>
      <c r="L119" s="182"/>
      <c r="M119" s="182"/>
      <c r="N119" s="182"/>
      <c r="O119" s="182"/>
      <c r="P119" s="182"/>
      <c r="Q119" s="182"/>
      <c r="R119" s="182"/>
      <c r="S119" s="182"/>
      <c r="T119" s="182"/>
      <c r="U119" s="182"/>
      <c r="V119" s="182"/>
      <c r="W119" s="182"/>
      <c r="X119" s="182"/>
      <c r="Y119" s="182"/>
    </row>
    <row r="120" ht="15.75" customHeight="1">
      <c r="A120" s="181"/>
      <c r="B120" s="182"/>
      <c r="C120" s="182"/>
      <c r="D120" s="182"/>
      <c r="E120" s="182"/>
      <c r="F120" s="183"/>
      <c r="G120" s="182"/>
      <c r="H120" s="182"/>
      <c r="I120" s="182"/>
      <c r="J120" s="182"/>
      <c r="K120" s="182"/>
      <c r="L120" s="182"/>
      <c r="M120" s="182"/>
      <c r="N120" s="182"/>
      <c r="O120" s="182"/>
      <c r="P120" s="182"/>
      <c r="Q120" s="182"/>
      <c r="R120" s="182"/>
      <c r="S120" s="182"/>
      <c r="T120" s="182"/>
      <c r="U120" s="182"/>
      <c r="V120" s="182"/>
      <c r="W120" s="182"/>
      <c r="X120" s="182"/>
      <c r="Y120" s="182"/>
    </row>
    <row r="121" ht="15.75" customHeight="1">
      <c r="A121" s="181"/>
      <c r="B121" s="182"/>
      <c r="C121" s="182"/>
      <c r="D121" s="182"/>
      <c r="E121" s="182"/>
      <c r="F121" s="183"/>
      <c r="G121" s="182"/>
      <c r="H121" s="182"/>
      <c r="I121" s="182"/>
      <c r="J121" s="182"/>
      <c r="K121" s="182"/>
      <c r="L121" s="182"/>
      <c r="M121" s="182"/>
      <c r="N121" s="182"/>
      <c r="O121" s="182"/>
      <c r="P121" s="182"/>
      <c r="Q121" s="182"/>
      <c r="R121" s="182"/>
      <c r="S121" s="182"/>
      <c r="T121" s="182"/>
      <c r="U121" s="182"/>
      <c r="V121" s="182"/>
      <c r="W121" s="182"/>
      <c r="X121" s="182"/>
      <c r="Y121" s="182"/>
    </row>
    <row r="122" ht="15.75" customHeight="1">
      <c r="A122" s="181"/>
      <c r="B122" s="182"/>
      <c r="C122" s="182"/>
      <c r="D122" s="182"/>
      <c r="E122" s="182"/>
      <c r="F122" s="183"/>
      <c r="G122" s="182"/>
      <c r="H122" s="182"/>
      <c r="I122" s="182"/>
      <c r="J122" s="182"/>
      <c r="K122" s="182"/>
      <c r="L122" s="182"/>
      <c r="M122" s="182"/>
      <c r="N122" s="182"/>
      <c r="O122" s="182"/>
      <c r="P122" s="182"/>
      <c r="Q122" s="182"/>
      <c r="R122" s="182"/>
      <c r="S122" s="182"/>
      <c r="T122" s="182"/>
      <c r="U122" s="182"/>
      <c r="V122" s="182"/>
      <c r="W122" s="182"/>
      <c r="X122" s="182"/>
      <c r="Y122" s="182"/>
    </row>
    <row r="123" ht="15.75" customHeight="1">
      <c r="A123" s="181"/>
      <c r="B123" s="182"/>
      <c r="C123" s="182"/>
      <c r="D123" s="182"/>
      <c r="E123" s="182"/>
      <c r="F123" s="183"/>
      <c r="G123" s="182"/>
      <c r="H123" s="182"/>
      <c r="I123" s="182"/>
      <c r="J123" s="182"/>
      <c r="K123" s="182"/>
      <c r="L123" s="182"/>
      <c r="M123" s="182"/>
      <c r="N123" s="182"/>
      <c r="O123" s="182"/>
      <c r="P123" s="182"/>
      <c r="Q123" s="182"/>
      <c r="R123" s="182"/>
      <c r="S123" s="182"/>
      <c r="T123" s="182"/>
      <c r="U123" s="182"/>
      <c r="V123" s="182"/>
      <c r="W123" s="182"/>
      <c r="X123" s="182"/>
      <c r="Y123" s="182"/>
    </row>
    <row r="124" ht="15.75" customHeight="1">
      <c r="A124" s="181"/>
      <c r="B124" s="182"/>
      <c r="C124" s="182"/>
      <c r="D124" s="182"/>
      <c r="E124" s="182"/>
      <c r="F124" s="183"/>
      <c r="G124" s="182"/>
      <c r="H124" s="182"/>
      <c r="I124" s="182"/>
      <c r="J124" s="182"/>
      <c r="K124" s="182"/>
      <c r="L124" s="182"/>
      <c r="M124" s="182"/>
      <c r="N124" s="182"/>
      <c r="O124" s="182"/>
      <c r="P124" s="182"/>
      <c r="Q124" s="182"/>
      <c r="R124" s="182"/>
      <c r="S124" s="182"/>
      <c r="T124" s="182"/>
      <c r="U124" s="182"/>
      <c r="V124" s="182"/>
      <c r="W124" s="182"/>
      <c r="X124" s="182"/>
      <c r="Y124" s="182"/>
    </row>
    <row r="125" ht="15.75" customHeight="1">
      <c r="A125" s="181"/>
      <c r="B125" s="182"/>
      <c r="C125" s="182"/>
      <c r="D125" s="182"/>
      <c r="E125" s="182"/>
      <c r="F125" s="183"/>
      <c r="G125" s="182"/>
      <c r="H125" s="182"/>
      <c r="I125" s="182"/>
      <c r="J125" s="182"/>
      <c r="K125" s="182"/>
      <c r="L125" s="182"/>
      <c r="M125" s="182"/>
      <c r="N125" s="182"/>
      <c r="O125" s="182"/>
      <c r="P125" s="182"/>
      <c r="Q125" s="182"/>
      <c r="R125" s="182"/>
      <c r="S125" s="182"/>
      <c r="T125" s="182"/>
      <c r="U125" s="182"/>
      <c r="V125" s="182"/>
      <c r="W125" s="182"/>
      <c r="X125" s="182"/>
      <c r="Y125" s="182"/>
    </row>
    <row r="126" ht="15.75" customHeight="1">
      <c r="A126" s="181"/>
      <c r="B126" s="182"/>
      <c r="C126" s="182"/>
      <c r="D126" s="182"/>
      <c r="E126" s="182"/>
      <c r="F126" s="183"/>
      <c r="G126" s="182"/>
      <c r="H126" s="182"/>
      <c r="I126" s="182"/>
      <c r="J126" s="182"/>
      <c r="K126" s="182"/>
      <c r="L126" s="182"/>
      <c r="M126" s="182"/>
      <c r="N126" s="182"/>
      <c r="O126" s="182"/>
      <c r="P126" s="182"/>
      <c r="Q126" s="182"/>
      <c r="R126" s="182"/>
      <c r="S126" s="182"/>
      <c r="T126" s="182"/>
      <c r="U126" s="182"/>
      <c r="V126" s="182"/>
      <c r="W126" s="182"/>
      <c r="X126" s="182"/>
      <c r="Y126" s="182"/>
    </row>
    <row r="127" ht="15.75" customHeight="1">
      <c r="A127" s="181"/>
      <c r="B127" s="182"/>
      <c r="C127" s="182"/>
      <c r="D127" s="182"/>
      <c r="E127" s="182"/>
      <c r="F127" s="183"/>
      <c r="G127" s="182"/>
      <c r="H127" s="182"/>
      <c r="I127" s="182"/>
      <c r="J127" s="182"/>
      <c r="K127" s="182"/>
      <c r="L127" s="182"/>
      <c r="M127" s="182"/>
      <c r="N127" s="182"/>
      <c r="O127" s="182"/>
      <c r="P127" s="182"/>
      <c r="Q127" s="182"/>
      <c r="R127" s="182"/>
      <c r="S127" s="182"/>
      <c r="T127" s="182"/>
      <c r="U127" s="182"/>
      <c r="V127" s="182"/>
      <c r="W127" s="182"/>
      <c r="X127" s="182"/>
      <c r="Y127" s="182"/>
    </row>
    <row r="128" ht="15.75" customHeight="1">
      <c r="A128" s="181"/>
      <c r="B128" s="182"/>
      <c r="C128" s="182"/>
      <c r="D128" s="182"/>
      <c r="E128" s="182"/>
      <c r="F128" s="183"/>
      <c r="G128" s="182"/>
      <c r="H128" s="182"/>
      <c r="I128" s="182"/>
      <c r="J128" s="182"/>
      <c r="K128" s="182"/>
      <c r="L128" s="182"/>
      <c r="M128" s="182"/>
      <c r="N128" s="182"/>
      <c r="O128" s="182"/>
      <c r="P128" s="182"/>
      <c r="Q128" s="182"/>
      <c r="R128" s="182"/>
      <c r="S128" s="182"/>
      <c r="T128" s="182"/>
      <c r="U128" s="182"/>
      <c r="V128" s="182"/>
      <c r="W128" s="182"/>
      <c r="X128" s="182"/>
      <c r="Y128" s="182"/>
    </row>
    <row r="129" ht="15.75" customHeight="1">
      <c r="A129" s="181"/>
      <c r="B129" s="182"/>
      <c r="C129" s="182"/>
      <c r="D129" s="182"/>
      <c r="E129" s="182"/>
      <c r="F129" s="183"/>
      <c r="G129" s="182"/>
      <c r="H129" s="182"/>
      <c r="I129" s="182"/>
      <c r="J129" s="182"/>
      <c r="K129" s="182"/>
      <c r="L129" s="182"/>
      <c r="M129" s="182"/>
      <c r="N129" s="182"/>
      <c r="O129" s="182"/>
      <c r="P129" s="182"/>
      <c r="Q129" s="182"/>
      <c r="R129" s="182"/>
      <c r="S129" s="182"/>
      <c r="T129" s="182"/>
      <c r="U129" s="182"/>
      <c r="V129" s="182"/>
      <c r="W129" s="182"/>
      <c r="X129" s="182"/>
      <c r="Y129" s="182"/>
    </row>
    <row r="130" ht="15.75" customHeight="1">
      <c r="A130" s="181"/>
      <c r="B130" s="182"/>
      <c r="C130" s="182"/>
      <c r="D130" s="182"/>
      <c r="E130" s="182"/>
      <c r="F130" s="183"/>
      <c r="G130" s="182"/>
      <c r="H130" s="182"/>
      <c r="I130" s="182"/>
      <c r="J130" s="182"/>
      <c r="K130" s="182"/>
      <c r="L130" s="182"/>
      <c r="M130" s="182"/>
      <c r="N130" s="182"/>
      <c r="O130" s="182"/>
      <c r="P130" s="182"/>
      <c r="Q130" s="182"/>
      <c r="R130" s="182"/>
      <c r="S130" s="182"/>
      <c r="T130" s="182"/>
      <c r="U130" s="182"/>
      <c r="V130" s="182"/>
      <c r="W130" s="182"/>
      <c r="X130" s="182"/>
      <c r="Y130" s="182"/>
    </row>
    <row r="131" ht="15.75" customHeight="1">
      <c r="A131" s="181"/>
      <c r="B131" s="182"/>
      <c r="C131" s="182"/>
      <c r="D131" s="182"/>
      <c r="E131" s="182"/>
      <c r="F131" s="183"/>
      <c r="G131" s="182"/>
      <c r="H131" s="182"/>
      <c r="I131" s="182"/>
      <c r="J131" s="182"/>
      <c r="K131" s="182"/>
      <c r="L131" s="182"/>
      <c r="M131" s="182"/>
      <c r="N131" s="182"/>
      <c r="O131" s="182"/>
      <c r="P131" s="182"/>
      <c r="Q131" s="182"/>
      <c r="R131" s="182"/>
      <c r="S131" s="182"/>
      <c r="T131" s="182"/>
      <c r="U131" s="182"/>
      <c r="V131" s="182"/>
      <c r="W131" s="182"/>
      <c r="X131" s="182"/>
      <c r="Y131" s="182"/>
    </row>
    <row r="132" ht="15.75" customHeight="1">
      <c r="A132" s="181"/>
      <c r="B132" s="182"/>
      <c r="C132" s="182"/>
      <c r="D132" s="182"/>
      <c r="E132" s="182"/>
      <c r="F132" s="183"/>
      <c r="G132" s="182"/>
      <c r="H132" s="182"/>
      <c r="I132" s="182"/>
      <c r="J132" s="182"/>
      <c r="K132" s="182"/>
      <c r="L132" s="182"/>
      <c r="M132" s="182"/>
      <c r="N132" s="182"/>
      <c r="O132" s="182"/>
      <c r="P132" s="182"/>
      <c r="Q132" s="182"/>
      <c r="R132" s="182"/>
      <c r="S132" s="182"/>
      <c r="T132" s="182"/>
      <c r="U132" s="182"/>
      <c r="V132" s="182"/>
      <c r="W132" s="182"/>
      <c r="X132" s="182"/>
      <c r="Y132" s="182"/>
    </row>
    <row r="133" ht="15.75" customHeight="1">
      <c r="A133" s="181"/>
      <c r="B133" s="182"/>
      <c r="C133" s="182"/>
      <c r="D133" s="182"/>
      <c r="E133" s="182"/>
      <c r="F133" s="183"/>
      <c r="G133" s="182"/>
      <c r="H133" s="182"/>
      <c r="I133" s="182"/>
      <c r="J133" s="182"/>
      <c r="K133" s="182"/>
      <c r="L133" s="182"/>
      <c r="M133" s="182"/>
      <c r="N133" s="182"/>
      <c r="O133" s="182"/>
      <c r="P133" s="182"/>
      <c r="Q133" s="182"/>
      <c r="R133" s="182"/>
      <c r="S133" s="182"/>
      <c r="T133" s="182"/>
      <c r="U133" s="182"/>
      <c r="V133" s="182"/>
      <c r="W133" s="182"/>
      <c r="X133" s="182"/>
      <c r="Y133" s="182"/>
    </row>
    <row r="134" ht="15.75" customHeight="1">
      <c r="A134" s="181"/>
      <c r="B134" s="182"/>
      <c r="C134" s="182"/>
      <c r="D134" s="182"/>
      <c r="E134" s="182"/>
      <c r="F134" s="183"/>
      <c r="G134" s="182"/>
      <c r="H134" s="182"/>
      <c r="I134" s="182"/>
      <c r="J134" s="182"/>
      <c r="K134" s="182"/>
      <c r="L134" s="182"/>
      <c r="M134" s="182"/>
      <c r="N134" s="182"/>
      <c r="O134" s="182"/>
      <c r="P134" s="182"/>
      <c r="Q134" s="182"/>
      <c r="R134" s="182"/>
      <c r="S134" s="182"/>
      <c r="T134" s="182"/>
      <c r="U134" s="182"/>
      <c r="V134" s="182"/>
      <c r="W134" s="182"/>
      <c r="X134" s="182"/>
      <c r="Y134" s="182"/>
    </row>
    <row r="135" ht="15.75" customHeight="1">
      <c r="A135" s="181"/>
      <c r="B135" s="182"/>
      <c r="C135" s="182"/>
      <c r="D135" s="182"/>
      <c r="E135" s="182"/>
      <c r="F135" s="183"/>
      <c r="G135" s="182"/>
      <c r="H135" s="182"/>
      <c r="I135" s="182"/>
      <c r="J135" s="182"/>
      <c r="K135" s="182"/>
      <c r="L135" s="182"/>
      <c r="M135" s="182"/>
      <c r="N135" s="182"/>
      <c r="O135" s="182"/>
      <c r="P135" s="182"/>
      <c r="Q135" s="182"/>
      <c r="R135" s="182"/>
      <c r="S135" s="182"/>
      <c r="T135" s="182"/>
      <c r="U135" s="182"/>
      <c r="V135" s="182"/>
      <c r="W135" s="182"/>
      <c r="X135" s="182"/>
      <c r="Y135" s="182"/>
    </row>
    <row r="136" ht="15.75" customHeight="1">
      <c r="A136" s="181"/>
      <c r="B136" s="182"/>
      <c r="C136" s="182"/>
      <c r="D136" s="182"/>
      <c r="E136" s="182"/>
      <c r="F136" s="183"/>
      <c r="G136" s="182"/>
      <c r="H136" s="182"/>
      <c r="I136" s="182"/>
      <c r="J136" s="182"/>
      <c r="K136" s="182"/>
      <c r="L136" s="182"/>
      <c r="M136" s="182"/>
      <c r="N136" s="182"/>
      <c r="O136" s="182"/>
      <c r="P136" s="182"/>
      <c r="Q136" s="182"/>
      <c r="R136" s="182"/>
      <c r="S136" s="182"/>
      <c r="T136" s="182"/>
      <c r="U136" s="182"/>
      <c r="V136" s="182"/>
      <c r="W136" s="182"/>
      <c r="X136" s="182"/>
      <c r="Y136" s="182"/>
    </row>
    <row r="137" ht="15.75" customHeight="1">
      <c r="A137" s="181"/>
      <c r="B137" s="182"/>
      <c r="C137" s="182"/>
      <c r="D137" s="182"/>
      <c r="E137" s="182"/>
      <c r="F137" s="183"/>
      <c r="G137" s="182"/>
      <c r="H137" s="182"/>
      <c r="I137" s="182"/>
      <c r="J137" s="182"/>
      <c r="K137" s="182"/>
      <c r="L137" s="182"/>
      <c r="M137" s="182"/>
      <c r="N137" s="182"/>
      <c r="O137" s="182"/>
      <c r="P137" s="182"/>
      <c r="Q137" s="182"/>
      <c r="R137" s="182"/>
      <c r="S137" s="182"/>
      <c r="T137" s="182"/>
      <c r="U137" s="182"/>
      <c r="V137" s="182"/>
      <c r="W137" s="182"/>
      <c r="X137" s="182"/>
      <c r="Y137" s="182"/>
    </row>
    <row r="138" ht="15.75" customHeight="1">
      <c r="A138" s="181"/>
      <c r="B138" s="182"/>
      <c r="C138" s="182"/>
      <c r="D138" s="182"/>
      <c r="E138" s="182"/>
      <c r="F138" s="183"/>
      <c r="G138" s="182"/>
      <c r="H138" s="182"/>
      <c r="I138" s="182"/>
      <c r="J138" s="182"/>
      <c r="K138" s="182"/>
      <c r="L138" s="182"/>
      <c r="M138" s="182"/>
      <c r="N138" s="182"/>
      <c r="O138" s="182"/>
      <c r="P138" s="182"/>
      <c r="Q138" s="182"/>
      <c r="R138" s="182"/>
      <c r="S138" s="182"/>
      <c r="T138" s="182"/>
      <c r="U138" s="182"/>
      <c r="V138" s="182"/>
      <c r="W138" s="182"/>
      <c r="X138" s="182"/>
      <c r="Y138" s="182"/>
    </row>
    <row r="139" ht="15.75" customHeight="1">
      <c r="A139" s="181"/>
      <c r="B139" s="182"/>
      <c r="C139" s="182"/>
      <c r="D139" s="182"/>
      <c r="E139" s="182"/>
      <c r="F139" s="183"/>
      <c r="G139" s="182"/>
      <c r="H139" s="182"/>
      <c r="I139" s="182"/>
      <c r="J139" s="182"/>
      <c r="K139" s="182"/>
      <c r="L139" s="182"/>
      <c r="M139" s="182"/>
      <c r="N139" s="182"/>
      <c r="O139" s="182"/>
      <c r="P139" s="182"/>
      <c r="Q139" s="182"/>
      <c r="R139" s="182"/>
      <c r="S139" s="182"/>
      <c r="T139" s="182"/>
      <c r="U139" s="182"/>
      <c r="V139" s="182"/>
      <c r="W139" s="182"/>
      <c r="X139" s="182"/>
      <c r="Y139" s="182"/>
    </row>
    <row r="140" ht="15.75" customHeight="1">
      <c r="A140" s="181"/>
      <c r="B140" s="182"/>
      <c r="C140" s="182"/>
      <c r="D140" s="182"/>
      <c r="E140" s="182"/>
      <c r="F140" s="183"/>
      <c r="G140" s="182"/>
      <c r="H140" s="182"/>
      <c r="I140" s="182"/>
      <c r="J140" s="182"/>
      <c r="K140" s="182"/>
      <c r="L140" s="182"/>
      <c r="M140" s="182"/>
      <c r="N140" s="182"/>
      <c r="O140" s="182"/>
      <c r="P140" s="182"/>
      <c r="Q140" s="182"/>
      <c r="R140" s="182"/>
      <c r="S140" s="182"/>
      <c r="T140" s="182"/>
      <c r="U140" s="182"/>
      <c r="V140" s="182"/>
      <c r="W140" s="182"/>
      <c r="X140" s="182"/>
      <c r="Y140" s="182"/>
    </row>
    <row r="141" ht="15.75" customHeight="1">
      <c r="A141" s="181"/>
      <c r="B141" s="182"/>
      <c r="C141" s="182"/>
      <c r="D141" s="182"/>
      <c r="E141" s="182"/>
      <c r="F141" s="183"/>
      <c r="G141" s="182"/>
      <c r="H141" s="182"/>
      <c r="I141" s="182"/>
      <c r="J141" s="182"/>
      <c r="K141" s="182"/>
      <c r="L141" s="182"/>
      <c r="M141" s="182"/>
      <c r="N141" s="182"/>
      <c r="O141" s="182"/>
      <c r="P141" s="182"/>
      <c r="Q141" s="182"/>
      <c r="R141" s="182"/>
      <c r="S141" s="182"/>
      <c r="T141" s="182"/>
      <c r="U141" s="182"/>
      <c r="V141" s="182"/>
      <c r="W141" s="182"/>
      <c r="X141" s="182"/>
      <c r="Y141" s="182"/>
    </row>
    <row r="142" ht="15.75" customHeight="1">
      <c r="A142" s="181"/>
      <c r="B142" s="182"/>
      <c r="C142" s="182"/>
      <c r="D142" s="182"/>
      <c r="E142" s="182"/>
      <c r="F142" s="183"/>
      <c r="G142" s="182"/>
      <c r="H142" s="182"/>
      <c r="I142" s="182"/>
      <c r="J142" s="182"/>
      <c r="K142" s="182"/>
      <c r="L142" s="182"/>
      <c r="M142" s="182"/>
      <c r="N142" s="182"/>
      <c r="O142" s="182"/>
      <c r="P142" s="182"/>
      <c r="Q142" s="182"/>
      <c r="R142" s="182"/>
      <c r="S142" s="182"/>
      <c r="T142" s="182"/>
      <c r="U142" s="182"/>
      <c r="V142" s="182"/>
      <c r="W142" s="182"/>
      <c r="X142" s="182"/>
      <c r="Y142" s="182"/>
    </row>
    <row r="143" ht="15.75" customHeight="1">
      <c r="A143" s="181"/>
      <c r="B143" s="182"/>
      <c r="C143" s="182"/>
      <c r="D143" s="182"/>
      <c r="E143" s="182"/>
      <c r="F143" s="183"/>
      <c r="G143" s="182"/>
      <c r="H143" s="182"/>
      <c r="I143" s="182"/>
      <c r="J143" s="182"/>
      <c r="K143" s="182"/>
      <c r="L143" s="182"/>
      <c r="M143" s="182"/>
      <c r="N143" s="182"/>
      <c r="O143" s="182"/>
      <c r="P143" s="182"/>
      <c r="Q143" s="182"/>
      <c r="R143" s="182"/>
      <c r="S143" s="182"/>
      <c r="T143" s="182"/>
      <c r="U143" s="182"/>
      <c r="V143" s="182"/>
      <c r="W143" s="182"/>
      <c r="X143" s="182"/>
      <c r="Y143" s="182"/>
    </row>
    <row r="144" ht="15.75" customHeight="1">
      <c r="A144" s="181"/>
      <c r="B144" s="182"/>
      <c r="C144" s="182"/>
      <c r="D144" s="182"/>
      <c r="E144" s="182"/>
      <c r="F144" s="183"/>
      <c r="G144" s="182"/>
      <c r="H144" s="182"/>
      <c r="I144" s="182"/>
      <c r="J144" s="182"/>
      <c r="K144" s="182"/>
      <c r="L144" s="182"/>
      <c r="M144" s="182"/>
      <c r="N144" s="182"/>
      <c r="O144" s="182"/>
      <c r="P144" s="182"/>
      <c r="Q144" s="182"/>
      <c r="R144" s="182"/>
      <c r="S144" s="182"/>
      <c r="T144" s="182"/>
      <c r="U144" s="182"/>
      <c r="V144" s="182"/>
      <c r="W144" s="182"/>
      <c r="X144" s="182"/>
      <c r="Y144" s="182"/>
    </row>
    <row r="145" ht="15.75" customHeight="1">
      <c r="A145" s="181"/>
      <c r="B145" s="182"/>
      <c r="C145" s="182"/>
      <c r="D145" s="182"/>
      <c r="E145" s="182"/>
      <c r="F145" s="183"/>
      <c r="G145" s="182"/>
      <c r="H145" s="182"/>
      <c r="I145" s="182"/>
      <c r="J145" s="182"/>
      <c r="K145" s="182"/>
      <c r="L145" s="182"/>
      <c r="M145" s="182"/>
      <c r="N145" s="182"/>
      <c r="O145" s="182"/>
      <c r="P145" s="182"/>
      <c r="Q145" s="182"/>
      <c r="R145" s="182"/>
      <c r="S145" s="182"/>
      <c r="T145" s="182"/>
      <c r="U145" s="182"/>
      <c r="V145" s="182"/>
      <c r="W145" s="182"/>
      <c r="X145" s="182"/>
      <c r="Y145" s="182"/>
    </row>
    <row r="146" ht="15.75" customHeight="1">
      <c r="A146" s="181"/>
      <c r="B146" s="182"/>
      <c r="C146" s="182"/>
      <c r="D146" s="182"/>
      <c r="E146" s="182"/>
      <c r="F146" s="183"/>
      <c r="G146" s="182"/>
      <c r="H146" s="182"/>
      <c r="I146" s="182"/>
      <c r="J146" s="182"/>
      <c r="K146" s="182"/>
      <c r="L146" s="182"/>
      <c r="M146" s="182"/>
      <c r="N146" s="182"/>
      <c r="O146" s="182"/>
      <c r="P146" s="182"/>
      <c r="Q146" s="182"/>
      <c r="R146" s="182"/>
      <c r="S146" s="182"/>
      <c r="T146" s="182"/>
      <c r="U146" s="182"/>
      <c r="V146" s="182"/>
      <c r="W146" s="182"/>
      <c r="X146" s="182"/>
      <c r="Y146" s="182"/>
    </row>
    <row r="147" ht="15.75" customHeight="1">
      <c r="A147" s="181"/>
      <c r="B147" s="182"/>
      <c r="C147" s="182"/>
      <c r="D147" s="182"/>
      <c r="E147" s="182"/>
      <c r="F147" s="183"/>
      <c r="G147" s="182"/>
      <c r="H147" s="182"/>
      <c r="I147" s="182"/>
      <c r="J147" s="182"/>
      <c r="K147" s="182"/>
      <c r="L147" s="182"/>
      <c r="M147" s="182"/>
      <c r="N147" s="182"/>
      <c r="O147" s="182"/>
      <c r="P147" s="182"/>
      <c r="Q147" s="182"/>
      <c r="R147" s="182"/>
      <c r="S147" s="182"/>
      <c r="T147" s="182"/>
      <c r="U147" s="182"/>
      <c r="V147" s="182"/>
      <c r="W147" s="182"/>
      <c r="X147" s="182"/>
      <c r="Y147" s="182"/>
    </row>
    <row r="148" ht="15.75" customHeight="1">
      <c r="A148" s="181"/>
      <c r="B148" s="182"/>
      <c r="C148" s="182"/>
      <c r="D148" s="182"/>
      <c r="E148" s="182"/>
      <c r="F148" s="183"/>
      <c r="G148" s="182"/>
      <c r="H148" s="182"/>
      <c r="I148" s="182"/>
      <c r="J148" s="182"/>
      <c r="K148" s="182"/>
      <c r="L148" s="182"/>
      <c r="M148" s="182"/>
      <c r="N148" s="182"/>
      <c r="O148" s="182"/>
      <c r="P148" s="182"/>
      <c r="Q148" s="182"/>
      <c r="R148" s="182"/>
      <c r="S148" s="182"/>
      <c r="T148" s="182"/>
      <c r="U148" s="182"/>
      <c r="V148" s="182"/>
      <c r="W148" s="182"/>
      <c r="X148" s="182"/>
      <c r="Y148" s="182"/>
    </row>
    <row r="149" ht="15.75" customHeight="1">
      <c r="A149" s="181"/>
      <c r="B149" s="182"/>
      <c r="C149" s="182"/>
      <c r="D149" s="182"/>
      <c r="E149" s="182"/>
      <c r="F149" s="183"/>
      <c r="G149" s="182"/>
      <c r="H149" s="182"/>
      <c r="I149" s="182"/>
      <c r="J149" s="182"/>
      <c r="K149" s="182"/>
      <c r="L149" s="182"/>
      <c r="M149" s="182"/>
      <c r="N149" s="182"/>
      <c r="O149" s="182"/>
      <c r="P149" s="182"/>
      <c r="Q149" s="182"/>
      <c r="R149" s="182"/>
      <c r="S149" s="182"/>
      <c r="T149" s="182"/>
      <c r="U149" s="182"/>
      <c r="V149" s="182"/>
      <c r="W149" s="182"/>
      <c r="X149" s="182"/>
      <c r="Y149" s="182"/>
    </row>
    <row r="150" ht="15.75" customHeight="1">
      <c r="A150" s="181"/>
      <c r="B150" s="182"/>
      <c r="C150" s="182"/>
      <c r="D150" s="182"/>
      <c r="E150" s="182"/>
      <c r="F150" s="183"/>
      <c r="G150" s="182"/>
      <c r="H150" s="182"/>
      <c r="I150" s="182"/>
      <c r="J150" s="182"/>
      <c r="K150" s="182"/>
      <c r="L150" s="182"/>
      <c r="M150" s="182"/>
      <c r="N150" s="182"/>
      <c r="O150" s="182"/>
      <c r="P150" s="182"/>
      <c r="Q150" s="182"/>
      <c r="R150" s="182"/>
      <c r="S150" s="182"/>
      <c r="T150" s="182"/>
      <c r="U150" s="182"/>
      <c r="V150" s="182"/>
      <c r="W150" s="182"/>
      <c r="X150" s="182"/>
      <c r="Y150" s="182"/>
    </row>
    <row r="151" ht="15.75" customHeight="1">
      <c r="A151" s="181"/>
      <c r="B151" s="182"/>
      <c r="C151" s="182"/>
      <c r="D151" s="182"/>
      <c r="E151" s="182"/>
      <c r="F151" s="183"/>
      <c r="G151" s="182"/>
      <c r="H151" s="182"/>
      <c r="I151" s="182"/>
      <c r="J151" s="182"/>
      <c r="K151" s="182"/>
      <c r="L151" s="182"/>
      <c r="M151" s="182"/>
      <c r="N151" s="182"/>
      <c r="O151" s="182"/>
      <c r="P151" s="182"/>
      <c r="Q151" s="182"/>
      <c r="R151" s="182"/>
      <c r="S151" s="182"/>
      <c r="T151" s="182"/>
      <c r="U151" s="182"/>
      <c r="V151" s="182"/>
      <c r="W151" s="182"/>
      <c r="X151" s="182"/>
      <c r="Y151" s="182"/>
    </row>
    <row r="152" ht="15.75" customHeight="1">
      <c r="A152" s="181"/>
      <c r="B152" s="182"/>
      <c r="C152" s="182"/>
      <c r="D152" s="182"/>
      <c r="E152" s="182"/>
      <c r="F152" s="183"/>
      <c r="G152" s="182"/>
      <c r="H152" s="182"/>
      <c r="I152" s="182"/>
      <c r="J152" s="182"/>
      <c r="K152" s="182"/>
      <c r="L152" s="182"/>
      <c r="M152" s="182"/>
      <c r="N152" s="182"/>
      <c r="O152" s="182"/>
      <c r="P152" s="182"/>
      <c r="Q152" s="182"/>
      <c r="R152" s="182"/>
      <c r="S152" s="182"/>
      <c r="T152" s="182"/>
      <c r="U152" s="182"/>
      <c r="V152" s="182"/>
      <c r="W152" s="182"/>
      <c r="X152" s="182"/>
      <c r="Y152" s="182"/>
    </row>
    <row r="153" ht="15.75" customHeight="1">
      <c r="A153" s="181"/>
      <c r="B153" s="182"/>
      <c r="C153" s="182"/>
      <c r="D153" s="182"/>
      <c r="E153" s="182"/>
      <c r="F153" s="183"/>
      <c r="G153" s="182"/>
      <c r="H153" s="182"/>
      <c r="I153" s="182"/>
      <c r="J153" s="182"/>
      <c r="K153" s="182"/>
      <c r="L153" s="182"/>
      <c r="M153" s="182"/>
      <c r="N153" s="182"/>
      <c r="O153" s="182"/>
      <c r="P153" s="182"/>
      <c r="Q153" s="182"/>
      <c r="R153" s="182"/>
      <c r="S153" s="182"/>
      <c r="T153" s="182"/>
      <c r="U153" s="182"/>
      <c r="V153" s="182"/>
      <c r="W153" s="182"/>
      <c r="X153" s="182"/>
      <c r="Y153" s="182"/>
    </row>
    <row r="154" ht="15.75" customHeight="1">
      <c r="A154" s="181"/>
      <c r="B154" s="182"/>
      <c r="C154" s="182"/>
      <c r="D154" s="182"/>
      <c r="E154" s="182"/>
      <c r="F154" s="183"/>
      <c r="G154" s="182"/>
      <c r="H154" s="182"/>
      <c r="I154" s="182"/>
      <c r="J154" s="182"/>
      <c r="K154" s="182"/>
      <c r="L154" s="182"/>
      <c r="M154" s="182"/>
      <c r="N154" s="182"/>
      <c r="O154" s="182"/>
      <c r="P154" s="182"/>
      <c r="Q154" s="182"/>
      <c r="R154" s="182"/>
      <c r="S154" s="182"/>
      <c r="T154" s="182"/>
      <c r="U154" s="182"/>
      <c r="V154" s="182"/>
      <c r="W154" s="182"/>
      <c r="X154" s="182"/>
      <c r="Y154" s="182"/>
    </row>
    <row r="155" ht="15.75" customHeight="1">
      <c r="A155" s="181"/>
      <c r="B155" s="182"/>
      <c r="C155" s="182"/>
      <c r="D155" s="182"/>
      <c r="E155" s="182"/>
      <c r="F155" s="183"/>
      <c r="G155" s="182"/>
      <c r="H155" s="182"/>
      <c r="I155" s="182"/>
      <c r="J155" s="182"/>
      <c r="K155" s="182"/>
      <c r="L155" s="182"/>
      <c r="M155" s="182"/>
      <c r="N155" s="182"/>
      <c r="O155" s="182"/>
      <c r="P155" s="182"/>
      <c r="Q155" s="182"/>
      <c r="R155" s="182"/>
      <c r="S155" s="182"/>
      <c r="T155" s="182"/>
      <c r="U155" s="182"/>
      <c r="V155" s="182"/>
      <c r="W155" s="182"/>
      <c r="X155" s="182"/>
      <c r="Y155" s="182"/>
    </row>
    <row r="156" ht="15.75" customHeight="1">
      <c r="A156" s="181"/>
      <c r="B156" s="182"/>
      <c r="C156" s="182"/>
      <c r="D156" s="182"/>
      <c r="E156" s="182"/>
      <c r="F156" s="183"/>
      <c r="G156" s="182"/>
      <c r="H156" s="182"/>
      <c r="I156" s="182"/>
      <c r="J156" s="182"/>
      <c r="K156" s="182"/>
      <c r="L156" s="182"/>
      <c r="M156" s="182"/>
      <c r="N156" s="182"/>
      <c r="O156" s="182"/>
      <c r="P156" s="182"/>
      <c r="Q156" s="182"/>
      <c r="R156" s="182"/>
      <c r="S156" s="182"/>
      <c r="T156" s="182"/>
      <c r="U156" s="182"/>
      <c r="V156" s="182"/>
      <c r="W156" s="182"/>
      <c r="X156" s="182"/>
      <c r="Y156" s="182"/>
    </row>
    <row r="157" ht="15.75" customHeight="1">
      <c r="A157" s="181"/>
      <c r="B157" s="182"/>
      <c r="C157" s="182"/>
      <c r="D157" s="182"/>
      <c r="E157" s="182"/>
      <c r="F157" s="183"/>
      <c r="G157" s="182"/>
      <c r="H157" s="182"/>
      <c r="I157" s="182"/>
      <c r="J157" s="182"/>
      <c r="K157" s="182"/>
      <c r="L157" s="182"/>
      <c r="M157" s="182"/>
      <c r="N157" s="182"/>
      <c r="O157" s="182"/>
      <c r="P157" s="182"/>
      <c r="Q157" s="182"/>
      <c r="R157" s="182"/>
      <c r="S157" s="182"/>
      <c r="T157" s="182"/>
      <c r="U157" s="182"/>
      <c r="V157" s="182"/>
      <c r="W157" s="182"/>
      <c r="X157" s="182"/>
      <c r="Y157" s="182"/>
    </row>
    <row r="158" ht="15.75" customHeight="1">
      <c r="A158" s="181"/>
      <c r="B158" s="182"/>
      <c r="C158" s="182"/>
      <c r="D158" s="182"/>
      <c r="E158" s="182"/>
      <c r="F158" s="183"/>
      <c r="G158" s="182"/>
      <c r="H158" s="182"/>
      <c r="I158" s="182"/>
      <c r="J158" s="182"/>
      <c r="K158" s="182"/>
      <c r="L158" s="182"/>
      <c r="M158" s="182"/>
      <c r="N158" s="182"/>
      <c r="O158" s="182"/>
      <c r="P158" s="182"/>
      <c r="Q158" s="182"/>
      <c r="R158" s="182"/>
      <c r="S158" s="182"/>
      <c r="T158" s="182"/>
      <c r="U158" s="182"/>
      <c r="V158" s="182"/>
      <c r="W158" s="182"/>
      <c r="X158" s="182"/>
      <c r="Y158" s="182"/>
    </row>
    <row r="159" ht="15.75" customHeight="1">
      <c r="A159" s="181"/>
      <c r="B159" s="182"/>
      <c r="C159" s="182"/>
      <c r="D159" s="182"/>
      <c r="E159" s="182"/>
      <c r="F159" s="183"/>
      <c r="G159" s="182"/>
      <c r="H159" s="182"/>
      <c r="I159" s="182"/>
      <c r="J159" s="182"/>
      <c r="K159" s="182"/>
      <c r="L159" s="182"/>
      <c r="M159" s="182"/>
      <c r="N159" s="182"/>
      <c r="O159" s="182"/>
      <c r="P159" s="182"/>
      <c r="Q159" s="182"/>
      <c r="R159" s="182"/>
      <c r="S159" s="182"/>
      <c r="T159" s="182"/>
      <c r="U159" s="182"/>
      <c r="V159" s="182"/>
      <c r="W159" s="182"/>
      <c r="X159" s="182"/>
      <c r="Y159" s="182"/>
    </row>
    <row r="160" ht="15.75" customHeight="1">
      <c r="A160" s="181"/>
      <c r="B160" s="182"/>
      <c r="C160" s="182"/>
      <c r="D160" s="182"/>
      <c r="E160" s="182"/>
      <c r="F160" s="183"/>
      <c r="G160" s="182"/>
      <c r="H160" s="182"/>
      <c r="I160" s="182"/>
      <c r="J160" s="182"/>
      <c r="K160" s="182"/>
      <c r="L160" s="182"/>
      <c r="M160" s="182"/>
      <c r="N160" s="182"/>
      <c r="O160" s="182"/>
      <c r="P160" s="182"/>
      <c r="Q160" s="182"/>
      <c r="R160" s="182"/>
      <c r="S160" s="182"/>
      <c r="T160" s="182"/>
      <c r="U160" s="182"/>
      <c r="V160" s="182"/>
      <c r="W160" s="182"/>
      <c r="X160" s="182"/>
      <c r="Y160" s="182"/>
    </row>
    <row r="161" ht="15.75" customHeight="1">
      <c r="A161" s="181"/>
      <c r="B161" s="182"/>
      <c r="C161" s="182"/>
      <c r="D161" s="182"/>
      <c r="E161" s="182"/>
      <c r="F161" s="183"/>
      <c r="G161" s="182"/>
      <c r="H161" s="182"/>
      <c r="I161" s="182"/>
      <c r="J161" s="182"/>
      <c r="K161" s="182"/>
      <c r="L161" s="182"/>
      <c r="M161" s="182"/>
      <c r="N161" s="182"/>
      <c r="O161" s="182"/>
      <c r="P161" s="182"/>
      <c r="Q161" s="182"/>
      <c r="R161" s="182"/>
      <c r="S161" s="182"/>
      <c r="T161" s="182"/>
      <c r="U161" s="182"/>
      <c r="V161" s="182"/>
      <c r="W161" s="182"/>
      <c r="X161" s="182"/>
      <c r="Y161" s="182"/>
    </row>
    <row r="162" ht="15.75" customHeight="1">
      <c r="A162" s="181"/>
      <c r="B162" s="182"/>
      <c r="C162" s="182"/>
      <c r="D162" s="182"/>
      <c r="E162" s="182"/>
      <c r="F162" s="183"/>
      <c r="G162" s="182"/>
      <c r="H162" s="182"/>
      <c r="I162" s="182"/>
      <c r="J162" s="182"/>
      <c r="K162" s="182"/>
      <c r="L162" s="182"/>
      <c r="M162" s="182"/>
      <c r="N162" s="182"/>
      <c r="O162" s="182"/>
      <c r="P162" s="182"/>
      <c r="Q162" s="182"/>
      <c r="R162" s="182"/>
      <c r="S162" s="182"/>
      <c r="T162" s="182"/>
      <c r="U162" s="182"/>
      <c r="V162" s="182"/>
      <c r="W162" s="182"/>
      <c r="X162" s="182"/>
      <c r="Y162" s="182"/>
    </row>
    <row r="163" ht="15.75" customHeight="1">
      <c r="A163" s="181"/>
      <c r="B163" s="182"/>
      <c r="C163" s="182"/>
      <c r="D163" s="182"/>
      <c r="E163" s="182"/>
      <c r="F163" s="183"/>
      <c r="G163" s="182"/>
      <c r="H163" s="182"/>
      <c r="I163" s="182"/>
      <c r="J163" s="182"/>
      <c r="K163" s="182"/>
      <c r="L163" s="182"/>
      <c r="M163" s="182"/>
      <c r="N163" s="182"/>
      <c r="O163" s="182"/>
      <c r="P163" s="182"/>
      <c r="Q163" s="182"/>
      <c r="R163" s="182"/>
      <c r="S163" s="182"/>
      <c r="T163" s="182"/>
      <c r="U163" s="182"/>
      <c r="V163" s="182"/>
      <c r="W163" s="182"/>
      <c r="X163" s="182"/>
      <c r="Y163" s="182"/>
    </row>
    <row r="164" ht="15.75" customHeight="1">
      <c r="A164" s="181"/>
      <c r="B164" s="182"/>
      <c r="C164" s="182"/>
      <c r="D164" s="182"/>
      <c r="E164" s="182"/>
      <c r="F164" s="183"/>
      <c r="G164" s="182"/>
      <c r="H164" s="182"/>
      <c r="I164" s="182"/>
      <c r="J164" s="182"/>
      <c r="K164" s="182"/>
      <c r="L164" s="182"/>
      <c r="M164" s="182"/>
      <c r="N164" s="182"/>
      <c r="O164" s="182"/>
      <c r="P164" s="182"/>
      <c r="Q164" s="182"/>
      <c r="R164" s="182"/>
      <c r="S164" s="182"/>
      <c r="T164" s="182"/>
      <c r="U164" s="182"/>
      <c r="V164" s="182"/>
      <c r="W164" s="182"/>
      <c r="X164" s="182"/>
      <c r="Y164" s="182"/>
    </row>
    <row r="165" ht="15.75" customHeight="1">
      <c r="A165" s="181"/>
      <c r="B165" s="182"/>
      <c r="C165" s="182"/>
      <c r="D165" s="182"/>
      <c r="E165" s="182"/>
      <c r="F165" s="183"/>
      <c r="G165" s="182"/>
      <c r="H165" s="182"/>
      <c r="I165" s="182"/>
      <c r="J165" s="182"/>
      <c r="K165" s="182"/>
      <c r="L165" s="182"/>
      <c r="M165" s="182"/>
      <c r="N165" s="182"/>
      <c r="O165" s="182"/>
      <c r="P165" s="182"/>
      <c r="Q165" s="182"/>
      <c r="R165" s="182"/>
      <c r="S165" s="182"/>
      <c r="T165" s="182"/>
      <c r="U165" s="182"/>
      <c r="V165" s="182"/>
      <c r="W165" s="182"/>
      <c r="X165" s="182"/>
      <c r="Y165" s="182"/>
    </row>
    <row r="166" ht="15.75" customHeight="1">
      <c r="A166" s="181"/>
      <c r="B166" s="182"/>
      <c r="C166" s="182"/>
      <c r="D166" s="182"/>
      <c r="E166" s="182"/>
      <c r="F166" s="183"/>
      <c r="G166" s="182"/>
      <c r="H166" s="182"/>
      <c r="I166" s="182"/>
      <c r="J166" s="182"/>
      <c r="K166" s="182"/>
      <c r="L166" s="182"/>
      <c r="M166" s="182"/>
      <c r="N166" s="182"/>
      <c r="O166" s="182"/>
      <c r="P166" s="182"/>
      <c r="Q166" s="182"/>
      <c r="R166" s="182"/>
      <c r="S166" s="182"/>
      <c r="T166" s="182"/>
      <c r="U166" s="182"/>
      <c r="V166" s="182"/>
      <c r="W166" s="182"/>
      <c r="X166" s="182"/>
      <c r="Y166" s="182"/>
    </row>
    <row r="167" ht="15.75" customHeight="1">
      <c r="A167" s="181"/>
      <c r="B167" s="182"/>
      <c r="C167" s="182"/>
      <c r="D167" s="182"/>
      <c r="E167" s="182"/>
      <c r="F167" s="183"/>
      <c r="G167" s="182"/>
      <c r="H167" s="182"/>
      <c r="I167" s="182"/>
      <c r="J167" s="182"/>
      <c r="K167" s="182"/>
      <c r="L167" s="182"/>
      <c r="M167" s="182"/>
      <c r="N167" s="182"/>
      <c r="O167" s="182"/>
      <c r="P167" s="182"/>
      <c r="Q167" s="182"/>
      <c r="R167" s="182"/>
      <c r="S167" s="182"/>
      <c r="T167" s="182"/>
      <c r="U167" s="182"/>
      <c r="V167" s="182"/>
      <c r="W167" s="182"/>
      <c r="X167" s="182"/>
      <c r="Y167" s="182"/>
    </row>
    <row r="168" ht="15.75" customHeight="1">
      <c r="A168" s="181"/>
      <c r="B168" s="182"/>
      <c r="C168" s="182"/>
      <c r="D168" s="182"/>
      <c r="E168" s="182"/>
      <c r="F168" s="183"/>
      <c r="G168" s="182"/>
      <c r="H168" s="182"/>
      <c r="I168" s="182"/>
      <c r="J168" s="182"/>
      <c r="K168" s="182"/>
      <c r="L168" s="182"/>
      <c r="M168" s="182"/>
      <c r="N168" s="182"/>
      <c r="O168" s="182"/>
      <c r="P168" s="182"/>
      <c r="Q168" s="182"/>
      <c r="R168" s="182"/>
      <c r="S168" s="182"/>
      <c r="T168" s="182"/>
      <c r="U168" s="182"/>
      <c r="V168" s="182"/>
      <c r="W168" s="182"/>
      <c r="X168" s="182"/>
      <c r="Y168" s="182"/>
    </row>
    <row r="169" ht="15.75" customHeight="1">
      <c r="A169" s="181"/>
      <c r="B169" s="182"/>
      <c r="C169" s="182"/>
      <c r="D169" s="182"/>
      <c r="E169" s="182"/>
      <c r="F169" s="183"/>
      <c r="G169" s="182"/>
      <c r="H169" s="182"/>
      <c r="I169" s="182"/>
      <c r="J169" s="182"/>
      <c r="K169" s="182"/>
      <c r="L169" s="182"/>
      <c r="M169" s="182"/>
      <c r="N169" s="182"/>
      <c r="O169" s="182"/>
      <c r="P169" s="182"/>
      <c r="Q169" s="182"/>
      <c r="R169" s="182"/>
      <c r="S169" s="182"/>
      <c r="T169" s="182"/>
      <c r="U169" s="182"/>
      <c r="V169" s="182"/>
      <c r="W169" s="182"/>
      <c r="X169" s="182"/>
      <c r="Y169" s="182"/>
    </row>
    <row r="170" ht="15.75" customHeight="1">
      <c r="A170" s="181"/>
      <c r="B170" s="182"/>
      <c r="C170" s="182"/>
      <c r="D170" s="182"/>
      <c r="E170" s="182"/>
      <c r="F170" s="183"/>
      <c r="G170" s="182"/>
      <c r="H170" s="182"/>
      <c r="I170" s="182"/>
      <c r="J170" s="182"/>
      <c r="K170" s="182"/>
      <c r="L170" s="182"/>
      <c r="M170" s="182"/>
      <c r="N170" s="182"/>
      <c r="O170" s="182"/>
      <c r="P170" s="182"/>
      <c r="Q170" s="182"/>
      <c r="R170" s="182"/>
      <c r="S170" s="182"/>
      <c r="T170" s="182"/>
      <c r="U170" s="182"/>
      <c r="V170" s="182"/>
      <c r="W170" s="182"/>
      <c r="X170" s="182"/>
      <c r="Y170" s="182"/>
    </row>
    <row r="171" ht="15.75" customHeight="1">
      <c r="A171" s="181"/>
      <c r="B171" s="182"/>
      <c r="C171" s="182"/>
      <c r="D171" s="182"/>
      <c r="E171" s="182"/>
      <c r="F171" s="183"/>
      <c r="G171" s="182"/>
      <c r="H171" s="182"/>
      <c r="I171" s="182"/>
      <c r="J171" s="182"/>
      <c r="K171" s="182"/>
      <c r="L171" s="182"/>
      <c r="M171" s="182"/>
      <c r="N171" s="182"/>
      <c r="O171" s="182"/>
      <c r="P171" s="182"/>
      <c r="Q171" s="182"/>
      <c r="R171" s="182"/>
      <c r="S171" s="182"/>
      <c r="T171" s="182"/>
      <c r="U171" s="182"/>
      <c r="V171" s="182"/>
      <c r="W171" s="182"/>
      <c r="X171" s="182"/>
      <c r="Y171" s="182"/>
    </row>
    <row r="172" ht="15.75" customHeight="1">
      <c r="A172" s="181"/>
      <c r="B172" s="182"/>
      <c r="C172" s="182"/>
      <c r="D172" s="182"/>
      <c r="E172" s="182"/>
      <c r="F172" s="183"/>
      <c r="G172" s="182"/>
      <c r="H172" s="182"/>
      <c r="I172" s="182"/>
      <c r="J172" s="182"/>
      <c r="K172" s="182"/>
      <c r="L172" s="182"/>
      <c r="M172" s="182"/>
      <c r="N172" s="182"/>
      <c r="O172" s="182"/>
      <c r="P172" s="182"/>
      <c r="Q172" s="182"/>
      <c r="R172" s="182"/>
      <c r="S172" s="182"/>
      <c r="T172" s="182"/>
      <c r="U172" s="182"/>
      <c r="V172" s="182"/>
      <c r="W172" s="182"/>
      <c r="X172" s="182"/>
      <c r="Y172" s="182"/>
    </row>
    <row r="173" ht="15.75" customHeight="1">
      <c r="A173" s="181"/>
      <c r="B173" s="182"/>
      <c r="C173" s="182"/>
      <c r="D173" s="182"/>
      <c r="E173" s="182"/>
      <c r="F173" s="183"/>
      <c r="G173" s="182"/>
      <c r="H173" s="182"/>
      <c r="I173" s="182"/>
      <c r="J173" s="182"/>
      <c r="K173" s="182"/>
      <c r="L173" s="182"/>
      <c r="M173" s="182"/>
      <c r="N173" s="182"/>
      <c r="O173" s="182"/>
      <c r="P173" s="182"/>
      <c r="Q173" s="182"/>
      <c r="R173" s="182"/>
      <c r="S173" s="182"/>
      <c r="T173" s="182"/>
      <c r="U173" s="182"/>
      <c r="V173" s="182"/>
      <c r="W173" s="182"/>
      <c r="X173" s="182"/>
      <c r="Y173" s="182"/>
    </row>
    <row r="174" ht="15.75" customHeight="1">
      <c r="A174" s="181"/>
      <c r="B174" s="182"/>
      <c r="C174" s="182"/>
      <c r="D174" s="182"/>
      <c r="E174" s="182"/>
      <c r="F174" s="183"/>
      <c r="G174" s="182"/>
      <c r="H174" s="182"/>
      <c r="I174" s="182"/>
      <c r="J174" s="182"/>
      <c r="K174" s="182"/>
      <c r="L174" s="182"/>
      <c r="M174" s="182"/>
      <c r="N174" s="182"/>
      <c r="O174" s="182"/>
      <c r="P174" s="182"/>
      <c r="Q174" s="182"/>
      <c r="R174" s="182"/>
      <c r="S174" s="182"/>
      <c r="T174" s="182"/>
      <c r="U174" s="182"/>
      <c r="V174" s="182"/>
      <c r="W174" s="182"/>
      <c r="X174" s="182"/>
      <c r="Y174" s="182"/>
    </row>
    <row r="175" ht="15.75" customHeight="1">
      <c r="A175" s="181"/>
      <c r="B175" s="182"/>
      <c r="C175" s="182"/>
      <c r="D175" s="182"/>
      <c r="E175" s="182"/>
      <c r="F175" s="183"/>
      <c r="G175" s="182"/>
      <c r="H175" s="182"/>
      <c r="I175" s="182"/>
      <c r="J175" s="182"/>
      <c r="K175" s="182"/>
      <c r="L175" s="182"/>
      <c r="M175" s="182"/>
      <c r="N175" s="182"/>
      <c r="O175" s="182"/>
      <c r="P175" s="182"/>
      <c r="Q175" s="182"/>
      <c r="R175" s="182"/>
      <c r="S175" s="182"/>
      <c r="T175" s="182"/>
      <c r="U175" s="182"/>
      <c r="V175" s="182"/>
      <c r="W175" s="182"/>
      <c r="X175" s="182"/>
      <c r="Y175" s="182"/>
    </row>
    <row r="176" ht="15.75" customHeight="1">
      <c r="A176" s="181"/>
      <c r="B176" s="182"/>
      <c r="C176" s="182"/>
      <c r="D176" s="182"/>
      <c r="E176" s="182"/>
      <c r="F176" s="183"/>
      <c r="G176" s="182"/>
      <c r="H176" s="182"/>
      <c r="I176" s="182"/>
      <c r="J176" s="182"/>
      <c r="K176" s="182"/>
      <c r="L176" s="182"/>
      <c r="M176" s="182"/>
      <c r="N176" s="182"/>
      <c r="O176" s="182"/>
      <c r="P176" s="182"/>
      <c r="Q176" s="182"/>
      <c r="R176" s="182"/>
      <c r="S176" s="182"/>
      <c r="T176" s="182"/>
      <c r="U176" s="182"/>
      <c r="V176" s="182"/>
      <c r="W176" s="182"/>
      <c r="X176" s="182"/>
      <c r="Y176" s="182"/>
    </row>
    <row r="177" ht="15.75" customHeight="1">
      <c r="A177" s="181"/>
      <c r="B177" s="182"/>
      <c r="C177" s="182"/>
      <c r="D177" s="182"/>
      <c r="E177" s="182"/>
      <c r="F177" s="183"/>
      <c r="G177" s="182"/>
      <c r="H177" s="182"/>
      <c r="I177" s="182"/>
      <c r="J177" s="182"/>
      <c r="K177" s="182"/>
      <c r="L177" s="182"/>
      <c r="M177" s="182"/>
      <c r="N177" s="182"/>
      <c r="O177" s="182"/>
      <c r="P177" s="182"/>
      <c r="Q177" s="182"/>
      <c r="R177" s="182"/>
      <c r="S177" s="182"/>
      <c r="T177" s="182"/>
      <c r="U177" s="182"/>
      <c r="V177" s="182"/>
      <c r="W177" s="182"/>
      <c r="X177" s="182"/>
      <c r="Y177" s="182"/>
    </row>
    <row r="178" ht="15.75" customHeight="1">
      <c r="A178" s="181"/>
      <c r="B178" s="182"/>
      <c r="C178" s="182"/>
      <c r="D178" s="182"/>
      <c r="E178" s="182"/>
      <c r="F178" s="183"/>
      <c r="G178" s="182"/>
      <c r="H178" s="182"/>
      <c r="I178" s="182"/>
      <c r="J178" s="182"/>
      <c r="K178" s="182"/>
      <c r="L178" s="182"/>
      <c r="M178" s="182"/>
      <c r="N178" s="182"/>
      <c r="O178" s="182"/>
      <c r="P178" s="182"/>
      <c r="Q178" s="182"/>
      <c r="R178" s="182"/>
      <c r="S178" s="182"/>
      <c r="T178" s="182"/>
      <c r="U178" s="182"/>
      <c r="V178" s="182"/>
      <c r="W178" s="182"/>
      <c r="X178" s="182"/>
      <c r="Y178" s="182"/>
    </row>
    <row r="179" ht="15.75" customHeight="1">
      <c r="A179" s="181"/>
      <c r="B179" s="182"/>
      <c r="C179" s="182"/>
      <c r="D179" s="182"/>
      <c r="E179" s="182"/>
      <c r="F179" s="183"/>
      <c r="G179" s="182"/>
      <c r="H179" s="182"/>
      <c r="I179" s="182"/>
      <c r="J179" s="182"/>
      <c r="K179" s="182"/>
      <c r="L179" s="182"/>
      <c r="M179" s="182"/>
      <c r="N179" s="182"/>
      <c r="O179" s="182"/>
      <c r="P179" s="182"/>
      <c r="Q179" s="182"/>
      <c r="R179" s="182"/>
      <c r="S179" s="182"/>
      <c r="T179" s="182"/>
      <c r="U179" s="182"/>
      <c r="V179" s="182"/>
      <c r="W179" s="182"/>
      <c r="X179" s="182"/>
      <c r="Y179" s="182"/>
    </row>
    <row r="180" ht="15.75" customHeight="1">
      <c r="A180" s="181"/>
      <c r="B180" s="182"/>
      <c r="C180" s="182"/>
      <c r="D180" s="182"/>
      <c r="E180" s="182"/>
      <c r="F180" s="183"/>
      <c r="G180" s="182"/>
      <c r="H180" s="182"/>
      <c r="I180" s="182"/>
      <c r="J180" s="182"/>
      <c r="K180" s="182"/>
      <c r="L180" s="182"/>
      <c r="M180" s="182"/>
      <c r="N180" s="182"/>
      <c r="O180" s="182"/>
      <c r="P180" s="182"/>
      <c r="Q180" s="182"/>
      <c r="R180" s="182"/>
      <c r="S180" s="182"/>
      <c r="T180" s="182"/>
      <c r="U180" s="182"/>
      <c r="V180" s="182"/>
      <c r="W180" s="182"/>
      <c r="X180" s="182"/>
      <c r="Y180" s="182"/>
    </row>
    <row r="181" ht="15.75" customHeight="1">
      <c r="A181" s="181"/>
      <c r="B181" s="182"/>
      <c r="C181" s="182"/>
      <c r="D181" s="182"/>
      <c r="E181" s="182"/>
      <c r="F181" s="183"/>
      <c r="G181" s="182"/>
      <c r="H181" s="182"/>
      <c r="I181" s="182"/>
      <c r="J181" s="182"/>
      <c r="K181" s="182"/>
      <c r="L181" s="182"/>
      <c r="M181" s="182"/>
      <c r="N181" s="182"/>
      <c r="O181" s="182"/>
      <c r="P181" s="182"/>
      <c r="Q181" s="182"/>
      <c r="R181" s="182"/>
      <c r="S181" s="182"/>
      <c r="T181" s="182"/>
      <c r="U181" s="182"/>
      <c r="V181" s="182"/>
      <c r="W181" s="182"/>
      <c r="X181" s="182"/>
      <c r="Y181" s="182"/>
    </row>
    <row r="182" ht="15.75" customHeight="1">
      <c r="A182" s="181"/>
      <c r="B182" s="182"/>
      <c r="C182" s="182"/>
      <c r="D182" s="182"/>
      <c r="E182" s="182"/>
      <c r="F182" s="183"/>
      <c r="G182" s="182"/>
      <c r="H182" s="182"/>
      <c r="I182" s="182"/>
      <c r="J182" s="182"/>
      <c r="K182" s="182"/>
      <c r="L182" s="182"/>
      <c r="M182" s="182"/>
      <c r="N182" s="182"/>
      <c r="O182" s="182"/>
      <c r="P182" s="182"/>
      <c r="Q182" s="182"/>
      <c r="R182" s="182"/>
      <c r="S182" s="182"/>
      <c r="T182" s="182"/>
      <c r="U182" s="182"/>
      <c r="V182" s="182"/>
      <c r="W182" s="182"/>
      <c r="X182" s="182"/>
      <c r="Y182" s="182"/>
    </row>
    <row r="183" ht="15.75" customHeight="1">
      <c r="A183" s="181"/>
      <c r="B183" s="182"/>
      <c r="C183" s="182"/>
      <c r="D183" s="182"/>
      <c r="E183" s="182"/>
      <c r="F183" s="183"/>
      <c r="G183" s="182"/>
      <c r="H183" s="182"/>
      <c r="I183" s="182"/>
      <c r="J183" s="182"/>
      <c r="K183" s="182"/>
      <c r="L183" s="182"/>
      <c r="M183" s="182"/>
      <c r="N183" s="182"/>
      <c r="O183" s="182"/>
      <c r="P183" s="182"/>
      <c r="Q183" s="182"/>
      <c r="R183" s="182"/>
      <c r="S183" s="182"/>
      <c r="T183" s="182"/>
      <c r="U183" s="182"/>
      <c r="V183" s="182"/>
      <c r="W183" s="182"/>
      <c r="X183" s="182"/>
      <c r="Y183" s="182"/>
    </row>
    <row r="184" ht="15.75" customHeight="1">
      <c r="A184" s="181"/>
      <c r="B184" s="182"/>
      <c r="C184" s="182"/>
      <c r="D184" s="182"/>
      <c r="E184" s="182"/>
      <c r="F184" s="183"/>
      <c r="G184" s="182"/>
      <c r="H184" s="182"/>
      <c r="I184" s="182"/>
      <c r="J184" s="182"/>
      <c r="K184" s="182"/>
      <c r="L184" s="182"/>
      <c r="M184" s="182"/>
      <c r="N184" s="182"/>
      <c r="O184" s="182"/>
      <c r="P184" s="182"/>
      <c r="Q184" s="182"/>
      <c r="R184" s="182"/>
      <c r="S184" s="182"/>
      <c r="T184" s="182"/>
      <c r="U184" s="182"/>
      <c r="V184" s="182"/>
      <c r="W184" s="182"/>
      <c r="X184" s="182"/>
      <c r="Y184" s="182"/>
    </row>
    <row r="185" ht="15.75" customHeight="1">
      <c r="A185" s="181"/>
      <c r="B185" s="182"/>
      <c r="C185" s="182"/>
      <c r="D185" s="182"/>
      <c r="E185" s="182"/>
      <c r="F185" s="183"/>
      <c r="G185" s="182"/>
      <c r="H185" s="182"/>
      <c r="I185" s="182"/>
      <c r="J185" s="182"/>
      <c r="K185" s="182"/>
      <c r="L185" s="182"/>
      <c r="M185" s="182"/>
      <c r="N185" s="182"/>
      <c r="O185" s="182"/>
      <c r="P185" s="182"/>
      <c r="Q185" s="182"/>
      <c r="R185" s="182"/>
      <c r="S185" s="182"/>
      <c r="T185" s="182"/>
      <c r="U185" s="182"/>
      <c r="V185" s="182"/>
      <c r="W185" s="182"/>
      <c r="X185" s="182"/>
      <c r="Y185" s="182"/>
    </row>
    <row r="186" ht="15.75" customHeight="1">
      <c r="A186" s="181"/>
      <c r="B186" s="182"/>
      <c r="C186" s="182"/>
      <c r="D186" s="182"/>
      <c r="E186" s="182"/>
      <c r="F186" s="183"/>
      <c r="G186" s="182"/>
      <c r="H186" s="182"/>
      <c r="I186" s="182"/>
      <c r="J186" s="182"/>
      <c r="K186" s="182"/>
      <c r="L186" s="182"/>
      <c r="M186" s="182"/>
      <c r="N186" s="182"/>
      <c r="O186" s="182"/>
      <c r="P186" s="182"/>
      <c r="Q186" s="182"/>
      <c r="R186" s="182"/>
      <c r="S186" s="182"/>
      <c r="T186" s="182"/>
      <c r="U186" s="182"/>
      <c r="V186" s="182"/>
      <c r="W186" s="182"/>
      <c r="X186" s="182"/>
      <c r="Y186" s="182"/>
    </row>
    <row r="187" ht="15.75" customHeight="1">
      <c r="A187" s="181"/>
      <c r="B187" s="182"/>
      <c r="C187" s="182"/>
      <c r="D187" s="182"/>
      <c r="E187" s="182"/>
      <c r="F187" s="183"/>
      <c r="G187" s="182"/>
      <c r="H187" s="182"/>
      <c r="I187" s="182"/>
      <c r="J187" s="182"/>
      <c r="K187" s="182"/>
      <c r="L187" s="182"/>
      <c r="M187" s="182"/>
      <c r="N187" s="182"/>
      <c r="O187" s="182"/>
      <c r="P187" s="182"/>
      <c r="Q187" s="182"/>
      <c r="R187" s="182"/>
      <c r="S187" s="182"/>
      <c r="T187" s="182"/>
      <c r="U187" s="182"/>
      <c r="V187" s="182"/>
      <c r="W187" s="182"/>
      <c r="X187" s="182"/>
      <c r="Y187" s="182"/>
    </row>
    <row r="188" ht="15.75" customHeight="1">
      <c r="A188" s="181"/>
      <c r="B188" s="182"/>
      <c r="C188" s="182"/>
      <c r="D188" s="182"/>
      <c r="E188" s="182"/>
      <c r="F188" s="183"/>
      <c r="G188" s="182"/>
      <c r="H188" s="182"/>
      <c r="I188" s="182"/>
      <c r="J188" s="182"/>
      <c r="K188" s="182"/>
      <c r="L188" s="182"/>
      <c r="M188" s="182"/>
      <c r="N188" s="182"/>
      <c r="O188" s="182"/>
      <c r="P188" s="182"/>
      <c r="Q188" s="182"/>
      <c r="R188" s="182"/>
      <c r="S188" s="182"/>
      <c r="T188" s="182"/>
      <c r="U188" s="182"/>
      <c r="V188" s="182"/>
      <c r="W188" s="182"/>
      <c r="X188" s="182"/>
      <c r="Y188" s="182"/>
    </row>
    <row r="189" ht="15.75" customHeight="1">
      <c r="A189" s="181"/>
      <c r="B189" s="182"/>
      <c r="C189" s="182"/>
      <c r="D189" s="182"/>
      <c r="E189" s="182"/>
      <c r="F189" s="183"/>
      <c r="G189" s="182"/>
      <c r="H189" s="182"/>
      <c r="I189" s="182"/>
      <c r="J189" s="182"/>
      <c r="K189" s="182"/>
      <c r="L189" s="182"/>
      <c r="M189" s="182"/>
      <c r="N189" s="182"/>
      <c r="O189" s="182"/>
      <c r="P189" s="182"/>
      <c r="Q189" s="182"/>
      <c r="R189" s="182"/>
      <c r="S189" s="182"/>
      <c r="T189" s="182"/>
      <c r="U189" s="182"/>
      <c r="V189" s="182"/>
      <c r="W189" s="182"/>
      <c r="X189" s="182"/>
      <c r="Y189" s="182"/>
    </row>
    <row r="190" ht="15.75" customHeight="1">
      <c r="A190" s="181"/>
      <c r="B190" s="182"/>
      <c r="C190" s="182"/>
      <c r="D190" s="182"/>
      <c r="E190" s="182"/>
      <c r="F190" s="183"/>
      <c r="G190" s="182"/>
      <c r="H190" s="182"/>
      <c r="I190" s="182"/>
      <c r="J190" s="182"/>
      <c r="K190" s="182"/>
      <c r="L190" s="182"/>
      <c r="M190" s="182"/>
      <c r="N190" s="182"/>
      <c r="O190" s="182"/>
      <c r="P190" s="182"/>
      <c r="Q190" s="182"/>
      <c r="R190" s="182"/>
      <c r="S190" s="182"/>
      <c r="T190" s="182"/>
      <c r="U190" s="182"/>
      <c r="V190" s="182"/>
      <c r="W190" s="182"/>
      <c r="X190" s="182"/>
      <c r="Y190" s="182"/>
    </row>
    <row r="191" ht="15.75" customHeight="1">
      <c r="A191" s="181"/>
      <c r="B191" s="182"/>
      <c r="C191" s="182"/>
      <c r="D191" s="182"/>
      <c r="E191" s="182"/>
      <c r="F191" s="183"/>
      <c r="G191" s="182"/>
      <c r="H191" s="182"/>
      <c r="I191" s="182"/>
      <c r="J191" s="182"/>
      <c r="K191" s="182"/>
      <c r="L191" s="182"/>
      <c r="M191" s="182"/>
      <c r="N191" s="182"/>
      <c r="O191" s="182"/>
      <c r="P191" s="182"/>
      <c r="Q191" s="182"/>
      <c r="R191" s="182"/>
      <c r="S191" s="182"/>
      <c r="T191" s="182"/>
      <c r="U191" s="182"/>
      <c r="V191" s="182"/>
      <c r="W191" s="182"/>
      <c r="X191" s="182"/>
      <c r="Y191" s="182"/>
    </row>
    <row r="192" ht="15.75" customHeight="1">
      <c r="A192" s="181"/>
      <c r="B192" s="182"/>
      <c r="C192" s="182"/>
      <c r="D192" s="182"/>
      <c r="E192" s="182"/>
      <c r="F192" s="183"/>
      <c r="G192" s="182"/>
      <c r="H192" s="182"/>
      <c r="I192" s="182"/>
      <c r="J192" s="182"/>
      <c r="K192" s="182"/>
      <c r="L192" s="182"/>
      <c r="M192" s="182"/>
      <c r="N192" s="182"/>
      <c r="O192" s="182"/>
      <c r="P192" s="182"/>
      <c r="Q192" s="182"/>
      <c r="R192" s="182"/>
      <c r="S192" s="182"/>
      <c r="T192" s="182"/>
      <c r="U192" s="182"/>
      <c r="V192" s="182"/>
      <c r="W192" s="182"/>
      <c r="X192" s="182"/>
      <c r="Y192" s="182"/>
    </row>
    <row r="193" ht="15.75" customHeight="1">
      <c r="A193" s="181"/>
      <c r="B193" s="182"/>
      <c r="C193" s="182"/>
      <c r="D193" s="182"/>
      <c r="E193" s="182"/>
      <c r="F193" s="183"/>
      <c r="G193" s="182"/>
      <c r="H193" s="182"/>
      <c r="I193" s="182"/>
      <c r="J193" s="182"/>
      <c r="K193" s="182"/>
      <c r="L193" s="182"/>
      <c r="M193" s="182"/>
      <c r="N193" s="182"/>
      <c r="O193" s="182"/>
      <c r="P193" s="182"/>
      <c r="Q193" s="182"/>
      <c r="R193" s="182"/>
      <c r="S193" s="182"/>
      <c r="T193" s="182"/>
      <c r="U193" s="182"/>
      <c r="V193" s="182"/>
      <c r="W193" s="182"/>
      <c r="X193" s="182"/>
      <c r="Y193" s="182"/>
    </row>
    <row r="194" ht="15.75" customHeight="1">
      <c r="A194" s="181"/>
      <c r="B194" s="182"/>
      <c r="C194" s="182"/>
      <c r="D194" s="182"/>
      <c r="E194" s="182"/>
      <c r="F194" s="183"/>
      <c r="G194" s="182"/>
      <c r="H194" s="182"/>
      <c r="I194" s="182"/>
      <c r="J194" s="182"/>
      <c r="K194" s="182"/>
      <c r="L194" s="182"/>
      <c r="M194" s="182"/>
      <c r="N194" s="182"/>
      <c r="O194" s="182"/>
      <c r="P194" s="182"/>
      <c r="Q194" s="182"/>
      <c r="R194" s="182"/>
      <c r="S194" s="182"/>
      <c r="T194" s="182"/>
      <c r="U194" s="182"/>
      <c r="V194" s="182"/>
      <c r="W194" s="182"/>
      <c r="X194" s="182"/>
      <c r="Y194" s="182"/>
    </row>
    <row r="195" ht="15.75" customHeight="1">
      <c r="A195" s="181"/>
      <c r="B195" s="182"/>
      <c r="C195" s="182"/>
      <c r="D195" s="182"/>
      <c r="E195" s="182"/>
      <c r="F195" s="183"/>
      <c r="G195" s="182"/>
      <c r="H195" s="182"/>
      <c r="I195" s="182"/>
      <c r="J195" s="182"/>
      <c r="K195" s="182"/>
      <c r="L195" s="182"/>
      <c r="M195" s="182"/>
      <c r="N195" s="182"/>
      <c r="O195" s="182"/>
      <c r="P195" s="182"/>
      <c r="Q195" s="182"/>
      <c r="R195" s="182"/>
      <c r="S195" s="182"/>
      <c r="T195" s="182"/>
      <c r="U195" s="182"/>
      <c r="V195" s="182"/>
      <c r="W195" s="182"/>
      <c r="X195" s="182"/>
      <c r="Y195" s="182"/>
    </row>
    <row r="196" ht="15.75" customHeight="1">
      <c r="A196" s="181"/>
      <c r="B196" s="182"/>
      <c r="C196" s="182"/>
      <c r="D196" s="182"/>
      <c r="E196" s="182"/>
      <c r="F196" s="183"/>
      <c r="G196" s="182"/>
      <c r="H196" s="182"/>
      <c r="I196" s="182"/>
      <c r="J196" s="182"/>
      <c r="K196" s="182"/>
      <c r="L196" s="182"/>
      <c r="M196" s="182"/>
      <c r="N196" s="182"/>
      <c r="O196" s="182"/>
      <c r="P196" s="182"/>
      <c r="Q196" s="182"/>
      <c r="R196" s="182"/>
      <c r="S196" s="182"/>
      <c r="T196" s="182"/>
      <c r="U196" s="182"/>
      <c r="V196" s="182"/>
      <c r="W196" s="182"/>
      <c r="X196" s="182"/>
      <c r="Y196" s="182"/>
    </row>
    <row r="197" ht="15.75" customHeight="1">
      <c r="A197" s="181"/>
      <c r="B197" s="182"/>
      <c r="C197" s="182"/>
      <c r="D197" s="182"/>
      <c r="E197" s="182"/>
      <c r="F197" s="183"/>
      <c r="G197" s="182"/>
      <c r="H197" s="182"/>
      <c r="I197" s="182"/>
      <c r="J197" s="182"/>
      <c r="K197" s="182"/>
      <c r="L197" s="182"/>
      <c r="M197" s="182"/>
      <c r="N197" s="182"/>
      <c r="O197" s="182"/>
      <c r="P197" s="182"/>
      <c r="Q197" s="182"/>
      <c r="R197" s="182"/>
      <c r="S197" s="182"/>
      <c r="T197" s="182"/>
      <c r="U197" s="182"/>
      <c r="V197" s="182"/>
      <c r="W197" s="182"/>
      <c r="X197" s="182"/>
      <c r="Y197" s="182"/>
    </row>
    <row r="198" ht="15.75" customHeight="1">
      <c r="A198" s="181"/>
      <c r="B198" s="182"/>
      <c r="C198" s="182"/>
      <c r="D198" s="182"/>
      <c r="E198" s="182"/>
      <c r="F198" s="183"/>
      <c r="G198" s="182"/>
      <c r="H198" s="182"/>
      <c r="I198" s="182"/>
      <c r="J198" s="182"/>
      <c r="K198" s="182"/>
      <c r="L198" s="182"/>
      <c r="M198" s="182"/>
      <c r="N198" s="182"/>
      <c r="O198" s="182"/>
      <c r="P198" s="182"/>
      <c r="Q198" s="182"/>
      <c r="R198" s="182"/>
      <c r="S198" s="182"/>
      <c r="T198" s="182"/>
      <c r="U198" s="182"/>
      <c r="V198" s="182"/>
      <c r="W198" s="182"/>
      <c r="X198" s="182"/>
      <c r="Y198" s="182"/>
    </row>
    <row r="199" ht="15.75" customHeight="1">
      <c r="A199" s="181"/>
      <c r="B199" s="182"/>
      <c r="C199" s="182"/>
      <c r="D199" s="182"/>
      <c r="E199" s="182"/>
      <c r="F199" s="183"/>
      <c r="G199" s="182"/>
      <c r="H199" s="182"/>
      <c r="I199" s="182"/>
      <c r="J199" s="182"/>
      <c r="K199" s="182"/>
      <c r="L199" s="182"/>
      <c r="M199" s="182"/>
      <c r="N199" s="182"/>
      <c r="O199" s="182"/>
      <c r="P199" s="182"/>
      <c r="Q199" s="182"/>
      <c r="R199" s="182"/>
      <c r="S199" s="182"/>
      <c r="T199" s="182"/>
      <c r="U199" s="182"/>
      <c r="V199" s="182"/>
      <c r="W199" s="182"/>
      <c r="X199" s="182"/>
      <c r="Y199" s="182"/>
    </row>
    <row r="200" ht="15.75" customHeight="1">
      <c r="A200" s="181"/>
      <c r="B200" s="182"/>
      <c r="C200" s="182"/>
      <c r="D200" s="182"/>
      <c r="E200" s="182"/>
      <c r="F200" s="183"/>
      <c r="G200" s="182"/>
      <c r="H200" s="182"/>
      <c r="I200" s="182"/>
      <c r="J200" s="182"/>
      <c r="K200" s="182"/>
      <c r="L200" s="182"/>
      <c r="M200" s="182"/>
      <c r="N200" s="182"/>
      <c r="O200" s="182"/>
      <c r="P200" s="182"/>
      <c r="Q200" s="182"/>
      <c r="R200" s="182"/>
      <c r="S200" s="182"/>
      <c r="T200" s="182"/>
      <c r="U200" s="182"/>
      <c r="V200" s="182"/>
      <c r="W200" s="182"/>
      <c r="X200" s="182"/>
      <c r="Y200" s="182"/>
    </row>
    <row r="201" ht="15.75" customHeight="1">
      <c r="A201" s="181"/>
      <c r="B201" s="182"/>
      <c r="C201" s="182"/>
      <c r="D201" s="182"/>
      <c r="E201" s="182"/>
      <c r="F201" s="183"/>
      <c r="G201" s="182"/>
      <c r="H201" s="182"/>
      <c r="I201" s="182"/>
      <c r="J201" s="182"/>
      <c r="K201" s="182"/>
      <c r="L201" s="182"/>
      <c r="M201" s="182"/>
      <c r="N201" s="182"/>
      <c r="O201" s="182"/>
      <c r="P201" s="182"/>
      <c r="Q201" s="182"/>
      <c r="R201" s="182"/>
      <c r="S201" s="182"/>
      <c r="T201" s="182"/>
      <c r="U201" s="182"/>
      <c r="V201" s="182"/>
      <c r="W201" s="182"/>
      <c r="X201" s="182"/>
      <c r="Y201" s="182"/>
    </row>
    <row r="202" ht="15.75" customHeight="1">
      <c r="A202" s="181"/>
      <c r="B202" s="182"/>
      <c r="C202" s="182"/>
      <c r="D202" s="182"/>
      <c r="E202" s="182"/>
      <c r="F202" s="183"/>
      <c r="G202" s="182"/>
      <c r="H202" s="182"/>
      <c r="I202" s="182"/>
      <c r="J202" s="182"/>
      <c r="K202" s="182"/>
      <c r="L202" s="182"/>
      <c r="M202" s="182"/>
      <c r="N202" s="182"/>
      <c r="O202" s="182"/>
      <c r="P202" s="182"/>
      <c r="Q202" s="182"/>
      <c r="R202" s="182"/>
      <c r="S202" s="182"/>
      <c r="T202" s="182"/>
      <c r="U202" s="182"/>
      <c r="V202" s="182"/>
      <c r="W202" s="182"/>
      <c r="X202" s="182"/>
      <c r="Y202" s="182"/>
    </row>
    <row r="203" ht="15.75" customHeight="1">
      <c r="A203" s="181"/>
      <c r="B203" s="182"/>
      <c r="C203" s="182"/>
      <c r="D203" s="182"/>
      <c r="E203" s="182"/>
      <c r="F203" s="183"/>
      <c r="G203" s="182"/>
      <c r="H203" s="182"/>
      <c r="I203" s="182"/>
      <c r="J203" s="182"/>
      <c r="K203" s="182"/>
      <c r="L203" s="182"/>
      <c r="M203" s="182"/>
      <c r="N203" s="182"/>
      <c r="O203" s="182"/>
      <c r="P203" s="182"/>
      <c r="Q203" s="182"/>
      <c r="R203" s="182"/>
      <c r="S203" s="182"/>
      <c r="T203" s="182"/>
      <c r="U203" s="182"/>
      <c r="V203" s="182"/>
      <c r="W203" s="182"/>
      <c r="X203" s="182"/>
      <c r="Y203" s="182"/>
    </row>
    <row r="204" ht="15.75" customHeight="1">
      <c r="A204" s="181"/>
      <c r="B204" s="182"/>
      <c r="C204" s="182"/>
      <c r="D204" s="182"/>
      <c r="E204" s="182"/>
      <c r="F204" s="183"/>
      <c r="G204" s="182"/>
      <c r="H204" s="182"/>
      <c r="I204" s="182"/>
      <c r="J204" s="182"/>
      <c r="K204" s="182"/>
      <c r="L204" s="182"/>
      <c r="M204" s="182"/>
      <c r="N204" s="182"/>
      <c r="O204" s="182"/>
      <c r="P204" s="182"/>
      <c r="Q204" s="182"/>
      <c r="R204" s="182"/>
      <c r="S204" s="182"/>
      <c r="T204" s="182"/>
      <c r="U204" s="182"/>
      <c r="V204" s="182"/>
      <c r="W204" s="182"/>
      <c r="X204" s="182"/>
      <c r="Y204" s="182"/>
    </row>
    <row r="205" ht="15.75" customHeight="1">
      <c r="A205" s="181"/>
      <c r="B205" s="182"/>
      <c r="C205" s="182"/>
      <c r="D205" s="182"/>
      <c r="E205" s="182"/>
      <c r="F205" s="183"/>
      <c r="G205" s="182"/>
      <c r="H205" s="182"/>
      <c r="I205" s="182"/>
      <c r="J205" s="182"/>
      <c r="K205" s="182"/>
      <c r="L205" s="182"/>
      <c r="M205" s="182"/>
      <c r="N205" s="182"/>
      <c r="O205" s="182"/>
      <c r="P205" s="182"/>
      <c r="Q205" s="182"/>
      <c r="R205" s="182"/>
      <c r="S205" s="182"/>
      <c r="T205" s="182"/>
      <c r="U205" s="182"/>
      <c r="V205" s="182"/>
      <c r="W205" s="182"/>
      <c r="X205" s="182"/>
      <c r="Y205" s="182"/>
    </row>
    <row r="206" ht="15.75" customHeight="1">
      <c r="A206" s="181"/>
      <c r="B206" s="182"/>
      <c r="C206" s="182"/>
      <c r="D206" s="182"/>
      <c r="E206" s="182"/>
      <c r="F206" s="183"/>
      <c r="G206" s="182"/>
      <c r="H206" s="182"/>
      <c r="I206" s="182"/>
      <c r="J206" s="182"/>
      <c r="K206" s="182"/>
      <c r="L206" s="182"/>
      <c r="M206" s="182"/>
      <c r="N206" s="182"/>
      <c r="O206" s="182"/>
      <c r="P206" s="182"/>
      <c r="Q206" s="182"/>
      <c r="R206" s="182"/>
      <c r="S206" s="182"/>
      <c r="T206" s="182"/>
      <c r="U206" s="182"/>
      <c r="V206" s="182"/>
      <c r="W206" s="182"/>
      <c r="X206" s="182"/>
      <c r="Y206" s="182"/>
    </row>
    <row r="207" ht="15.75" customHeight="1">
      <c r="A207" s="181"/>
      <c r="B207" s="182"/>
      <c r="C207" s="182"/>
      <c r="D207" s="182"/>
      <c r="E207" s="182"/>
      <c r="F207" s="183"/>
      <c r="G207" s="182"/>
      <c r="H207" s="182"/>
      <c r="I207" s="182"/>
      <c r="J207" s="182"/>
      <c r="K207" s="182"/>
      <c r="L207" s="182"/>
      <c r="M207" s="182"/>
      <c r="N207" s="182"/>
      <c r="O207" s="182"/>
      <c r="P207" s="182"/>
      <c r="Q207" s="182"/>
      <c r="R207" s="182"/>
      <c r="S207" s="182"/>
      <c r="T207" s="182"/>
      <c r="U207" s="182"/>
      <c r="V207" s="182"/>
      <c r="W207" s="182"/>
      <c r="X207" s="182"/>
      <c r="Y207" s="182"/>
    </row>
    <row r="208" ht="15.75" customHeight="1">
      <c r="A208" s="181"/>
      <c r="B208" s="182"/>
      <c r="C208" s="182"/>
      <c r="D208" s="182"/>
      <c r="E208" s="182"/>
      <c r="F208" s="183"/>
      <c r="G208" s="182"/>
      <c r="H208" s="182"/>
      <c r="I208" s="182"/>
      <c r="J208" s="182"/>
      <c r="K208" s="182"/>
      <c r="L208" s="182"/>
      <c r="M208" s="182"/>
      <c r="N208" s="182"/>
      <c r="O208" s="182"/>
      <c r="P208" s="182"/>
      <c r="Q208" s="182"/>
      <c r="R208" s="182"/>
      <c r="S208" s="182"/>
      <c r="T208" s="182"/>
      <c r="U208" s="182"/>
      <c r="V208" s="182"/>
      <c r="W208" s="182"/>
      <c r="X208" s="182"/>
      <c r="Y208" s="182"/>
    </row>
    <row r="209" ht="15.75" customHeight="1">
      <c r="A209" s="181"/>
      <c r="B209" s="182"/>
      <c r="C209" s="182"/>
      <c r="D209" s="182"/>
      <c r="E209" s="182"/>
      <c r="F209" s="183"/>
      <c r="G209" s="182"/>
      <c r="H209" s="182"/>
      <c r="I209" s="182"/>
      <c r="J209" s="182"/>
      <c r="K209" s="182"/>
      <c r="L209" s="182"/>
      <c r="M209" s="182"/>
      <c r="N209" s="182"/>
      <c r="O209" s="182"/>
      <c r="P209" s="182"/>
      <c r="Q209" s="182"/>
      <c r="R209" s="182"/>
      <c r="S209" s="182"/>
      <c r="T209" s="182"/>
      <c r="U209" s="182"/>
      <c r="V209" s="182"/>
      <c r="W209" s="182"/>
      <c r="X209" s="182"/>
      <c r="Y209" s="182"/>
    </row>
    <row r="210" ht="15.75" customHeight="1">
      <c r="A210" s="181"/>
      <c r="B210" s="182"/>
      <c r="C210" s="182"/>
      <c r="D210" s="182"/>
      <c r="E210" s="182"/>
      <c r="F210" s="183"/>
      <c r="G210" s="182"/>
      <c r="H210" s="182"/>
      <c r="I210" s="182"/>
      <c r="J210" s="182"/>
      <c r="K210" s="182"/>
      <c r="L210" s="182"/>
      <c r="M210" s="182"/>
      <c r="N210" s="182"/>
      <c r="O210" s="182"/>
      <c r="P210" s="182"/>
      <c r="Q210" s="182"/>
      <c r="R210" s="182"/>
      <c r="S210" s="182"/>
      <c r="T210" s="182"/>
      <c r="U210" s="182"/>
      <c r="V210" s="182"/>
      <c r="W210" s="182"/>
      <c r="X210" s="182"/>
      <c r="Y210" s="182"/>
    </row>
    <row r="211" ht="15.75" customHeight="1">
      <c r="A211" s="181"/>
      <c r="B211" s="182"/>
      <c r="C211" s="182"/>
      <c r="D211" s="182"/>
      <c r="E211" s="182"/>
      <c r="F211" s="183"/>
      <c r="G211" s="182"/>
      <c r="H211" s="182"/>
      <c r="I211" s="182"/>
      <c r="J211" s="182"/>
      <c r="K211" s="182"/>
      <c r="L211" s="182"/>
      <c r="M211" s="182"/>
      <c r="N211" s="182"/>
      <c r="O211" s="182"/>
      <c r="P211" s="182"/>
      <c r="Q211" s="182"/>
      <c r="R211" s="182"/>
      <c r="S211" s="182"/>
      <c r="T211" s="182"/>
      <c r="U211" s="182"/>
      <c r="V211" s="182"/>
      <c r="W211" s="182"/>
      <c r="X211" s="182"/>
      <c r="Y211" s="182"/>
    </row>
    <row r="212" ht="15.75" customHeight="1">
      <c r="A212" s="181"/>
      <c r="B212" s="182"/>
      <c r="C212" s="182"/>
      <c r="D212" s="182"/>
      <c r="E212" s="182"/>
      <c r="F212" s="183"/>
      <c r="G212" s="182"/>
      <c r="H212" s="182"/>
      <c r="I212" s="182"/>
      <c r="J212" s="182"/>
      <c r="K212" s="182"/>
      <c r="L212" s="182"/>
      <c r="M212" s="182"/>
      <c r="N212" s="182"/>
      <c r="O212" s="182"/>
      <c r="P212" s="182"/>
      <c r="Q212" s="182"/>
      <c r="R212" s="182"/>
      <c r="S212" s="182"/>
      <c r="T212" s="182"/>
      <c r="U212" s="182"/>
      <c r="V212" s="182"/>
      <c r="W212" s="182"/>
      <c r="X212" s="182"/>
      <c r="Y212" s="182"/>
    </row>
    <row r="213" ht="15.75" customHeight="1">
      <c r="A213" s="181"/>
      <c r="B213" s="182"/>
      <c r="C213" s="182"/>
      <c r="D213" s="182"/>
      <c r="E213" s="182"/>
      <c r="F213" s="183"/>
      <c r="G213" s="182"/>
      <c r="H213" s="182"/>
      <c r="I213" s="182"/>
      <c r="J213" s="182"/>
      <c r="K213" s="182"/>
      <c r="L213" s="182"/>
      <c r="M213" s="182"/>
      <c r="N213" s="182"/>
      <c r="O213" s="182"/>
      <c r="P213" s="182"/>
      <c r="Q213" s="182"/>
      <c r="R213" s="182"/>
      <c r="S213" s="182"/>
      <c r="T213" s="182"/>
      <c r="U213" s="182"/>
      <c r="V213" s="182"/>
      <c r="W213" s="182"/>
      <c r="X213" s="182"/>
      <c r="Y213" s="182"/>
    </row>
    <row r="214" ht="15.75" customHeight="1">
      <c r="A214" s="181"/>
      <c r="B214" s="182"/>
      <c r="C214" s="182"/>
      <c r="D214" s="182"/>
      <c r="E214" s="182"/>
      <c r="F214" s="183"/>
      <c r="G214" s="182"/>
      <c r="H214" s="182"/>
      <c r="I214" s="182"/>
      <c r="J214" s="182"/>
      <c r="K214" s="182"/>
      <c r="L214" s="182"/>
      <c r="M214" s="182"/>
      <c r="N214" s="182"/>
      <c r="O214" s="182"/>
      <c r="P214" s="182"/>
      <c r="Q214" s="182"/>
      <c r="R214" s="182"/>
      <c r="S214" s="182"/>
      <c r="T214" s="182"/>
      <c r="U214" s="182"/>
      <c r="V214" s="182"/>
      <c r="W214" s="182"/>
      <c r="X214" s="182"/>
      <c r="Y214" s="182"/>
    </row>
    <row r="215" ht="15.75" customHeight="1">
      <c r="A215" s="181"/>
      <c r="B215" s="182"/>
      <c r="C215" s="182"/>
      <c r="D215" s="182"/>
      <c r="E215" s="182"/>
      <c r="F215" s="183"/>
      <c r="G215" s="182"/>
      <c r="H215" s="182"/>
      <c r="I215" s="182"/>
      <c r="J215" s="182"/>
      <c r="K215" s="182"/>
      <c r="L215" s="182"/>
      <c r="M215" s="182"/>
      <c r="N215" s="182"/>
      <c r="O215" s="182"/>
      <c r="P215" s="182"/>
      <c r="Q215" s="182"/>
      <c r="R215" s="182"/>
      <c r="S215" s="182"/>
      <c r="T215" s="182"/>
      <c r="U215" s="182"/>
      <c r="V215" s="182"/>
      <c r="W215" s="182"/>
      <c r="X215" s="182"/>
      <c r="Y215" s="182"/>
    </row>
    <row r="216" ht="15.75" customHeight="1">
      <c r="A216" s="181"/>
      <c r="B216" s="182"/>
      <c r="C216" s="182"/>
      <c r="D216" s="182"/>
      <c r="E216" s="182"/>
      <c r="F216" s="183"/>
      <c r="G216" s="182"/>
      <c r="H216" s="182"/>
      <c r="I216" s="182"/>
      <c r="J216" s="182"/>
      <c r="K216" s="182"/>
      <c r="L216" s="182"/>
      <c r="M216" s="182"/>
      <c r="N216" s="182"/>
      <c r="O216" s="182"/>
      <c r="P216" s="182"/>
      <c r="Q216" s="182"/>
      <c r="R216" s="182"/>
      <c r="S216" s="182"/>
      <c r="T216" s="182"/>
      <c r="U216" s="182"/>
      <c r="V216" s="182"/>
      <c r="W216" s="182"/>
      <c r="X216" s="182"/>
      <c r="Y216" s="182"/>
    </row>
    <row r="217" ht="15.75" customHeight="1">
      <c r="A217" s="181"/>
      <c r="B217" s="182"/>
      <c r="C217" s="182"/>
      <c r="D217" s="182"/>
      <c r="E217" s="182"/>
      <c r="F217" s="183"/>
      <c r="G217" s="182"/>
      <c r="H217" s="182"/>
      <c r="I217" s="182"/>
      <c r="J217" s="182"/>
      <c r="K217" s="182"/>
      <c r="L217" s="182"/>
      <c r="M217" s="182"/>
      <c r="N217" s="182"/>
      <c r="O217" s="182"/>
      <c r="P217" s="182"/>
      <c r="Q217" s="182"/>
      <c r="R217" s="182"/>
      <c r="S217" s="182"/>
      <c r="T217" s="182"/>
      <c r="U217" s="182"/>
      <c r="V217" s="182"/>
      <c r="W217" s="182"/>
      <c r="X217" s="182"/>
      <c r="Y217" s="182"/>
    </row>
    <row r="218" ht="15.75" customHeight="1">
      <c r="A218" s="181"/>
      <c r="B218" s="182"/>
      <c r="C218" s="182"/>
      <c r="D218" s="182"/>
      <c r="E218" s="182"/>
      <c r="F218" s="183"/>
      <c r="G218" s="182"/>
      <c r="H218" s="182"/>
      <c r="I218" s="182"/>
      <c r="J218" s="182"/>
      <c r="K218" s="182"/>
      <c r="L218" s="182"/>
      <c r="M218" s="182"/>
      <c r="N218" s="182"/>
      <c r="O218" s="182"/>
      <c r="P218" s="182"/>
      <c r="Q218" s="182"/>
      <c r="R218" s="182"/>
      <c r="S218" s="182"/>
      <c r="T218" s="182"/>
      <c r="U218" s="182"/>
      <c r="V218" s="182"/>
      <c r="W218" s="182"/>
      <c r="X218" s="182"/>
      <c r="Y218" s="182"/>
    </row>
    <row r="219" ht="15.75" customHeight="1">
      <c r="A219" s="181"/>
      <c r="B219" s="182"/>
      <c r="C219" s="182"/>
      <c r="D219" s="182"/>
      <c r="E219" s="182"/>
      <c r="F219" s="183"/>
      <c r="G219" s="182"/>
      <c r="H219" s="182"/>
      <c r="I219" s="182"/>
      <c r="J219" s="182"/>
      <c r="K219" s="182"/>
      <c r="L219" s="182"/>
      <c r="M219" s="182"/>
      <c r="N219" s="182"/>
      <c r="O219" s="182"/>
      <c r="P219" s="182"/>
      <c r="Q219" s="182"/>
      <c r="R219" s="182"/>
      <c r="S219" s="182"/>
      <c r="T219" s="182"/>
      <c r="U219" s="182"/>
      <c r="V219" s="182"/>
      <c r="W219" s="182"/>
      <c r="X219" s="182"/>
      <c r="Y219" s="182"/>
    </row>
    <row r="220" ht="15.75" customHeight="1">
      <c r="A220" s="181"/>
      <c r="B220" s="182"/>
      <c r="C220" s="182"/>
      <c r="D220" s="182"/>
      <c r="E220" s="182"/>
      <c r="F220" s="183"/>
      <c r="G220" s="182"/>
      <c r="H220" s="182"/>
      <c r="I220" s="182"/>
      <c r="J220" s="182"/>
      <c r="K220" s="182"/>
      <c r="L220" s="182"/>
      <c r="M220" s="182"/>
      <c r="N220" s="182"/>
      <c r="O220" s="182"/>
      <c r="P220" s="182"/>
      <c r="Q220" s="182"/>
      <c r="R220" s="182"/>
      <c r="S220" s="182"/>
      <c r="T220" s="182"/>
      <c r="U220" s="182"/>
      <c r="V220" s="182"/>
      <c r="W220" s="182"/>
      <c r="X220" s="182"/>
      <c r="Y220" s="182"/>
    </row>
    <row r="221" ht="15.75" customHeight="1">
      <c r="A221" s="181"/>
      <c r="B221" s="182"/>
      <c r="C221" s="182"/>
      <c r="D221" s="182"/>
      <c r="E221" s="182"/>
      <c r="F221" s="183"/>
      <c r="G221" s="182"/>
      <c r="H221" s="182"/>
      <c r="I221" s="182"/>
      <c r="J221" s="182"/>
      <c r="K221" s="182"/>
      <c r="L221" s="182"/>
      <c r="M221" s="182"/>
      <c r="N221" s="182"/>
      <c r="O221" s="182"/>
      <c r="P221" s="182"/>
      <c r="Q221" s="182"/>
      <c r="R221" s="182"/>
      <c r="S221" s="182"/>
      <c r="T221" s="182"/>
      <c r="U221" s="182"/>
      <c r="V221" s="182"/>
      <c r="W221" s="182"/>
      <c r="X221" s="182"/>
      <c r="Y221" s="182"/>
    </row>
    <row r="222" ht="15.75" customHeight="1">
      <c r="A222" s="181"/>
      <c r="B222" s="182"/>
      <c r="C222" s="182"/>
      <c r="D222" s="182"/>
      <c r="E222" s="182"/>
      <c r="F222" s="183"/>
      <c r="G222" s="182"/>
      <c r="H222" s="182"/>
      <c r="I222" s="182"/>
      <c r="J222" s="182"/>
      <c r="K222" s="182"/>
      <c r="L222" s="182"/>
      <c r="M222" s="182"/>
      <c r="N222" s="182"/>
      <c r="O222" s="182"/>
      <c r="P222" s="182"/>
      <c r="Q222" s="182"/>
      <c r="R222" s="182"/>
      <c r="S222" s="182"/>
      <c r="T222" s="182"/>
      <c r="U222" s="182"/>
      <c r="V222" s="182"/>
      <c r="W222" s="182"/>
      <c r="X222" s="182"/>
      <c r="Y222" s="182"/>
    </row>
    <row r="223" ht="15.75" customHeight="1">
      <c r="A223" s="181"/>
      <c r="B223" s="182"/>
      <c r="C223" s="182"/>
      <c r="D223" s="182"/>
      <c r="E223" s="182"/>
      <c r="F223" s="183"/>
      <c r="G223" s="182"/>
      <c r="H223" s="182"/>
      <c r="I223" s="182"/>
      <c r="J223" s="182"/>
      <c r="K223" s="182"/>
      <c r="L223" s="182"/>
      <c r="M223" s="182"/>
      <c r="N223" s="182"/>
      <c r="O223" s="182"/>
      <c r="P223" s="182"/>
      <c r="Q223" s="182"/>
      <c r="R223" s="182"/>
      <c r="S223" s="182"/>
      <c r="T223" s="182"/>
      <c r="U223" s="182"/>
      <c r="V223" s="182"/>
      <c r="W223" s="182"/>
      <c r="X223" s="182"/>
      <c r="Y223" s="182"/>
    </row>
    <row r="224" ht="15.75" customHeight="1">
      <c r="A224" s="181"/>
      <c r="B224" s="182"/>
      <c r="C224" s="182"/>
      <c r="D224" s="182"/>
      <c r="E224" s="182"/>
      <c r="F224" s="183"/>
      <c r="G224" s="182"/>
      <c r="H224" s="182"/>
      <c r="I224" s="182"/>
      <c r="J224" s="182"/>
      <c r="K224" s="182"/>
      <c r="L224" s="182"/>
      <c r="M224" s="182"/>
      <c r="N224" s="182"/>
      <c r="O224" s="182"/>
      <c r="P224" s="182"/>
      <c r="Q224" s="182"/>
      <c r="R224" s="182"/>
      <c r="S224" s="182"/>
      <c r="T224" s="182"/>
      <c r="U224" s="182"/>
      <c r="V224" s="182"/>
      <c r="W224" s="182"/>
      <c r="X224" s="182"/>
      <c r="Y224" s="182"/>
    </row>
    <row r="225" ht="15.75" customHeight="1">
      <c r="A225" s="181"/>
      <c r="B225" s="182"/>
      <c r="C225" s="182"/>
      <c r="D225" s="182"/>
      <c r="E225" s="182"/>
      <c r="F225" s="183"/>
      <c r="G225" s="182"/>
      <c r="H225" s="182"/>
      <c r="I225" s="182"/>
      <c r="J225" s="182"/>
      <c r="K225" s="182"/>
      <c r="L225" s="182"/>
      <c r="M225" s="182"/>
      <c r="N225" s="182"/>
      <c r="O225" s="182"/>
      <c r="P225" s="182"/>
      <c r="Q225" s="182"/>
      <c r="R225" s="182"/>
      <c r="S225" s="182"/>
      <c r="T225" s="182"/>
      <c r="U225" s="182"/>
      <c r="V225" s="182"/>
      <c r="W225" s="182"/>
      <c r="X225" s="182"/>
      <c r="Y225" s="182"/>
    </row>
    <row r="226" ht="15.75" customHeight="1">
      <c r="A226" s="181"/>
      <c r="B226" s="182"/>
      <c r="C226" s="182"/>
      <c r="D226" s="182"/>
      <c r="E226" s="182"/>
      <c r="F226" s="183"/>
      <c r="G226" s="182"/>
      <c r="H226" s="182"/>
      <c r="I226" s="182"/>
      <c r="J226" s="182"/>
      <c r="K226" s="182"/>
      <c r="L226" s="182"/>
      <c r="M226" s="182"/>
      <c r="N226" s="182"/>
      <c r="O226" s="182"/>
      <c r="P226" s="182"/>
      <c r="Q226" s="182"/>
      <c r="R226" s="182"/>
      <c r="S226" s="182"/>
      <c r="T226" s="182"/>
      <c r="U226" s="182"/>
      <c r="V226" s="182"/>
      <c r="W226" s="182"/>
      <c r="X226" s="182"/>
      <c r="Y226" s="182"/>
    </row>
    <row r="227" ht="15.75" customHeight="1">
      <c r="A227" s="181"/>
      <c r="B227" s="182"/>
      <c r="C227" s="182"/>
      <c r="D227" s="182"/>
      <c r="E227" s="182"/>
      <c r="F227" s="183"/>
      <c r="G227" s="182"/>
      <c r="H227" s="182"/>
      <c r="I227" s="182"/>
      <c r="J227" s="182"/>
      <c r="K227" s="182"/>
      <c r="L227" s="182"/>
      <c r="M227" s="182"/>
      <c r="N227" s="182"/>
      <c r="O227" s="182"/>
      <c r="P227" s="182"/>
      <c r="Q227" s="182"/>
      <c r="R227" s="182"/>
      <c r="S227" s="182"/>
      <c r="T227" s="182"/>
      <c r="U227" s="182"/>
      <c r="V227" s="182"/>
      <c r="W227" s="182"/>
      <c r="X227" s="182"/>
      <c r="Y227" s="182"/>
    </row>
    <row r="228" ht="15.75" customHeight="1">
      <c r="A228" s="181"/>
      <c r="B228" s="182"/>
      <c r="C228" s="182"/>
      <c r="D228" s="182"/>
      <c r="E228" s="182"/>
      <c r="F228" s="183"/>
      <c r="G228" s="182"/>
      <c r="H228" s="182"/>
      <c r="I228" s="182"/>
      <c r="J228" s="182"/>
      <c r="K228" s="182"/>
      <c r="L228" s="182"/>
      <c r="M228" s="182"/>
      <c r="N228" s="182"/>
      <c r="O228" s="182"/>
      <c r="P228" s="182"/>
      <c r="Q228" s="182"/>
      <c r="R228" s="182"/>
      <c r="S228" s="182"/>
      <c r="T228" s="182"/>
      <c r="U228" s="182"/>
      <c r="V228" s="182"/>
      <c r="W228" s="182"/>
      <c r="X228" s="182"/>
      <c r="Y228" s="182"/>
    </row>
    <row r="229" ht="15.75" customHeight="1">
      <c r="A229" s="181"/>
      <c r="B229" s="182"/>
      <c r="C229" s="182"/>
      <c r="D229" s="182"/>
      <c r="E229" s="182"/>
      <c r="F229" s="183"/>
      <c r="G229" s="182"/>
      <c r="H229" s="182"/>
      <c r="I229" s="182"/>
      <c r="J229" s="182"/>
      <c r="K229" s="182"/>
      <c r="L229" s="182"/>
      <c r="M229" s="182"/>
      <c r="N229" s="182"/>
      <c r="O229" s="182"/>
      <c r="P229" s="182"/>
      <c r="Q229" s="182"/>
      <c r="R229" s="182"/>
      <c r="S229" s="182"/>
      <c r="T229" s="182"/>
      <c r="U229" s="182"/>
      <c r="V229" s="182"/>
      <c r="W229" s="182"/>
      <c r="X229" s="182"/>
      <c r="Y229" s="182"/>
    </row>
    <row r="230" ht="15.75" customHeight="1">
      <c r="A230" s="181"/>
      <c r="B230" s="182"/>
      <c r="C230" s="182"/>
      <c r="D230" s="182"/>
      <c r="E230" s="182"/>
      <c r="F230" s="183"/>
      <c r="G230" s="182"/>
      <c r="H230" s="182"/>
      <c r="I230" s="182"/>
      <c r="J230" s="182"/>
      <c r="K230" s="182"/>
      <c r="L230" s="182"/>
      <c r="M230" s="182"/>
      <c r="N230" s="182"/>
      <c r="O230" s="182"/>
      <c r="P230" s="182"/>
      <c r="Q230" s="182"/>
      <c r="R230" s="182"/>
      <c r="S230" s="182"/>
      <c r="T230" s="182"/>
      <c r="U230" s="182"/>
      <c r="V230" s="182"/>
      <c r="W230" s="182"/>
      <c r="X230" s="182"/>
      <c r="Y230" s="182"/>
    </row>
    <row r="231" ht="15.75" customHeight="1">
      <c r="A231" s="181"/>
      <c r="B231" s="182"/>
      <c r="C231" s="182"/>
      <c r="D231" s="182"/>
      <c r="E231" s="182"/>
      <c r="F231" s="183"/>
      <c r="G231" s="182"/>
      <c r="H231" s="182"/>
      <c r="I231" s="182"/>
      <c r="J231" s="182"/>
      <c r="K231" s="182"/>
      <c r="L231" s="182"/>
      <c r="M231" s="182"/>
      <c r="N231" s="182"/>
      <c r="O231" s="182"/>
      <c r="P231" s="182"/>
      <c r="Q231" s="182"/>
      <c r="R231" s="182"/>
      <c r="S231" s="182"/>
      <c r="T231" s="182"/>
      <c r="U231" s="182"/>
      <c r="V231" s="182"/>
      <c r="W231" s="182"/>
      <c r="X231" s="182"/>
      <c r="Y231" s="182"/>
    </row>
    <row r="232" ht="15.75" customHeight="1">
      <c r="A232" s="181"/>
      <c r="B232" s="182"/>
      <c r="C232" s="182"/>
      <c r="D232" s="182"/>
      <c r="E232" s="182"/>
      <c r="F232" s="183"/>
      <c r="G232" s="182"/>
      <c r="H232" s="182"/>
      <c r="I232" s="182"/>
      <c r="J232" s="182"/>
      <c r="K232" s="182"/>
      <c r="L232" s="182"/>
      <c r="M232" s="182"/>
      <c r="N232" s="182"/>
      <c r="O232" s="182"/>
      <c r="P232" s="182"/>
      <c r="Q232" s="182"/>
      <c r="R232" s="182"/>
      <c r="S232" s="182"/>
      <c r="T232" s="182"/>
      <c r="U232" s="182"/>
      <c r="V232" s="182"/>
      <c r="W232" s="182"/>
      <c r="X232" s="182"/>
      <c r="Y232" s="182"/>
    </row>
    <row r="233" ht="15.75" customHeight="1">
      <c r="A233" s="181"/>
      <c r="B233" s="182"/>
      <c r="C233" s="182"/>
      <c r="D233" s="182"/>
      <c r="E233" s="182"/>
      <c r="F233" s="183"/>
      <c r="G233" s="182"/>
      <c r="H233" s="182"/>
      <c r="I233" s="182"/>
      <c r="J233" s="182"/>
      <c r="K233" s="182"/>
      <c r="L233" s="182"/>
      <c r="M233" s="182"/>
      <c r="N233" s="182"/>
      <c r="O233" s="182"/>
      <c r="P233" s="182"/>
      <c r="Q233" s="182"/>
      <c r="R233" s="182"/>
      <c r="S233" s="182"/>
      <c r="T233" s="182"/>
      <c r="U233" s="182"/>
      <c r="V233" s="182"/>
      <c r="W233" s="182"/>
      <c r="X233" s="182"/>
      <c r="Y233" s="182"/>
    </row>
    <row r="234" ht="15.75" customHeight="1">
      <c r="A234" s="181"/>
      <c r="B234" s="182"/>
      <c r="C234" s="182"/>
      <c r="D234" s="182"/>
      <c r="E234" s="182"/>
      <c r="F234" s="183"/>
      <c r="G234" s="182"/>
      <c r="H234" s="182"/>
      <c r="I234" s="182"/>
      <c r="J234" s="182"/>
      <c r="K234" s="182"/>
      <c r="L234" s="182"/>
      <c r="M234" s="182"/>
      <c r="N234" s="182"/>
      <c r="O234" s="182"/>
      <c r="P234" s="182"/>
      <c r="Q234" s="182"/>
      <c r="R234" s="182"/>
      <c r="S234" s="182"/>
      <c r="T234" s="182"/>
      <c r="U234" s="182"/>
      <c r="V234" s="182"/>
      <c r="W234" s="182"/>
      <c r="X234" s="182"/>
      <c r="Y234" s="182"/>
    </row>
    <row r="235" ht="15.75" customHeight="1">
      <c r="A235" s="181"/>
      <c r="B235" s="182"/>
      <c r="C235" s="182"/>
      <c r="D235" s="182"/>
      <c r="E235" s="182"/>
      <c r="F235" s="183"/>
      <c r="G235" s="182"/>
      <c r="H235" s="182"/>
      <c r="I235" s="182"/>
      <c r="J235" s="182"/>
      <c r="K235" s="182"/>
      <c r="L235" s="182"/>
      <c r="M235" s="182"/>
      <c r="N235" s="182"/>
      <c r="O235" s="182"/>
      <c r="P235" s="182"/>
      <c r="Q235" s="182"/>
      <c r="R235" s="182"/>
      <c r="S235" s="182"/>
      <c r="T235" s="182"/>
      <c r="U235" s="182"/>
      <c r="V235" s="182"/>
      <c r="W235" s="182"/>
      <c r="X235" s="182"/>
      <c r="Y235" s="182"/>
    </row>
    <row r="236" ht="15.75" customHeight="1">
      <c r="A236" s="181"/>
      <c r="B236" s="182"/>
      <c r="C236" s="182"/>
      <c r="D236" s="182"/>
      <c r="E236" s="182"/>
      <c r="F236" s="183"/>
      <c r="G236" s="182"/>
      <c r="H236" s="182"/>
      <c r="I236" s="182"/>
      <c r="J236" s="182"/>
      <c r="K236" s="182"/>
      <c r="L236" s="182"/>
      <c r="M236" s="182"/>
      <c r="N236" s="182"/>
      <c r="O236" s="182"/>
      <c r="P236" s="182"/>
      <c r="Q236" s="182"/>
      <c r="R236" s="182"/>
      <c r="S236" s="182"/>
      <c r="T236" s="182"/>
      <c r="U236" s="182"/>
      <c r="V236" s="182"/>
      <c r="W236" s="182"/>
      <c r="X236" s="182"/>
      <c r="Y236" s="182"/>
    </row>
    <row r="237" ht="15.75" customHeight="1">
      <c r="A237" s="181"/>
      <c r="B237" s="182"/>
      <c r="C237" s="182"/>
      <c r="D237" s="182"/>
      <c r="E237" s="182"/>
      <c r="F237" s="183"/>
      <c r="G237" s="182"/>
      <c r="H237" s="182"/>
      <c r="I237" s="182"/>
      <c r="J237" s="182"/>
      <c r="K237" s="182"/>
      <c r="L237" s="182"/>
      <c r="M237" s="182"/>
      <c r="N237" s="182"/>
      <c r="O237" s="182"/>
      <c r="P237" s="182"/>
      <c r="Q237" s="182"/>
      <c r="R237" s="182"/>
      <c r="S237" s="182"/>
      <c r="T237" s="182"/>
      <c r="U237" s="182"/>
      <c r="V237" s="182"/>
      <c r="W237" s="182"/>
      <c r="X237" s="182"/>
      <c r="Y237" s="182"/>
    </row>
    <row r="238" ht="15.75" customHeight="1">
      <c r="A238" s="181"/>
      <c r="B238" s="182"/>
      <c r="C238" s="182"/>
      <c r="D238" s="182"/>
      <c r="E238" s="182"/>
      <c r="F238" s="183"/>
      <c r="G238" s="182"/>
      <c r="H238" s="182"/>
      <c r="I238" s="182"/>
      <c r="J238" s="182"/>
      <c r="K238" s="182"/>
      <c r="L238" s="182"/>
      <c r="M238" s="182"/>
      <c r="N238" s="182"/>
      <c r="O238" s="182"/>
      <c r="P238" s="182"/>
      <c r="Q238" s="182"/>
      <c r="R238" s="182"/>
      <c r="S238" s="182"/>
      <c r="T238" s="182"/>
      <c r="U238" s="182"/>
      <c r="V238" s="182"/>
      <c r="W238" s="182"/>
      <c r="X238" s="182"/>
      <c r="Y238" s="182"/>
    </row>
    <row r="239" ht="15.75" customHeight="1">
      <c r="A239" s="181"/>
      <c r="B239" s="182"/>
      <c r="C239" s="182"/>
      <c r="D239" s="182"/>
      <c r="E239" s="182"/>
      <c r="F239" s="183"/>
      <c r="G239" s="182"/>
      <c r="H239" s="182"/>
      <c r="I239" s="182"/>
      <c r="J239" s="182"/>
      <c r="K239" s="182"/>
      <c r="L239" s="182"/>
      <c r="M239" s="182"/>
      <c r="N239" s="182"/>
      <c r="O239" s="182"/>
      <c r="P239" s="182"/>
      <c r="Q239" s="182"/>
      <c r="R239" s="182"/>
      <c r="S239" s="182"/>
      <c r="T239" s="182"/>
      <c r="U239" s="182"/>
      <c r="V239" s="182"/>
      <c r="W239" s="182"/>
      <c r="X239" s="182"/>
      <c r="Y239" s="182"/>
    </row>
    <row r="240" ht="15.75" customHeight="1">
      <c r="A240" s="181"/>
      <c r="B240" s="182"/>
      <c r="C240" s="182"/>
      <c r="D240" s="182"/>
      <c r="E240" s="182"/>
      <c r="F240" s="183"/>
      <c r="G240" s="182"/>
      <c r="H240" s="182"/>
      <c r="I240" s="182"/>
      <c r="J240" s="182"/>
      <c r="K240" s="182"/>
      <c r="L240" s="182"/>
      <c r="M240" s="182"/>
      <c r="N240" s="182"/>
      <c r="O240" s="182"/>
      <c r="P240" s="182"/>
      <c r="Q240" s="182"/>
      <c r="R240" s="182"/>
      <c r="S240" s="182"/>
      <c r="T240" s="182"/>
      <c r="U240" s="182"/>
      <c r="V240" s="182"/>
      <c r="W240" s="182"/>
      <c r="X240" s="182"/>
      <c r="Y240" s="182"/>
    </row>
    <row r="241" ht="15.75" customHeight="1">
      <c r="A241" s="181"/>
      <c r="B241" s="182"/>
      <c r="C241" s="182"/>
      <c r="D241" s="182"/>
      <c r="E241" s="182"/>
      <c r="F241" s="183"/>
      <c r="G241" s="182"/>
      <c r="H241" s="182"/>
      <c r="I241" s="182"/>
      <c r="J241" s="182"/>
      <c r="K241" s="182"/>
      <c r="L241" s="182"/>
      <c r="M241" s="182"/>
      <c r="N241" s="182"/>
      <c r="O241" s="182"/>
      <c r="P241" s="182"/>
      <c r="Q241" s="182"/>
      <c r="R241" s="182"/>
      <c r="S241" s="182"/>
      <c r="T241" s="182"/>
      <c r="U241" s="182"/>
      <c r="V241" s="182"/>
      <c r="W241" s="182"/>
      <c r="X241" s="182"/>
      <c r="Y241" s="182"/>
    </row>
    <row r="242" ht="15.75" customHeight="1">
      <c r="A242" s="181"/>
      <c r="B242" s="182"/>
      <c r="C242" s="182"/>
      <c r="D242" s="182"/>
      <c r="E242" s="182"/>
      <c r="F242" s="183"/>
      <c r="G242" s="182"/>
      <c r="H242" s="182"/>
      <c r="I242" s="182"/>
      <c r="J242" s="182"/>
      <c r="K242" s="182"/>
      <c r="L242" s="182"/>
      <c r="M242" s="182"/>
      <c r="N242" s="182"/>
      <c r="O242" s="182"/>
      <c r="P242" s="182"/>
      <c r="Q242" s="182"/>
      <c r="R242" s="182"/>
      <c r="S242" s="182"/>
      <c r="T242" s="182"/>
      <c r="U242" s="182"/>
      <c r="V242" s="182"/>
      <c r="W242" s="182"/>
      <c r="X242" s="182"/>
      <c r="Y242" s="182"/>
    </row>
    <row r="243" ht="15.75" customHeight="1">
      <c r="A243" s="181"/>
      <c r="B243" s="182"/>
      <c r="C243" s="182"/>
      <c r="D243" s="182"/>
      <c r="E243" s="182"/>
      <c r="F243" s="183"/>
      <c r="G243" s="182"/>
      <c r="H243" s="182"/>
      <c r="I243" s="182"/>
      <c r="J243" s="182"/>
      <c r="K243" s="182"/>
      <c r="L243" s="182"/>
      <c r="M243" s="182"/>
      <c r="N243" s="182"/>
      <c r="O243" s="182"/>
      <c r="P243" s="182"/>
      <c r="Q243" s="182"/>
      <c r="R243" s="182"/>
      <c r="S243" s="182"/>
      <c r="T243" s="182"/>
      <c r="U243" s="182"/>
      <c r="V243" s="182"/>
      <c r="W243" s="182"/>
      <c r="X243" s="182"/>
      <c r="Y243" s="182"/>
    </row>
    <row r="244" ht="15.75" customHeight="1">
      <c r="A244" s="181"/>
      <c r="B244" s="182"/>
      <c r="C244" s="182"/>
      <c r="D244" s="182"/>
      <c r="E244" s="182"/>
      <c r="F244" s="183"/>
      <c r="G244" s="182"/>
      <c r="H244" s="182"/>
      <c r="I244" s="182"/>
      <c r="J244" s="182"/>
      <c r="K244" s="182"/>
      <c r="L244" s="182"/>
      <c r="M244" s="182"/>
      <c r="N244" s="182"/>
      <c r="O244" s="182"/>
      <c r="P244" s="182"/>
      <c r="Q244" s="182"/>
      <c r="R244" s="182"/>
      <c r="S244" s="182"/>
      <c r="T244" s="182"/>
      <c r="U244" s="182"/>
      <c r="V244" s="182"/>
      <c r="W244" s="182"/>
      <c r="X244" s="182"/>
      <c r="Y244" s="182"/>
    </row>
    <row r="245" ht="15.75" customHeight="1">
      <c r="A245" s="181"/>
      <c r="B245" s="182"/>
      <c r="C245" s="182"/>
      <c r="D245" s="182"/>
      <c r="E245" s="182"/>
      <c r="F245" s="183"/>
      <c r="G245" s="182"/>
      <c r="H245" s="182"/>
      <c r="I245" s="182"/>
      <c r="J245" s="182"/>
      <c r="K245" s="182"/>
      <c r="L245" s="182"/>
      <c r="M245" s="182"/>
      <c r="N245" s="182"/>
      <c r="O245" s="182"/>
      <c r="P245" s="182"/>
      <c r="Q245" s="182"/>
      <c r="R245" s="182"/>
      <c r="S245" s="182"/>
      <c r="T245" s="182"/>
      <c r="U245" s="182"/>
      <c r="V245" s="182"/>
      <c r="W245" s="182"/>
      <c r="X245" s="182"/>
      <c r="Y245" s="182"/>
    </row>
    <row r="246" ht="15.75" customHeight="1">
      <c r="A246" s="181"/>
      <c r="B246" s="182"/>
      <c r="C246" s="182"/>
      <c r="D246" s="182"/>
      <c r="E246" s="182"/>
      <c r="F246" s="183"/>
      <c r="G246" s="182"/>
      <c r="H246" s="182"/>
      <c r="I246" s="182"/>
      <c r="J246" s="182"/>
      <c r="K246" s="182"/>
      <c r="L246" s="182"/>
      <c r="M246" s="182"/>
      <c r="N246" s="182"/>
      <c r="O246" s="182"/>
      <c r="P246" s="182"/>
      <c r="Q246" s="182"/>
      <c r="R246" s="182"/>
      <c r="S246" s="182"/>
      <c r="T246" s="182"/>
      <c r="U246" s="182"/>
      <c r="V246" s="182"/>
      <c r="W246" s="182"/>
      <c r="X246" s="182"/>
      <c r="Y246" s="182"/>
    </row>
    <row r="247" ht="15.75" customHeight="1">
      <c r="A247" s="181"/>
      <c r="B247" s="182"/>
      <c r="C247" s="182"/>
      <c r="D247" s="182"/>
      <c r="E247" s="182"/>
      <c r="F247" s="183"/>
      <c r="G247" s="182"/>
      <c r="H247" s="182"/>
      <c r="I247" s="182"/>
      <c r="J247" s="182"/>
      <c r="K247" s="182"/>
      <c r="L247" s="182"/>
      <c r="M247" s="182"/>
      <c r="N247" s="182"/>
      <c r="O247" s="182"/>
      <c r="P247" s="182"/>
      <c r="Q247" s="182"/>
      <c r="R247" s="182"/>
      <c r="S247" s="182"/>
      <c r="T247" s="182"/>
      <c r="U247" s="182"/>
      <c r="V247" s="182"/>
      <c r="W247" s="182"/>
      <c r="X247" s="182"/>
      <c r="Y247" s="182"/>
    </row>
    <row r="248" ht="15.75" customHeight="1">
      <c r="A248" s="181"/>
      <c r="B248" s="182"/>
      <c r="C248" s="182"/>
      <c r="D248" s="182"/>
      <c r="E248" s="182"/>
      <c r="F248" s="183"/>
      <c r="G248" s="182"/>
      <c r="H248" s="182"/>
      <c r="I248" s="182"/>
      <c r="J248" s="182"/>
      <c r="K248" s="182"/>
      <c r="L248" s="182"/>
      <c r="M248" s="182"/>
      <c r="N248" s="182"/>
      <c r="O248" s="182"/>
      <c r="P248" s="182"/>
      <c r="Q248" s="182"/>
      <c r="R248" s="182"/>
      <c r="S248" s="182"/>
      <c r="T248" s="182"/>
      <c r="U248" s="182"/>
      <c r="V248" s="182"/>
      <c r="W248" s="182"/>
      <c r="X248" s="182"/>
      <c r="Y248" s="182"/>
    </row>
    <row r="249" ht="15.75" customHeight="1">
      <c r="A249" s="181"/>
      <c r="B249" s="182"/>
      <c r="C249" s="182"/>
      <c r="D249" s="182"/>
      <c r="E249" s="182"/>
      <c r="F249" s="183"/>
      <c r="G249" s="182"/>
      <c r="H249" s="182"/>
      <c r="I249" s="182"/>
      <c r="J249" s="182"/>
      <c r="K249" s="182"/>
      <c r="L249" s="182"/>
      <c r="M249" s="182"/>
      <c r="N249" s="182"/>
      <c r="O249" s="182"/>
      <c r="P249" s="182"/>
      <c r="Q249" s="182"/>
      <c r="R249" s="182"/>
      <c r="S249" s="182"/>
      <c r="T249" s="182"/>
      <c r="U249" s="182"/>
      <c r="V249" s="182"/>
      <c r="W249" s="182"/>
      <c r="X249" s="182"/>
      <c r="Y249" s="182"/>
    </row>
    <row r="250" ht="15.75" customHeight="1">
      <c r="A250" s="181"/>
      <c r="B250" s="182"/>
      <c r="C250" s="182"/>
      <c r="D250" s="182"/>
      <c r="E250" s="182"/>
      <c r="F250" s="183"/>
      <c r="G250" s="182"/>
      <c r="H250" s="182"/>
      <c r="I250" s="182"/>
      <c r="J250" s="182"/>
      <c r="K250" s="182"/>
      <c r="L250" s="182"/>
      <c r="M250" s="182"/>
      <c r="N250" s="182"/>
      <c r="O250" s="182"/>
      <c r="P250" s="182"/>
      <c r="Q250" s="182"/>
      <c r="R250" s="182"/>
      <c r="S250" s="182"/>
      <c r="T250" s="182"/>
      <c r="U250" s="182"/>
      <c r="V250" s="182"/>
      <c r="W250" s="182"/>
      <c r="X250" s="182"/>
      <c r="Y250" s="182"/>
    </row>
    <row r="251" ht="15.75" customHeight="1">
      <c r="A251" s="181"/>
      <c r="B251" s="182"/>
      <c r="C251" s="182"/>
      <c r="D251" s="182"/>
      <c r="E251" s="182"/>
      <c r="F251" s="183"/>
      <c r="G251" s="182"/>
      <c r="H251" s="182"/>
      <c r="I251" s="182"/>
      <c r="J251" s="182"/>
      <c r="K251" s="182"/>
      <c r="L251" s="182"/>
      <c r="M251" s="182"/>
      <c r="N251" s="182"/>
      <c r="O251" s="182"/>
      <c r="P251" s="182"/>
      <c r="Q251" s="182"/>
      <c r="R251" s="182"/>
      <c r="S251" s="182"/>
      <c r="T251" s="182"/>
      <c r="U251" s="182"/>
      <c r="V251" s="182"/>
      <c r="W251" s="182"/>
      <c r="X251" s="182"/>
      <c r="Y251" s="182"/>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autoFilter ref="$A$1:$I$1007"/>
  <customSheetViews>
    <customSheetView guid="{AB856B94-BC6D-4658-AC9D-D986A8231141}" filter="1" showAutoFilter="1">
      <autoFilter ref="$A$1:$I$51"/>
      <extLst>
        <ext uri="GoogleSheetsCustomDataVersion1">
          <go:sheetsCustomData xmlns:go="http://customooxmlschemas.google.com/" filterViewId="804890243"/>
        </ext>
      </extLst>
    </customSheetView>
  </customSheetView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1.0"/>
    <col customWidth="1" min="2" max="2" width="63.43"/>
    <col customWidth="1" min="3" max="3" width="19.29"/>
    <col customWidth="1" min="4" max="4" width="27.0"/>
    <col customWidth="1" min="5" max="5" width="20.29"/>
    <col customWidth="1" min="6" max="7" width="12.86"/>
    <col customWidth="1" min="8" max="8" width="15.29"/>
    <col customWidth="1" min="9" max="9" width="19.57"/>
    <col customWidth="1" min="10" max="10" width="24.57"/>
    <col customWidth="1" min="11" max="11" width="11.86"/>
  </cols>
  <sheetData>
    <row r="1">
      <c r="A1" s="63" t="s">
        <v>273</v>
      </c>
      <c r="B1" s="184" t="s">
        <v>274</v>
      </c>
      <c r="C1" s="65" t="s">
        <v>275</v>
      </c>
      <c r="D1" s="65" t="s">
        <v>333</v>
      </c>
      <c r="E1" s="65" t="s">
        <v>276</v>
      </c>
      <c r="F1" s="66" t="s">
        <v>277</v>
      </c>
      <c r="G1" s="69" t="s">
        <v>278</v>
      </c>
      <c r="H1" s="68" t="s">
        <v>279</v>
      </c>
      <c r="I1" s="69" t="s">
        <v>280</v>
      </c>
      <c r="J1" s="185" t="s">
        <v>281</v>
      </c>
      <c r="K1" s="27"/>
      <c r="L1" s="27"/>
      <c r="M1" s="27"/>
      <c r="N1" s="27"/>
      <c r="O1" s="27"/>
      <c r="P1" s="27"/>
      <c r="Q1" s="27"/>
      <c r="R1" s="27"/>
      <c r="S1" s="27"/>
      <c r="T1" s="27"/>
      <c r="U1" s="27"/>
      <c r="V1" s="27"/>
      <c r="W1" s="27"/>
      <c r="X1" s="27"/>
      <c r="Y1" s="27"/>
      <c r="Z1" s="27"/>
      <c r="AA1" s="27"/>
    </row>
    <row r="2">
      <c r="A2" s="186"/>
      <c r="B2" s="74"/>
      <c r="C2" s="76"/>
      <c r="D2" s="76"/>
      <c r="E2" s="76"/>
      <c r="F2" s="76"/>
      <c r="G2" s="187"/>
      <c r="H2" s="78"/>
      <c r="I2" s="79"/>
      <c r="J2" s="188"/>
      <c r="K2" s="189"/>
      <c r="L2" s="189"/>
      <c r="M2" s="189"/>
      <c r="N2" s="189"/>
      <c r="O2" s="189"/>
      <c r="P2" s="189"/>
      <c r="Q2" s="189"/>
      <c r="R2" s="189"/>
      <c r="S2" s="189"/>
      <c r="T2" s="189"/>
      <c r="U2" s="189"/>
      <c r="V2" s="189"/>
      <c r="W2" s="189"/>
      <c r="X2" s="189"/>
      <c r="Y2" s="189"/>
      <c r="Z2" s="189"/>
      <c r="AA2" s="189"/>
    </row>
    <row r="3">
      <c r="A3" s="82">
        <v>1.0</v>
      </c>
      <c r="B3" s="83" t="s">
        <v>334</v>
      </c>
      <c r="C3" s="84"/>
      <c r="D3" s="84"/>
      <c r="E3" s="84"/>
      <c r="F3" s="84"/>
      <c r="G3" s="190"/>
      <c r="H3" s="86"/>
      <c r="I3" s="86"/>
      <c r="J3" s="191"/>
      <c r="K3" s="189"/>
      <c r="L3" s="189"/>
      <c r="M3" s="189"/>
      <c r="N3" s="189"/>
      <c r="O3" s="189"/>
      <c r="P3" s="189"/>
      <c r="Q3" s="189"/>
      <c r="R3" s="189"/>
      <c r="S3" s="189"/>
      <c r="T3" s="189"/>
      <c r="U3" s="189"/>
      <c r="V3" s="189"/>
      <c r="W3" s="189"/>
      <c r="X3" s="189"/>
      <c r="Y3" s="189"/>
      <c r="Z3" s="189"/>
      <c r="AA3" s="189"/>
    </row>
    <row r="4">
      <c r="A4" s="192"/>
      <c r="B4" s="99"/>
      <c r="C4" s="92"/>
      <c r="D4" s="92"/>
      <c r="E4" s="92"/>
      <c r="F4" s="119"/>
      <c r="G4" s="193"/>
      <c r="H4" s="100"/>
      <c r="I4" s="96"/>
      <c r="J4" s="194"/>
      <c r="K4" s="189"/>
      <c r="L4" s="189"/>
      <c r="M4" s="189"/>
      <c r="N4" s="189"/>
      <c r="O4" s="189"/>
      <c r="P4" s="189"/>
      <c r="Q4" s="189"/>
      <c r="R4" s="189"/>
      <c r="S4" s="189"/>
      <c r="T4" s="189"/>
      <c r="U4" s="189"/>
      <c r="V4" s="189"/>
      <c r="W4" s="189"/>
      <c r="X4" s="189"/>
      <c r="Y4" s="189"/>
      <c r="Z4" s="189"/>
      <c r="AA4" s="189"/>
    </row>
    <row r="5">
      <c r="A5" s="103">
        <v>1.1</v>
      </c>
      <c r="B5" s="104" t="s">
        <v>335</v>
      </c>
      <c r="C5" s="105"/>
      <c r="D5" s="105"/>
      <c r="E5" s="105"/>
      <c r="F5" s="195"/>
      <c r="G5" s="196"/>
      <c r="H5" s="111"/>
      <c r="I5" s="109"/>
      <c r="J5" s="188"/>
      <c r="K5" s="189"/>
      <c r="L5" s="189"/>
      <c r="M5" s="189"/>
      <c r="N5" s="189"/>
      <c r="O5" s="189"/>
      <c r="P5" s="189"/>
      <c r="Q5" s="189"/>
      <c r="R5" s="189"/>
      <c r="S5" s="189"/>
      <c r="T5" s="189"/>
      <c r="U5" s="189"/>
      <c r="V5" s="189"/>
      <c r="W5" s="189"/>
      <c r="X5" s="189"/>
      <c r="Y5" s="189"/>
      <c r="Z5" s="189"/>
      <c r="AA5" s="189"/>
    </row>
    <row r="6">
      <c r="A6" s="197"/>
      <c r="B6" s="99" t="s">
        <v>336</v>
      </c>
      <c r="C6" s="105"/>
      <c r="D6" s="105"/>
      <c r="E6" s="105"/>
      <c r="F6" s="106"/>
      <c r="G6" s="196"/>
      <c r="H6" s="111"/>
      <c r="I6" s="109"/>
      <c r="J6" s="188"/>
      <c r="K6" s="189"/>
      <c r="L6" s="189"/>
      <c r="M6" s="189"/>
      <c r="N6" s="189"/>
      <c r="O6" s="189"/>
      <c r="P6" s="189"/>
      <c r="Q6" s="189"/>
      <c r="R6" s="189"/>
      <c r="S6" s="189"/>
      <c r="T6" s="189"/>
      <c r="U6" s="189"/>
      <c r="V6" s="189"/>
      <c r="W6" s="189"/>
      <c r="X6" s="189"/>
      <c r="Y6" s="189"/>
      <c r="Z6" s="189"/>
      <c r="AA6" s="189"/>
    </row>
    <row r="7">
      <c r="A7" s="103" t="s">
        <v>284</v>
      </c>
      <c r="B7" s="104" t="s">
        <v>337</v>
      </c>
      <c r="C7" s="105" t="s">
        <v>338</v>
      </c>
      <c r="D7" s="105"/>
      <c r="E7" s="105" t="s">
        <v>339</v>
      </c>
      <c r="F7" s="106" t="s">
        <v>287</v>
      </c>
      <c r="G7" s="196">
        <v>85.0</v>
      </c>
      <c r="H7" s="143">
        <v>2021.0</v>
      </c>
      <c r="I7" s="109">
        <f t="shared" ref="I7:I8" si="1">H7*G7</f>
        <v>171785</v>
      </c>
      <c r="J7" s="188" t="s">
        <v>340</v>
      </c>
      <c r="K7" s="189"/>
      <c r="L7" s="189"/>
      <c r="M7" s="189"/>
      <c r="N7" s="189"/>
      <c r="O7" s="189"/>
      <c r="P7" s="189"/>
      <c r="Q7" s="189"/>
      <c r="R7" s="189"/>
      <c r="S7" s="189"/>
      <c r="T7" s="189"/>
      <c r="U7" s="189"/>
      <c r="V7" s="189"/>
      <c r="W7" s="189"/>
      <c r="X7" s="189"/>
      <c r="Y7" s="189"/>
      <c r="Z7" s="189"/>
      <c r="AA7" s="189"/>
    </row>
    <row r="8">
      <c r="A8" s="103" t="s">
        <v>292</v>
      </c>
      <c r="B8" s="104" t="s">
        <v>341</v>
      </c>
      <c r="C8" s="105" t="s">
        <v>342</v>
      </c>
      <c r="D8" s="105"/>
      <c r="E8" s="105" t="s">
        <v>343</v>
      </c>
      <c r="F8" s="106" t="s">
        <v>287</v>
      </c>
      <c r="G8" s="196">
        <v>50.0</v>
      </c>
      <c r="H8" s="143">
        <v>2756.0</v>
      </c>
      <c r="I8" s="109">
        <f t="shared" si="1"/>
        <v>137800</v>
      </c>
      <c r="J8" s="188" t="s">
        <v>344</v>
      </c>
      <c r="K8" s="189"/>
      <c r="L8" s="189"/>
      <c r="M8" s="189"/>
      <c r="N8" s="189"/>
      <c r="O8" s="189"/>
      <c r="P8" s="189"/>
      <c r="Q8" s="189"/>
      <c r="R8" s="189"/>
      <c r="S8" s="189"/>
      <c r="T8" s="189"/>
      <c r="U8" s="189"/>
      <c r="V8" s="189"/>
      <c r="W8" s="189"/>
      <c r="X8" s="189"/>
      <c r="Y8" s="189"/>
      <c r="Z8" s="189"/>
      <c r="AA8" s="189"/>
    </row>
    <row r="9">
      <c r="A9" s="197"/>
      <c r="B9" s="123"/>
      <c r="C9" s="105"/>
      <c r="D9" s="105"/>
      <c r="E9" s="105"/>
      <c r="F9" s="106"/>
      <c r="G9" s="196"/>
      <c r="H9" s="111"/>
      <c r="I9" s="109"/>
      <c r="J9" s="188"/>
      <c r="K9" s="189"/>
      <c r="L9" s="189"/>
      <c r="M9" s="189"/>
      <c r="N9" s="189"/>
      <c r="O9" s="189"/>
      <c r="P9" s="189"/>
      <c r="Q9" s="189"/>
      <c r="R9" s="189"/>
      <c r="S9" s="189"/>
      <c r="T9" s="189"/>
      <c r="U9" s="189"/>
      <c r="V9" s="189"/>
      <c r="W9" s="189"/>
      <c r="X9" s="189"/>
      <c r="Y9" s="189"/>
      <c r="Z9" s="189"/>
      <c r="AA9" s="189"/>
    </row>
    <row r="10">
      <c r="A10" s="90">
        <v>1.2</v>
      </c>
      <c r="B10" s="104" t="s">
        <v>345</v>
      </c>
      <c r="C10" s="105"/>
      <c r="D10" s="105"/>
      <c r="E10" s="105"/>
      <c r="F10" s="106"/>
      <c r="G10" s="196"/>
      <c r="H10" s="100"/>
      <c r="I10" s="96"/>
      <c r="J10" s="194"/>
      <c r="K10" s="189"/>
      <c r="L10" s="189"/>
      <c r="M10" s="189"/>
      <c r="N10" s="189"/>
      <c r="O10" s="189"/>
      <c r="P10" s="189"/>
      <c r="Q10" s="189"/>
      <c r="R10" s="189"/>
      <c r="S10" s="189"/>
      <c r="T10" s="189"/>
      <c r="U10" s="189"/>
      <c r="V10" s="189"/>
      <c r="W10" s="189"/>
      <c r="X10" s="189"/>
      <c r="Y10" s="189"/>
      <c r="Z10" s="189"/>
      <c r="AA10" s="189"/>
    </row>
    <row r="11">
      <c r="A11" s="192"/>
      <c r="B11" s="123" t="s">
        <v>346</v>
      </c>
      <c r="C11" s="105"/>
      <c r="D11" s="105"/>
      <c r="E11" s="105"/>
      <c r="F11" s="106"/>
      <c r="G11" s="196"/>
      <c r="H11" s="100"/>
      <c r="I11" s="96"/>
      <c r="J11" s="194"/>
      <c r="K11" s="189"/>
      <c r="L11" s="189"/>
      <c r="M11" s="189"/>
      <c r="N11" s="189"/>
      <c r="O11" s="189"/>
      <c r="P11" s="189"/>
      <c r="Q11" s="189"/>
      <c r="R11" s="189"/>
      <c r="S11" s="189"/>
      <c r="T11" s="189"/>
      <c r="U11" s="189"/>
      <c r="V11" s="189"/>
      <c r="W11" s="189"/>
      <c r="X11" s="189"/>
      <c r="Y11" s="189"/>
      <c r="Z11" s="189"/>
      <c r="AA11" s="189"/>
    </row>
    <row r="12">
      <c r="A12" s="198" t="s">
        <v>284</v>
      </c>
      <c r="B12" s="104" t="s">
        <v>347</v>
      </c>
      <c r="C12" s="105" t="s">
        <v>348</v>
      </c>
      <c r="D12" s="105"/>
      <c r="E12" s="105" t="s">
        <v>343</v>
      </c>
      <c r="F12" s="195" t="s">
        <v>287</v>
      </c>
      <c r="G12" s="196">
        <v>12.0</v>
      </c>
      <c r="H12" s="143">
        <v>2848.0</v>
      </c>
      <c r="I12" s="109">
        <f t="shared" ref="I12:I13" si="2">H12*G12</f>
        <v>34176</v>
      </c>
      <c r="J12" s="188" t="s">
        <v>349</v>
      </c>
      <c r="K12" s="189"/>
      <c r="L12" s="189"/>
      <c r="M12" s="189"/>
      <c r="N12" s="189"/>
      <c r="O12" s="189"/>
      <c r="P12" s="189"/>
      <c r="Q12" s="189"/>
      <c r="R12" s="189"/>
      <c r="S12" s="189"/>
      <c r="T12" s="189"/>
      <c r="U12" s="189"/>
      <c r="V12" s="189"/>
      <c r="W12" s="189"/>
      <c r="X12" s="189"/>
      <c r="Y12" s="189"/>
      <c r="Z12" s="189"/>
      <c r="AA12" s="189"/>
    </row>
    <row r="13">
      <c r="A13" s="198" t="s">
        <v>292</v>
      </c>
      <c r="B13" s="104" t="s">
        <v>350</v>
      </c>
      <c r="C13" s="105" t="s">
        <v>351</v>
      </c>
      <c r="D13" s="105"/>
      <c r="E13" s="105" t="s">
        <v>352</v>
      </c>
      <c r="F13" s="195" t="s">
        <v>287</v>
      </c>
      <c r="G13" s="196">
        <v>90.0</v>
      </c>
      <c r="H13" s="143">
        <v>2021.0</v>
      </c>
      <c r="I13" s="109">
        <f t="shared" si="2"/>
        <v>181890</v>
      </c>
      <c r="J13" s="188" t="s">
        <v>349</v>
      </c>
      <c r="K13" s="189"/>
      <c r="L13" s="189"/>
      <c r="M13" s="189"/>
      <c r="N13" s="189"/>
      <c r="O13" s="189"/>
      <c r="P13" s="189"/>
      <c r="Q13" s="189"/>
      <c r="R13" s="189"/>
      <c r="S13" s="189"/>
      <c r="T13" s="189"/>
      <c r="U13" s="189"/>
      <c r="V13" s="189"/>
      <c r="W13" s="189"/>
      <c r="X13" s="189"/>
      <c r="Y13" s="189"/>
      <c r="Z13" s="189"/>
      <c r="AA13" s="189"/>
    </row>
    <row r="14">
      <c r="A14" s="192"/>
      <c r="B14" s="91"/>
      <c r="C14" s="92"/>
      <c r="D14" s="105"/>
      <c r="E14" s="92"/>
      <c r="F14" s="93"/>
      <c r="G14" s="196"/>
      <c r="H14" s="100"/>
      <c r="I14" s="109"/>
      <c r="J14" s="194"/>
      <c r="K14" s="189"/>
      <c r="L14" s="189"/>
      <c r="M14" s="189"/>
      <c r="N14" s="189"/>
      <c r="O14" s="189"/>
      <c r="P14" s="189"/>
      <c r="Q14" s="189"/>
      <c r="R14" s="189"/>
      <c r="S14" s="189"/>
      <c r="T14" s="189"/>
      <c r="U14" s="189"/>
      <c r="V14" s="189"/>
      <c r="W14" s="189"/>
      <c r="X14" s="189"/>
      <c r="Y14" s="189"/>
      <c r="Z14" s="189"/>
      <c r="AA14" s="189"/>
    </row>
    <row r="15">
      <c r="A15" s="90">
        <v>1.3</v>
      </c>
      <c r="B15" s="91" t="s">
        <v>353</v>
      </c>
      <c r="C15" s="92"/>
      <c r="D15" s="92"/>
      <c r="E15" s="92"/>
      <c r="F15" s="119"/>
      <c r="G15" s="196"/>
      <c r="H15" s="100"/>
      <c r="I15" s="109"/>
      <c r="J15" s="194"/>
      <c r="K15" s="189"/>
      <c r="L15" s="189"/>
      <c r="M15" s="189"/>
      <c r="N15" s="189"/>
      <c r="O15" s="189"/>
      <c r="P15" s="189"/>
      <c r="Q15" s="189"/>
      <c r="R15" s="189"/>
      <c r="S15" s="189"/>
      <c r="T15" s="189"/>
      <c r="U15" s="189"/>
      <c r="V15" s="189"/>
      <c r="W15" s="189"/>
      <c r="X15" s="189"/>
      <c r="Y15" s="189"/>
      <c r="Z15" s="189"/>
      <c r="AA15" s="189"/>
    </row>
    <row r="16">
      <c r="A16" s="90"/>
      <c r="B16" s="91" t="s">
        <v>354</v>
      </c>
      <c r="C16" s="92" t="s">
        <v>307</v>
      </c>
      <c r="D16" s="105"/>
      <c r="E16" s="92"/>
      <c r="F16" s="152" t="s">
        <v>287</v>
      </c>
      <c r="G16" s="196">
        <v>10.0</v>
      </c>
      <c r="H16" s="143">
        <v>1378.0</v>
      </c>
      <c r="I16" s="109">
        <f>H16*G16</f>
        <v>13780</v>
      </c>
      <c r="J16" s="194"/>
      <c r="K16" s="189"/>
      <c r="L16" s="189"/>
      <c r="M16" s="189"/>
      <c r="N16" s="189"/>
      <c r="O16" s="189"/>
      <c r="P16" s="189"/>
      <c r="Q16" s="189"/>
      <c r="R16" s="189"/>
      <c r="S16" s="189"/>
      <c r="T16" s="189"/>
      <c r="U16" s="189"/>
      <c r="V16" s="189"/>
      <c r="W16" s="189"/>
      <c r="X16" s="189"/>
      <c r="Y16" s="189"/>
      <c r="Z16" s="189"/>
      <c r="AA16" s="189"/>
    </row>
    <row r="17">
      <c r="A17" s="192"/>
      <c r="B17" s="104"/>
      <c r="C17" s="92"/>
      <c r="D17" s="92"/>
      <c r="E17" s="92"/>
      <c r="F17" s="93"/>
      <c r="G17" s="196"/>
      <c r="H17" s="100"/>
      <c r="I17" s="109"/>
      <c r="J17" s="194"/>
      <c r="K17" s="189"/>
      <c r="L17" s="189"/>
      <c r="M17" s="189"/>
      <c r="N17" s="189"/>
      <c r="O17" s="189"/>
      <c r="P17" s="189"/>
      <c r="Q17" s="189"/>
      <c r="R17" s="189"/>
      <c r="S17" s="189"/>
      <c r="T17" s="189"/>
      <c r="U17" s="189"/>
      <c r="V17" s="189"/>
      <c r="W17" s="189"/>
      <c r="X17" s="189"/>
      <c r="Y17" s="189"/>
      <c r="Z17" s="189"/>
      <c r="AA17" s="189"/>
    </row>
    <row r="18">
      <c r="A18" s="90">
        <v>1.4</v>
      </c>
      <c r="B18" s="91" t="s">
        <v>355</v>
      </c>
      <c r="C18" s="92" t="s">
        <v>307</v>
      </c>
      <c r="D18" s="92"/>
      <c r="E18" s="199"/>
      <c r="F18" s="152" t="s">
        <v>287</v>
      </c>
      <c r="G18" s="193">
        <v>10.0</v>
      </c>
      <c r="H18" s="143">
        <v>5053.0</v>
      </c>
      <c r="I18" s="109">
        <f>H18*G18</f>
        <v>50530</v>
      </c>
      <c r="J18" s="194"/>
      <c r="K18" s="189"/>
      <c r="L18" s="189"/>
      <c r="M18" s="189"/>
      <c r="N18" s="189"/>
      <c r="O18" s="189"/>
      <c r="P18" s="189"/>
      <c r="Q18" s="189"/>
      <c r="R18" s="189"/>
      <c r="S18" s="189"/>
      <c r="T18" s="189"/>
      <c r="U18" s="189"/>
      <c r="V18" s="189"/>
      <c r="W18" s="189"/>
      <c r="X18" s="189"/>
      <c r="Y18" s="189"/>
      <c r="Z18" s="189"/>
      <c r="AA18" s="189"/>
    </row>
    <row r="19">
      <c r="A19" s="197"/>
      <c r="B19" s="123" t="s">
        <v>356</v>
      </c>
      <c r="C19" s="105"/>
      <c r="D19" s="105"/>
      <c r="E19" s="105"/>
      <c r="F19" s="106"/>
      <c r="G19" s="196"/>
      <c r="H19" s="111"/>
      <c r="I19" s="109"/>
      <c r="J19" s="188"/>
      <c r="K19" s="189"/>
      <c r="L19" s="189"/>
      <c r="M19" s="189"/>
      <c r="N19" s="189"/>
      <c r="O19" s="189"/>
      <c r="P19" s="189"/>
      <c r="Q19" s="189"/>
      <c r="R19" s="189"/>
      <c r="S19" s="189"/>
      <c r="T19" s="189"/>
      <c r="U19" s="189"/>
      <c r="V19" s="189"/>
      <c r="W19" s="189"/>
      <c r="X19" s="189"/>
      <c r="Y19" s="189"/>
      <c r="Z19" s="189"/>
      <c r="AA19" s="189"/>
    </row>
    <row r="20">
      <c r="A20" s="200"/>
      <c r="B20" s="156"/>
      <c r="C20" s="76"/>
      <c r="D20" s="76"/>
      <c r="E20" s="76"/>
      <c r="F20" s="76"/>
      <c r="G20" s="187"/>
      <c r="H20" s="111"/>
      <c r="I20" s="79"/>
      <c r="J20" s="188"/>
      <c r="K20" s="189"/>
      <c r="L20" s="189"/>
      <c r="M20" s="189"/>
      <c r="N20" s="189"/>
      <c r="O20" s="189"/>
      <c r="P20" s="189"/>
      <c r="Q20" s="189"/>
      <c r="R20" s="189"/>
      <c r="S20" s="189"/>
      <c r="T20" s="189"/>
      <c r="U20" s="189"/>
      <c r="V20" s="189"/>
      <c r="W20" s="189"/>
      <c r="X20" s="189"/>
      <c r="Y20" s="189"/>
      <c r="Z20" s="189"/>
      <c r="AA20" s="189"/>
    </row>
    <row r="21" ht="15.75" customHeight="1">
      <c r="A21" s="201">
        <f>A18+0.1</f>
        <v>1.5</v>
      </c>
      <c r="B21" s="202" t="s">
        <v>357</v>
      </c>
      <c r="C21" s="203"/>
      <c r="D21" s="204"/>
      <c r="E21" s="205"/>
      <c r="F21" s="206"/>
      <c r="G21" s="207"/>
      <c r="H21" s="120"/>
      <c r="I21" s="120"/>
      <c r="J21" s="208"/>
      <c r="K21" s="2"/>
      <c r="L21" s="2"/>
      <c r="M21" s="2"/>
      <c r="N21" s="2"/>
      <c r="O21" s="2"/>
      <c r="P21" s="2"/>
      <c r="Q21" s="2"/>
      <c r="R21" s="2"/>
      <c r="S21" s="2"/>
      <c r="T21" s="2"/>
      <c r="U21" s="2"/>
      <c r="V21" s="2"/>
      <c r="W21" s="2"/>
      <c r="X21" s="2"/>
      <c r="Y21" s="2"/>
      <c r="Z21" s="2"/>
      <c r="AA21" s="2"/>
    </row>
    <row r="22" ht="15.75" customHeight="1">
      <c r="A22" s="209"/>
      <c r="B22" s="210" t="s">
        <v>358</v>
      </c>
      <c r="C22" s="106" t="s">
        <v>359</v>
      </c>
      <c r="D22" s="106"/>
      <c r="E22" s="106" t="s">
        <v>360</v>
      </c>
      <c r="F22" s="195" t="s">
        <v>287</v>
      </c>
      <c r="G22" s="211">
        <v>290.0</v>
      </c>
      <c r="H22" s="143">
        <v>11894.0</v>
      </c>
      <c r="I22" s="109">
        <f>H22*G22</f>
        <v>3449260</v>
      </c>
      <c r="J22" s="188" t="s">
        <v>361</v>
      </c>
      <c r="K22" s="189"/>
      <c r="L22" s="189"/>
      <c r="M22" s="189"/>
      <c r="N22" s="189"/>
      <c r="O22" s="189"/>
      <c r="P22" s="189"/>
      <c r="Q22" s="189"/>
      <c r="R22" s="189"/>
      <c r="S22" s="189"/>
      <c r="T22" s="189"/>
      <c r="U22" s="189"/>
      <c r="V22" s="189"/>
      <c r="W22" s="189"/>
      <c r="X22" s="189"/>
      <c r="Y22" s="189"/>
      <c r="Z22" s="189"/>
      <c r="AA22" s="189"/>
    </row>
    <row r="23" ht="15.75" customHeight="1">
      <c r="A23" s="209"/>
      <c r="B23" s="212"/>
      <c r="C23" s="106"/>
      <c r="D23" s="119"/>
      <c r="E23" s="195"/>
      <c r="F23" s="195"/>
      <c r="G23" s="211"/>
      <c r="H23" s="213"/>
      <c r="I23" s="214"/>
      <c r="J23" s="215"/>
      <c r="K23" s="189"/>
      <c r="L23" s="189"/>
      <c r="M23" s="189"/>
      <c r="N23" s="189"/>
      <c r="O23" s="189"/>
      <c r="P23" s="189"/>
      <c r="Q23" s="189"/>
      <c r="R23" s="189"/>
      <c r="S23" s="189"/>
      <c r="T23" s="189"/>
      <c r="U23" s="189"/>
      <c r="V23" s="189"/>
      <c r="W23" s="189"/>
      <c r="X23" s="189"/>
      <c r="Y23" s="189"/>
      <c r="Z23" s="189"/>
      <c r="AA23" s="189"/>
    </row>
    <row r="24" ht="15.75" customHeight="1">
      <c r="A24" s="103">
        <f>A21+0.1</f>
        <v>1.6</v>
      </c>
      <c r="B24" s="216" t="s">
        <v>362</v>
      </c>
      <c r="C24" s="106"/>
      <c r="D24" s="119"/>
      <c r="E24" s="195"/>
      <c r="F24" s="195"/>
      <c r="G24" s="211"/>
      <c r="H24" s="213"/>
      <c r="I24" s="214"/>
      <c r="J24" s="215"/>
      <c r="K24" s="189"/>
      <c r="L24" s="189"/>
      <c r="M24" s="189"/>
      <c r="N24" s="189"/>
      <c r="O24" s="189"/>
      <c r="P24" s="189"/>
      <c r="Q24" s="189"/>
      <c r="R24" s="189"/>
      <c r="S24" s="189"/>
      <c r="T24" s="189"/>
      <c r="U24" s="189"/>
      <c r="V24" s="189"/>
      <c r="W24" s="189"/>
      <c r="X24" s="189"/>
      <c r="Y24" s="189"/>
      <c r="Z24" s="189"/>
      <c r="AA24" s="189"/>
    </row>
    <row r="25" ht="15.75" customHeight="1">
      <c r="A25" s="217"/>
      <c r="B25" s="210" t="s">
        <v>363</v>
      </c>
      <c r="C25" s="218" t="s">
        <v>364</v>
      </c>
      <c r="D25" s="219"/>
      <c r="E25" s="119" t="s">
        <v>365</v>
      </c>
      <c r="F25" s="195" t="s">
        <v>287</v>
      </c>
      <c r="G25" s="193">
        <v>8.0</v>
      </c>
      <c r="H25" s="143">
        <v>36746.0</v>
      </c>
      <c r="I25" s="109">
        <f>H25*G25</f>
        <v>293968</v>
      </c>
      <c r="J25" s="188" t="s">
        <v>366</v>
      </c>
      <c r="K25" s="2"/>
      <c r="L25" s="2"/>
      <c r="M25" s="2"/>
      <c r="N25" s="2"/>
      <c r="O25" s="2"/>
      <c r="P25" s="2"/>
      <c r="Q25" s="2"/>
      <c r="R25" s="2"/>
      <c r="S25" s="2"/>
      <c r="T25" s="2"/>
      <c r="U25" s="2"/>
      <c r="V25" s="2"/>
      <c r="W25" s="2"/>
      <c r="X25" s="2"/>
      <c r="Y25" s="2"/>
      <c r="Z25" s="2"/>
      <c r="AA25" s="2"/>
    </row>
    <row r="26" ht="15.75" customHeight="1">
      <c r="A26" s="217"/>
      <c r="B26" s="220"/>
      <c r="C26" s="221"/>
      <c r="D26" s="205"/>
      <c r="E26" s="222"/>
      <c r="F26" s="222"/>
      <c r="G26" s="223"/>
      <c r="H26" s="120"/>
      <c r="I26" s="120"/>
      <c r="J26" s="208"/>
      <c r="K26" s="2"/>
      <c r="L26" s="2"/>
      <c r="M26" s="2"/>
      <c r="N26" s="2"/>
      <c r="O26" s="2"/>
      <c r="P26" s="2"/>
      <c r="Q26" s="2"/>
      <c r="R26" s="2"/>
      <c r="S26" s="2"/>
      <c r="T26" s="2"/>
      <c r="U26" s="2"/>
      <c r="V26" s="2"/>
      <c r="W26" s="2"/>
      <c r="X26" s="2"/>
      <c r="Y26" s="2"/>
      <c r="Z26" s="2"/>
      <c r="AA26" s="2"/>
    </row>
    <row r="27" ht="15.75" customHeight="1">
      <c r="A27" s="224">
        <f>A24+0.1</f>
        <v>1.7</v>
      </c>
      <c r="B27" s="225" t="s">
        <v>367</v>
      </c>
      <c r="C27" s="218"/>
      <c r="D27" s="226"/>
      <c r="E27" s="106"/>
      <c r="F27" s="195"/>
      <c r="G27" s="196"/>
      <c r="H27" s="227"/>
      <c r="I27" s="109"/>
      <c r="J27" s="215"/>
      <c r="K27" s="189"/>
      <c r="L27" s="189"/>
      <c r="M27" s="189"/>
      <c r="N27" s="189"/>
      <c r="O27" s="189"/>
      <c r="P27" s="189"/>
      <c r="Q27" s="189"/>
      <c r="R27" s="189"/>
      <c r="S27" s="189"/>
      <c r="T27" s="189"/>
      <c r="U27" s="189"/>
      <c r="V27" s="189"/>
      <c r="W27" s="189"/>
      <c r="X27" s="189"/>
      <c r="Y27" s="189"/>
      <c r="Z27" s="189"/>
      <c r="AA27" s="189"/>
    </row>
    <row r="28" ht="15.75" customHeight="1">
      <c r="A28" s="224"/>
      <c r="B28" s="210" t="s">
        <v>368</v>
      </c>
      <c r="C28" s="218" t="s">
        <v>369</v>
      </c>
      <c r="D28" s="219"/>
      <c r="E28" s="119" t="s">
        <v>370</v>
      </c>
      <c r="F28" s="195" t="s">
        <v>287</v>
      </c>
      <c r="G28" s="196">
        <v>6.0</v>
      </c>
      <c r="H28" s="108">
        <v>83404.0</v>
      </c>
      <c r="I28" s="109">
        <f>H28*G28</f>
        <v>500424</v>
      </c>
      <c r="J28" s="188" t="s">
        <v>371</v>
      </c>
      <c r="K28" s="189"/>
      <c r="L28" s="189"/>
      <c r="M28" s="189"/>
      <c r="N28" s="189"/>
      <c r="O28" s="189"/>
      <c r="P28" s="189"/>
      <c r="Q28" s="189"/>
      <c r="R28" s="189"/>
      <c r="S28" s="189"/>
      <c r="T28" s="189"/>
      <c r="U28" s="189"/>
      <c r="V28" s="189"/>
      <c r="W28" s="189"/>
      <c r="X28" s="189"/>
      <c r="Y28" s="189"/>
      <c r="Z28" s="189"/>
      <c r="AA28" s="189"/>
    </row>
    <row r="29" ht="15.75" customHeight="1">
      <c r="A29" s="224"/>
      <c r="B29" s="188"/>
      <c r="C29" s="188"/>
      <c r="D29" s="188"/>
      <c r="E29" s="188"/>
      <c r="F29" s="188"/>
      <c r="G29" s="196"/>
      <c r="H29" s="214"/>
      <c r="I29" s="109"/>
      <c r="J29" s="215"/>
      <c r="K29" s="189"/>
      <c r="L29" s="189"/>
      <c r="M29" s="189"/>
      <c r="N29" s="189"/>
      <c r="O29" s="189"/>
      <c r="P29" s="189"/>
      <c r="Q29" s="189"/>
      <c r="R29" s="189"/>
      <c r="S29" s="189"/>
      <c r="T29" s="189"/>
      <c r="U29" s="189"/>
      <c r="V29" s="189"/>
      <c r="W29" s="189"/>
      <c r="X29" s="189"/>
      <c r="Y29" s="189"/>
      <c r="Z29" s="189"/>
      <c r="AA29" s="189"/>
    </row>
    <row r="30" ht="15.75" customHeight="1">
      <c r="A30" s="224">
        <v>1.8</v>
      </c>
      <c r="B30" s="225" t="s">
        <v>372</v>
      </c>
      <c r="C30" s="188"/>
      <c r="D30" s="188"/>
      <c r="E30" s="188"/>
      <c r="F30" s="188"/>
      <c r="G30" s="187"/>
      <c r="H30" s="111"/>
      <c r="I30" s="79"/>
      <c r="J30" s="188"/>
      <c r="K30" s="189"/>
      <c r="L30" s="189"/>
      <c r="M30" s="189"/>
      <c r="N30" s="189"/>
      <c r="O30" s="189"/>
      <c r="P30" s="189"/>
      <c r="Q30" s="189"/>
      <c r="R30" s="189"/>
      <c r="S30" s="189"/>
      <c r="T30" s="189"/>
      <c r="U30" s="189"/>
      <c r="V30" s="189"/>
      <c r="W30" s="189"/>
      <c r="X30" s="189"/>
      <c r="Y30" s="189"/>
      <c r="Z30" s="189"/>
      <c r="AA30" s="189"/>
    </row>
    <row r="31" ht="15.75" customHeight="1">
      <c r="A31" s="228"/>
      <c r="B31" s="210" t="s">
        <v>373</v>
      </c>
      <c r="C31" s="218" t="s">
        <v>374</v>
      </c>
      <c r="D31" s="219"/>
      <c r="E31" s="195" t="s">
        <v>343</v>
      </c>
      <c r="F31" s="195" t="s">
        <v>287</v>
      </c>
      <c r="G31" s="196">
        <v>350.0</v>
      </c>
      <c r="H31" s="108">
        <v>1768.0</v>
      </c>
      <c r="I31" s="109">
        <f>H31*G31</f>
        <v>618800</v>
      </c>
      <c r="J31" s="188" t="s">
        <v>375</v>
      </c>
      <c r="K31" s="189"/>
      <c r="L31" s="189"/>
      <c r="M31" s="189"/>
      <c r="N31" s="189"/>
      <c r="O31" s="189"/>
      <c r="P31" s="189"/>
      <c r="Q31" s="189"/>
      <c r="R31" s="189"/>
      <c r="S31" s="189"/>
      <c r="T31" s="189"/>
      <c r="U31" s="189"/>
      <c r="V31" s="189"/>
      <c r="W31" s="189"/>
      <c r="X31" s="189"/>
      <c r="Y31" s="189"/>
      <c r="Z31" s="189"/>
      <c r="AA31" s="189"/>
    </row>
    <row r="32" ht="15.75" customHeight="1">
      <c r="A32" s="228"/>
      <c r="B32" s="228"/>
      <c r="C32" s="229"/>
      <c r="D32" s="76"/>
      <c r="E32" s="76"/>
      <c r="F32" s="76"/>
      <c r="G32" s="187"/>
      <c r="H32" s="111"/>
      <c r="I32" s="79"/>
      <c r="J32" s="188"/>
      <c r="K32" s="189"/>
      <c r="L32" s="189"/>
      <c r="M32" s="189"/>
      <c r="N32" s="189"/>
      <c r="O32" s="189"/>
      <c r="P32" s="189"/>
      <c r="Q32" s="189"/>
      <c r="R32" s="189"/>
      <c r="S32" s="189"/>
      <c r="T32" s="189"/>
      <c r="U32" s="189"/>
      <c r="V32" s="189"/>
      <c r="W32" s="189"/>
      <c r="X32" s="189"/>
      <c r="Y32" s="189"/>
      <c r="Z32" s="189"/>
      <c r="AA32" s="189"/>
    </row>
    <row r="33" ht="15.75" customHeight="1">
      <c r="A33" s="224">
        <v>1.9</v>
      </c>
      <c r="B33" s="225" t="s">
        <v>376</v>
      </c>
      <c r="C33" s="218"/>
      <c r="D33" s="188"/>
      <c r="E33" s="188"/>
      <c r="F33" s="188"/>
      <c r="G33" s="196"/>
      <c r="H33" s="214"/>
      <c r="I33" s="109"/>
      <c r="J33" s="215"/>
      <c r="K33" s="189"/>
      <c r="L33" s="189"/>
      <c r="M33" s="189"/>
      <c r="N33" s="189"/>
      <c r="O33" s="189"/>
      <c r="P33" s="189"/>
      <c r="Q33" s="189"/>
      <c r="R33" s="189"/>
      <c r="S33" s="189"/>
      <c r="T33" s="189"/>
      <c r="U33" s="189"/>
      <c r="V33" s="189"/>
      <c r="W33" s="189"/>
      <c r="X33" s="189"/>
      <c r="Y33" s="189"/>
      <c r="Z33" s="189"/>
      <c r="AA33" s="189"/>
    </row>
    <row r="34" ht="15.75" customHeight="1">
      <c r="A34" s="228"/>
      <c r="B34" s="210" t="s">
        <v>377</v>
      </c>
      <c r="C34" s="218" t="s">
        <v>378</v>
      </c>
      <c r="D34" s="76"/>
      <c r="E34" s="119" t="s">
        <v>379</v>
      </c>
      <c r="F34" s="195" t="s">
        <v>287</v>
      </c>
      <c r="G34" s="196">
        <v>3.0</v>
      </c>
      <c r="H34" s="108">
        <v>9187.0</v>
      </c>
      <c r="I34" s="109">
        <f>H34*G34</f>
        <v>27561</v>
      </c>
      <c r="J34" s="188" t="s">
        <v>380</v>
      </c>
      <c r="K34" s="189"/>
      <c r="L34" s="189"/>
      <c r="M34" s="189"/>
      <c r="N34" s="189"/>
      <c r="O34" s="189"/>
      <c r="P34" s="189"/>
      <c r="Q34" s="189"/>
      <c r="R34" s="189"/>
      <c r="S34" s="189"/>
      <c r="T34" s="189"/>
      <c r="U34" s="189"/>
      <c r="V34" s="189"/>
      <c r="W34" s="189"/>
      <c r="X34" s="189"/>
      <c r="Y34" s="189"/>
      <c r="Z34" s="189"/>
      <c r="AA34" s="189"/>
    </row>
    <row r="35" ht="15.75" customHeight="1">
      <c r="A35" s="200"/>
      <c r="B35" s="165" t="s">
        <v>381</v>
      </c>
      <c r="C35" s="76"/>
      <c r="D35" s="76"/>
      <c r="E35" s="76"/>
      <c r="F35" s="76"/>
      <c r="G35" s="187"/>
      <c r="H35" s="111"/>
      <c r="I35" s="79"/>
      <c r="J35" s="188"/>
      <c r="K35" s="189"/>
      <c r="L35" s="189"/>
      <c r="M35" s="189"/>
      <c r="N35" s="189"/>
      <c r="O35" s="189"/>
      <c r="P35" s="189"/>
      <c r="Q35" s="189"/>
      <c r="R35" s="189"/>
      <c r="S35" s="189"/>
      <c r="T35" s="189"/>
      <c r="U35" s="189"/>
      <c r="V35" s="189"/>
      <c r="W35" s="189"/>
      <c r="X35" s="189"/>
      <c r="Y35" s="189"/>
      <c r="Z35" s="189"/>
      <c r="AA35" s="189"/>
    </row>
    <row r="36" ht="15.75" customHeight="1">
      <c r="A36" s="230"/>
      <c r="B36" s="83" t="s">
        <v>382</v>
      </c>
      <c r="C36" s="231"/>
      <c r="D36" s="231"/>
      <c r="E36" s="231"/>
      <c r="F36" s="231"/>
      <c r="G36" s="82"/>
      <c r="H36" s="232"/>
      <c r="I36" s="232">
        <f>SUM(I3:I35)</f>
        <v>5479974</v>
      </c>
      <c r="J36" s="191"/>
      <c r="K36" s="189"/>
      <c r="L36" s="189"/>
      <c r="M36" s="189"/>
      <c r="N36" s="189"/>
      <c r="O36" s="189"/>
      <c r="P36" s="189"/>
      <c r="Q36" s="189"/>
      <c r="R36" s="189"/>
      <c r="S36" s="189"/>
      <c r="T36" s="189"/>
      <c r="U36" s="189"/>
      <c r="V36" s="189"/>
      <c r="W36" s="189"/>
      <c r="X36" s="189"/>
      <c r="Y36" s="189"/>
      <c r="Z36" s="189"/>
      <c r="AA36" s="189"/>
    </row>
    <row r="37" ht="15.75" customHeight="1">
      <c r="A37" s="186"/>
      <c r="B37" s="74"/>
      <c r="C37" s="76"/>
      <c r="D37" s="76"/>
      <c r="E37" s="76"/>
      <c r="F37" s="76"/>
      <c r="G37" s="187"/>
      <c r="H37" s="111"/>
      <c r="I37" s="79"/>
      <c r="J37" s="188"/>
      <c r="K37" s="189"/>
      <c r="L37" s="189"/>
      <c r="M37" s="189"/>
      <c r="N37" s="189"/>
      <c r="O37" s="189"/>
      <c r="P37" s="189"/>
      <c r="Q37" s="189"/>
      <c r="R37" s="189"/>
      <c r="S37" s="189"/>
      <c r="T37" s="189"/>
      <c r="U37" s="189"/>
      <c r="V37" s="189"/>
      <c r="W37" s="189"/>
      <c r="X37" s="189"/>
      <c r="Y37" s="189"/>
      <c r="Z37" s="189"/>
      <c r="AA37" s="189"/>
    </row>
    <row r="38" ht="15.75" customHeight="1">
      <c r="A38" s="82">
        <v>2.0</v>
      </c>
      <c r="B38" s="83" t="s">
        <v>383</v>
      </c>
      <c r="C38" s="231"/>
      <c r="D38" s="231"/>
      <c r="E38" s="231"/>
      <c r="F38" s="231"/>
      <c r="G38" s="82"/>
      <c r="H38" s="232"/>
      <c r="I38" s="86"/>
      <c r="J38" s="191"/>
      <c r="K38" s="189"/>
      <c r="L38" s="189"/>
      <c r="M38" s="189"/>
      <c r="N38" s="189"/>
      <c r="O38" s="189"/>
      <c r="P38" s="189"/>
      <c r="Q38" s="189"/>
      <c r="R38" s="189"/>
      <c r="S38" s="189"/>
      <c r="T38" s="189"/>
      <c r="U38" s="189"/>
      <c r="V38" s="189"/>
      <c r="W38" s="189"/>
      <c r="X38" s="189"/>
      <c r="Y38" s="189"/>
      <c r="Z38" s="189"/>
      <c r="AA38" s="189"/>
    </row>
    <row r="39" ht="15.75" customHeight="1">
      <c r="A39" s="192"/>
      <c r="B39" s="99"/>
      <c r="C39" s="92"/>
      <c r="D39" s="92"/>
      <c r="E39" s="92"/>
      <c r="F39" s="119"/>
      <c r="G39" s="193"/>
      <c r="H39" s="100"/>
      <c r="I39" s="96"/>
      <c r="J39" s="194"/>
      <c r="K39" s="189"/>
      <c r="L39" s="189"/>
      <c r="M39" s="189"/>
      <c r="N39" s="189"/>
      <c r="O39" s="189"/>
      <c r="P39" s="189"/>
      <c r="Q39" s="189"/>
      <c r="R39" s="189"/>
      <c r="S39" s="189"/>
      <c r="T39" s="189"/>
      <c r="U39" s="189"/>
      <c r="V39" s="189"/>
      <c r="W39" s="189"/>
      <c r="X39" s="189"/>
      <c r="Y39" s="189"/>
      <c r="Z39" s="189"/>
      <c r="AA39" s="189"/>
    </row>
    <row r="40" ht="15.75" customHeight="1">
      <c r="A40" s="90">
        <v>2.1</v>
      </c>
      <c r="B40" s="91" t="s">
        <v>384</v>
      </c>
      <c r="C40" s="92" t="s">
        <v>385</v>
      </c>
      <c r="D40" s="92"/>
      <c r="E40" s="92"/>
      <c r="F40" s="152" t="s">
        <v>287</v>
      </c>
      <c r="G40" s="196">
        <v>295.0</v>
      </c>
      <c r="H40" s="143">
        <v>3170.0</v>
      </c>
      <c r="I40" s="109">
        <f>H40*G40</f>
        <v>935150</v>
      </c>
      <c r="J40" s="194"/>
      <c r="K40" s="189"/>
      <c r="L40" s="189"/>
      <c r="M40" s="189"/>
      <c r="N40" s="189"/>
      <c r="O40" s="189"/>
      <c r="P40" s="189"/>
      <c r="Q40" s="189"/>
      <c r="R40" s="189"/>
      <c r="S40" s="189"/>
      <c r="T40" s="189"/>
      <c r="U40" s="189"/>
      <c r="V40" s="189"/>
      <c r="W40" s="189"/>
      <c r="X40" s="189"/>
      <c r="Y40" s="189"/>
      <c r="Z40" s="189"/>
      <c r="AA40" s="189"/>
    </row>
    <row r="41" ht="15.75" customHeight="1">
      <c r="A41" s="192"/>
      <c r="B41" s="123" t="s">
        <v>386</v>
      </c>
      <c r="C41" s="92"/>
      <c r="D41" s="92"/>
      <c r="E41" s="92"/>
      <c r="F41" s="119"/>
      <c r="G41" s="193"/>
      <c r="H41" s="100"/>
      <c r="I41" s="96"/>
      <c r="J41" s="194"/>
      <c r="K41" s="189"/>
      <c r="L41" s="189"/>
      <c r="M41" s="189"/>
      <c r="N41" s="189"/>
      <c r="O41" s="189"/>
      <c r="P41" s="189"/>
      <c r="Q41" s="189"/>
      <c r="R41" s="189"/>
      <c r="S41" s="189"/>
      <c r="T41" s="189"/>
      <c r="U41" s="189"/>
      <c r="V41" s="189"/>
      <c r="W41" s="189"/>
      <c r="X41" s="189"/>
      <c r="Y41" s="189"/>
      <c r="Z41" s="189"/>
      <c r="AA41" s="189"/>
    </row>
    <row r="42" ht="15.75" customHeight="1">
      <c r="A42" s="90" t="s">
        <v>284</v>
      </c>
      <c r="B42" s="141" t="s">
        <v>387</v>
      </c>
      <c r="C42" s="92"/>
      <c r="D42" s="92"/>
      <c r="E42" s="92"/>
      <c r="F42" s="152" t="s">
        <v>287</v>
      </c>
      <c r="G42" s="193">
        <v>35.0</v>
      </c>
      <c r="H42" s="143">
        <v>3170.0</v>
      </c>
      <c r="I42" s="109">
        <f>H42*G42</f>
        <v>110950</v>
      </c>
      <c r="J42" s="194"/>
      <c r="K42" s="189"/>
      <c r="L42" s="189"/>
      <c r="M42" s="189"/>
      <c r="N42" s="189"/>
      <c r="O42" s="189"/>
      <c r="P42" s="189"/>
      <c r="Q42" s="189"/>
      <c r="R42" s="189"/>
      <c r="S42" s="189"/>
      <c r="T42" s="189"/>
      <c r="U42" s="189"/>
      <c r="V42" s="189"/>
      <c r="W42" s="189"/>
      <c r="X42" s="189"/>
      <c r="Y42" s="189"/>
      <c r="Z42" s="189"/>
      <c r="AA42" s="189"/>
    </row>
    <row r="43" ht="15.75" customHeight="1">
      <c r="A43" s="192"/>
      <c r="B43" s="138" t="s">
        <v>388</v>
      </c>
      <c r="C43" s="92"/>
      <c r="D43" s="92"/>
      <c r="E43" s="92"/>
      <c r="F43" s="93"/>
      <c r="G43" s="193"/>
      <c r="H43" s="100"/>
      <c r="I43" s="109"/>
      <c r="J43" s="194"/>
      <c r="K43" s="189"/>
      <c r="L43" s="189"/>
      <c r="M43" s="189"/>
      <c r="N43" s="189"/>
      <c r="O43" s="189"/>
      <c r="P43" s="189"/>
      <c r="Q43" s="189"/>
      <c r="R43" s="189"/>
      <c r="S43" s="189"/>
      <c r="T43" s="189"/>
      <c r="U43" s="189"/>
      <c r="V43" s="189"/>
      <c r="W43" s="189"/>
      <c r="X43" s="189"/>
      <c r="Y43" s="189"/>
      <c r="Z43" s="189"/>
      <c r="AA43" s="189"/>
    </row>
    <row r="44" ht="15.75" customHeight="1">
      <c r="A44" s="192"/>
      <c r="B44" s="138"/>
      <c r="C44" s="92"/>
      <c r="D44" s="92"/>
      <c r="E44" s="92"/>
      <c r="F44" s="93"/>
      <c r="G44" s="193"/>
      <c r="H44" s="100"/>
      <c r="I44" s="109"/>
      <c r="J44" s="194"/>
      <c r="K44" s="189"/>
      <c r="L44" s="189"/>
      <c r="M44" s="189"/>
      <c r="N44" s="189"/>
      <c r="O44" s="189"/>
      <c r="P44" s="189"/>
      <c r="Q44" s="189"/>
      <c r="R44" s="189"/>
      <c r="S44" s="189"/>
      <c r="T44" s="189"/>
      <c r="U44" s="189"/>
      <c r="V44" s="189"/>
      <c r="W44" s="189"/>
      <c r="X44" s="189"/>
      <c r="Y44" s="189"/>
      <c r="Z44" s="189"/>
      <c r="AA44" s="189"/>
    </row>
    <row r="45" ht="15.75" customHeight="1">
      <c r="A45" s="90" t="s">
        <v>292</v>
      </c>
      <c r="B45" s="141" t="s">
        <v>389</v>
      </c>
      <c r="C45" s="92" t="s">
        <v>390</v>
      </c>
      <c r="D45" s="117"/>
      <c r="E45" s="92"/>
      <c r="F45" s="152" t="s">
        <v>287</v>
      </c>
      <c r="G45" s="193">
        <v>40.0</v>
      </c>
      <c r="H45" s="143">
        <v>5053.0</v>
      </c>
      <c r="I45" s="109">
        <f>H45*G45</f>
        <v>202120</v>
      </c>
      <c r="J45" s="194"/>
      <c r="K45" s="189"/>
      <c r="L45" s="189"/>
      <c r="M45" s="189"/>
      <c r="N45" s="189"/>
      <c r="O45" s="189"/>
      <c r="P45" s="189"/>
      <c r="Q45" s="189"/>
      <c r="R45" s="189"/>
      <c r="S45" s="189"/>
      <c r="T45" s="189"/>
      <c r="U45" s="189"/>
      <c r="V45" s="189"/>
      <c r="W45" s="189"/>
      <c r="X45" s="189"/>
      <c r="Y45" s="189"/>
      <c r="Z45" s="189"/>
      <c r="AA45" s="189"/>
    </row>
    <row r="46" ht="15.75" customHeight="1">
      <c r="A46" s="192"/>
      <c r="B46" s="138" t="s">
        <v>391</v>
      </c>
      <c r="C46" s="92"/>
      <c r="D46" s="92"/>
      <c r="E46" s="92"/>
      <c r="F46" s="93"/>
      <c r="G46" s="193"/>
      <c r="H46" s="100"/>
      <c r="I46" s="96"/>
      <c r="J46" s="194"/>
      <c r="K46" s="189"/>
      <c r="L46" s="189"/>
      <c r="M46" s="189"/>
      <c r="N46" s="189"/>
      <c r="O46" s="189"/>
      <c r="P46" s="189"/>
      <c r="Q46" s="189"/>
      <c r="R46" s="189"/>
      <c r="S46" s="189"/>
      <c r="T46" s="189"/>
      <c r="U46" s="189"/>
      <c r="V46" s="189"/>
      <c r="W46" s="189"/>
      <c r="X46" s="189"/>
      <c r="Y46" s="189"/>
      <c r="Z46" s="189"/>
      <c r="AA46" s="189"/>
    </row>
    <row r="47" ht="15.75" customHeight="1">
      <c r="A47" s="192"/>
      <c r="B47" s="91"/>
      <c r="C47" s="92"/>
      <c r="D47" s="92"/>
      <c r="E47" s="92"/>
      <c r="F47" s="93"/>
      <c r="G47" s="193"/>
      <c r="H47" s="100"/>
      <c r="I47" s="109"/>
      <c r="J47" s="194"/>
      <c r="K47" s="189"/>
      <c r="L47" s="189"/>
      <c r="M47" s="189"/>
      <c r="N47" s="189"/>
      <c r="O47" s="189"/>
      <c r="P47" s="189"/>
      <c r="Q47" s="189"/>
      <c r="R47" s="189"/>
      <c r="S47" s="189"/>
      <c r="T47" s="189"/>
      <c r="U47" s="189"/>
      <c r="V47" s="189"/>
      <c r="W47" s="189"/>
      <c r="X47" s="189"/>
      <c r="Y47" s="189"/>
      <c r="Z47" s="189"/>
      <c r="AA47" s="189"/>
    </row>
    <row r="48" ht="15.75" customHeight="1">
      <c r="A48" s="90">
        <v>2.2</v>
      </c>
      <c r="B48" s="141" t="s">
        <v>392</v>
      </c>
      <c r="C48" s="92"/>
      <c r="D48" s="92"/>
      <c r="E48" s="92"/>
      <c r="F48" s="93"/>
      <c r="G48" s="193"/>
      <c r="H48" s="100"/>
      <c r="I48" s="109"/>
      <c r="J48" s="194"/>
      <c r="K48" s="189"/>
      <c r="L48" s="189"/>
      <c r="M48" s="189"/>
      <c r="N48" s="189"/>
      <c r="O48" s="189"/>
      <c r="P48" s="189"/>
      <c r="Q48" s="189"/>
      <c r="R48" s="189"/>
      <c r="S48" s="189"/>
      <c r="T48" s="189"/>
      <c r="U48" s="189"/>
      <c r="V48" s="189"/>
      <c r="W48" s="189"/>
      <c r="X48" s="189"/>
      <c r="Y48" s="189"/>
      <c r="Z48" s="189"/>
      <c r="AA48" s="189"/>
    </row>
    <row r="49" ht="15.75" customHeight="1">
      <c r="A49" s="103"/>
      <c r="B49" s="141" t="s">
        <v>393</v>
      </c>
      <c r="C49" s="92" t="s">
        <v>394</v>
      </c>
      <c r="D49" s="92"/>
      <c r="E49" s="92"/>
      <c r="F49" s="152" t="s">
        <v>287</v>
      </c>
      <c r="G49" s="233">
        <v>350.0</v>
      </c>
      <c r="H49" s="143">
        <v>1378.0</v>
      </c>
      <c r="I49" s="109">
        <f>H49*G49</f>
        <v>482300</v>
      </c>
      <c r="J49" s="194"/>
      <c r="K49" s="189"/>
      <c r="L49" s="189"/>
      <c r="M49" s="189"/>
      <c r="N49" s="189"/>
      <c r="O49" s="189"/>
      <c r="P49" s="189"/>
      <c r="Q49" s="189"/>
      <c r="R49" s="189"/>
      <c r="S49" s="189"/>
      <c r="T49" s="189"/>
      <c r="U49" s="189"/>
      <c r="V49" s="189"/>
      <c r="W49" s="189"/>
      <c r="X49" s="189"/>
      <c r="Y49" s="189"/>
      <c r="Z49" s="189"/>
      <c r="AA49" s="189"/>
    </row>
    <row r="50" ht="15.75" customHeight="1">
      <c r="A50" s="192"/>
      <c r="B50" s="91"/>
      <c r="C50" s="92"/>
      <c r="D50" s="92"/>
      <c r="E50" s="92"/>
      <c r="F50" s="93"/>
      <c r="G50" s="193"/>
      <c r="H50" s="100"/>
      <c r="I50" s="109"/>
      <c r="J50" s="194"/>
      <c r="K50" s="189"/>
      <c r="L50" s="189"/>
      <c r="M50" s="189"/>
      <c r="N50" s="189"/>
      <c r="O50" s="189"/>
      <c r="P50" s="189"/>
      <c r="Q50" s="189"/>
      <c r="R50" s="189"/>
      <c r="S50" s="189"/>
      <c r="T50" s="189"/>
      <c r="U50" s="189"/>
      <c r="V50" s="189"/>
      <c r="W50" s="189"/>
      <c r="X50" s="189"/>
      <c r="Y50" s="189"/>
      <c r="Z50" s="189"/>
      <c r="AA50" s="189"/>
    </row>
    <row r="51" ht="15.75" customHeight="1">
      <c r="A51" s="199">
        <v>2.3</v>
      </c>
      <c r="B51" s="141" t="s">
        <v>395</v>
      </c>
      <c r="C51" s="92"/>
      <c r="D51" s="92"/>
      <c r="E51" s="92"/>
      <c r="F51" s="93"/>
      <c r="G51" s="193"/>
      <c r="H51" s="100"/>
      <c r="I51" s="109"/>
      <c r="J51" s="194"/>
      <c r="K51" s="189"/>
      <c r="L51" s="189"/>
      <c r="M51" s="189"/>
      <c r="N51" s="189"/>
      <c r="O51" s="189"/>
      <c r="P51" s="189"/>
      <c r="Q51" s="189"/>
      <c r="R51" s="189"/>
      <c r="S51" s="189"/>
      <c r="T51" s="189"/>
      <c r="U51" s="189"/>
      <c r="V51" s="189"/>
      <c r="W51" s="189"/>
      <c r="X51" s="189"/>
      <c r="Y51" s="189"/>
      <c r="Z51" s="189"/>
      <c r="AA51" s="189"/>
    </row>
    <row r="52" ht="15.75" customHeight="1">
      <c r="A52" s="192"/>
      <c r="B52" s="138" t="s">
        <v>396</v>
      </c>
      <c r="C52" s="105" t="s">
        <v>397</v>
      </c>
      <c r="D52" s="234"/>
      <c r="E52" s="106" t="s">
        <v>398</v>
      </c>
      <c r="F52" s="195" t="s">
        <v>287</v>
      </c>
      <c r="G52" s="196">
        <v>40.0</v>
      </c>
      <c r="H52" s="108">
        <v>6672.0</v>
      </c>
      <c r="I52" s="109">
        <f>H52*G52</f>
        <v>266880</v>
      </c>
      <c r="J52" s="188" t="s">
        <v>399</v>
      </c>
      <c r="K52" s="189"/>
      <c r="L52" s="189"/>
      <c r="M52" s="189"/>
      <c r="N52" s="189"/>
      <c r="O52" s="189"/>
      <c r="P52" s="189"/>
      <c r="Q52" s="189"/>
      <c r="R52" s="189"/>
      <c r="S52" s="189"/>
      <c r="T52" s="189"/>
      <c r="U52" s="189"/>
      <c r="V52" s="189"/>
      <c r="W52" s="189"/>
      <c r="X52" s="189"/>
      <c r="Y52" s="189"/>
      <c r="Z52" s="189"/>
      <c r="AA52" s="189"/>
    </row>
    <row r="53" ht="15.75" customHeight="1">
      <c r="A53" s="192"/>
      <c r="B53" s="91"/>
      <c r="C53" s="105"/>
      <c r="D53" s="105"/>
      <c r="E53" s="105"/>
      <c r="F53" s="195"/>
      <c r="G53" s="196"/>
      <c r="H53" s="227"/>
      <c r="I53" s="109"/>
      <c r="J53" s="188"/>
      <c r="K53" s="189"/>
      <c r="L53" s="189"/>
      <c r="M53" s="189"/>
      <c r="N53" s="189"/>
      <c r="O53" s="189"/>
      <c r="P53" s="189"/>
      <c r="Q53" s="189"/>
      <c r="R53" s="189"/>
      <c r="S53" s="189"/>
      <c r="T53" s="189"/>
      <c r="U53" s="189"/>
      <c r="V53" s="189"/>
      <c r="W53" s="189"/>
      <c r="X53" s="189"/>
      <c r="Y53" s="189"/>
      <c r="Z53" s="189"/>
      <c r="AA53" s="189"/>
    </row>
    <row r="54" ht="15.75" customHeight="1">
      <c r="A54" s="199">
        <v>2.4</v>
      </c>
      <c r="B54" s="141" t="s">
        <v>400</v>
      </c>
      <c r="C54" s="105"/>
      <c r="D54" s="105"/>
      <c r="E54" s="106"/>
      <c r="F54" s="195" t="s">
        <v>308</v>
      </c>
      <c r="G54" s="196">
        <v>165.0</v>
      </c>
      <c r="H54" s="108">
        <v>2067.0</v>
      </c>
      <c r="I54" s="109">
        <f>H54*G54</f>
        <v>341055</v>
      </c>
      <c r="J54" s="215"/>
      <c r="K54" s="189"/>
      <c r="L54" s="189"/>
      <c r="M54" s="189"/>
      <c r="N54" s="189"/>
      <c r="O54" s="189"/>
      <c r="P54" s="189"/>
      <c r="Q54" s="189"/>
      <c r="R54" s="189"/>
      <c r="S54" s="189"/>
      <c r="T54" s="189"/>
      <c r="U54" s="189"/>
      <c r="V54" s="189"/>
      <c r="W54" s="189"/>
      <c r="X54" s="189"/>
      <c r="Y54" s="189"/>
      <c r="Z54" s="189"/>
      <c r="AA54" s="189"/>
    </row>
    <row r="55" ht="15.75" customHeight="1">
      <c r="A55" s="192"/>
      <c r="B55" s="138" t="s">
        <v>401</v>
      </c>
      <c r="C55" s="105"/>
      <c r="D55" s="105"/>
      <c r="E55" s="105"/>
      <c r="F55" s="195"/>
      <c r="G55" s="196"/>
      <c r="H55" s="227"/>
      <c r="I55" s="109"/>
      <c r="J55" s="188"/>
      <c r="K55" s="189"/>
      <c r="L55" s="189"/>
      <c r="M55" s="189"/>
      <c r="N55" s="189"/>
      <c r="O55" s="189"/>
      <c r="P55" s="189"/>
      <c r="Q55" s="189"/>
      <c r="R55" s="189"/>
      <c r="S55" s="189"/>
      <c r="T55" s="189"/>
      <c r="U55" s="189"/>
      <c r="V55" s="189"/>
      <c r="W55" s="189"/>
      <c r="X55" s="189"/>
      <c r="Y55" s="189"/>
      <c r="Z55" s="189"/>
      <c r="AA55" s="189"/>
    </row>
    <row r="56" ht="15.75" customHeight="1">
      <c r="A56" s="192"/>
      <c r="B56" s="91"/>
      <c r="C56" s="92"/>
      <c r="D56" s="92"/>
      <c r="E56" s="92"/>
      <c r="F56" s="93"/>
      <c r="G56" s="193"/>
      <c r="H56" s="100"/>
      <c r="I56" s="109"/>
      <c r="J56" s="194"/>
      <c r="K56" s="189"/>
      <c r="L56" s="189"/>
      <c r="M56" s="189"/>
      <c r="N56" s="189"/>
      <c r="O56" s="189"/>
      <c r="P56" s="189"/>
      <c r="Q56" s="189"/>
      <c r="R56" s="189"/>
      <c r="S56" s="189"/>
      <c r="T56" s="189"/>
      <c r="U56" s="189"/>
      <c r="V56" s="189"/>
      <c r="W56" s="189"/>
      <c r="X56" s="189"/>
      <c r="Y56" s="189"/>
      <c r="Z56" s="189"/>
      <c r="AA56" s="189"/>
    </row>
    <row r="57" ht="15.75" customHeight="1">
      <c r="A57" s="235"/>
      <c r="B57" s="236" t="s">
        <v>402</v>
      </c>
      <c r="C57" s="237"/>
      <c r="D57" s="238"/>
      <c r="E57" s="238"/>
      <c r="F57" s="239"/>
      <c r="G57" s="240"/>
      <c r="H57" s="241"/>
      <c r="I57" s="232">
        <f>SUM(I38:I56)</f>
        <v>2338455</v>
      </c>
      <c r="J57" s="191"/>
      <c r="K57" s="189"/>
      <c r="L57" s="189"/>
      <c r="M57" s="189"/>
      <c r="N57" s="189"/>
      <c r="O57" s="189"/>
      <c r="P57" s="189"/>
      <c r="Q57" s="189"/>
      <c r="R57" s="189"/>
      <c r="S57" s="189"/>
      <c r="T57" s="189"/>
      <c r="U57" s="189"/>
      <c r="V57" s="189"/>
      <c r="W57" s="189"/>
      <c r="X57" s="189"/>
      <c r="Y57" s="189"/>
      <c r="Z57" s="189"/>
      <c r="AA57" s="189"/>
    </row>
    <row r="58" ht="15.75" customHeight="1">
      <c r="A58" s="192"/>
      <c r="B58" s="91"/>
      <c r="C58" s="92"/>
      <c r="D58" s="92"/>
      <c r="E58" s="92"/>
      <c r="F58" s="93"/>
      <c r="G58" s="193"/>
      <c r="H58" s="100"/>
      <c r="I58" s="109"/>
      <c r="J58" s="194"/>
      <c r="K58" s="189"/>
      <c r="L58" s="189"/>
      <c r="M58" s="189"/>
      <c r="N58" s="189"/>
      <c r="O58" s="189"/>
      <c r="P58" s="189"/>
      <c r="Q58" s="189"/>
      <c r="R58" s="189"/>
      <c r="S58" s="189"/>
      <c r="T58" s="189"/>
      <c r="U58" s="189"/>
      <c r="V58" s="189"/>
      <c r="W58" s="189"/>
      <c r="X58" s="189"/>
      <c r="Y58" s="189"/>
      <c r="Z58" s="189"/>
      <c r="AA58" s="189"/>
    </row>
    <row r="59" ht="15.75" customHeight="1">
      <c r="A59" s="82">
        <v>3.0</v>
      </c>
      <c r="B59" s="83" t="s">
        <v>403</v>
      </c>
      <c r="C59" s="231"/>
      <c r="D59" s="231"/>
      <c r="E59" s="231"/>
      <c r="F59" s="231"/>
      <c r="G59" s="82"/>
      <c r="H59" s="232"/>
      <c r="I59" s="86"/>
      <c r="J59" s="191"/>
      <c r="K59" s="189"/>
      <c r="L59" s="189"/>
      <c r="M59" s="189"/>
      <c r="N59" s="189"/>
      <c r="O59" s="189"/>
      <c r="P59" s="189"/>
      <c r="Q59" s="189"/>
      <c r="R59" s="189"/>
      <c r="S59" s="189"/>
      <c r="T59" s="189"/>
      <c r="U59" s="189"/>
      <c r="V59" s="189"/>
      <c r="W59" s="189"/>
      <c r="X59" s="189"/>
      <c r="Y59" s="189"/>
      <c r="Z59" s="189"/>
      <c r="AA59" s="189"/>
    </row>
    <row r="60" ht="15.75" customHeight="1">
      <c r="A60" s="192"/>
      <c r="B60" s="121"/>
      <c r="C60" s="92"/>
      <c r="D60" s="92"/>
      <c r="E60" s="92"/>
      <c r="F60" s="93"/>
      <c r="G60" s="193"/>
      <c r="H60" s="100"/>
      <c r="I60" s="109"/>
      <c r="J60" s="194"/>
      <c r="K60" s="189"/>
      <c r="L60" s="189"/>
      <c r="M60" s="189"/>
      <c r="N60" s="189"/>
      <c r="O60" s="189"/>
      <c r="P60" s="189"/>
      <c r="Q60" s="189"/>
      <c r="R60" s="189"/>
      <c r="S60" s="189"/>
      <c r="T60" s="189"/>
      <c r="U60" s="189"/>
      <c r="V60" s="189"/>
      <c r="W60" s="189"/>
      <c r="X60" s="189"/>
      <c r="Y60" s="189"/>
      <c r="Z60" s="189"/>
      <c r="AA60" s="189"/>
    </row>
    <row r="61" ht="15.75" customHeight="1">
      <c r="A61" s="90">
        <v>3.1</v>
      </c>
      <c r="B61" s="112" t="s">
        <v>404</v>
      </c>
      <c r="C61" s="105"/>
      <c r="D61" s="105"/>
      <c r="E61" s="105"/>
      <c r="F61" s="195" t="s">
        <v>287</v>
      </c>
      <c r="G61" s="196">
        <v>1000.0</v>
      </c>
      <c r="H61" s="108">
        <v>336.0</v>
      </c>
      <c r="I61" s="109">
        <f>H61*G61</f>
        <v>336000</v>
      </c>
      <c r="J61" s="188"/>
      <c r="K61" s="189"/>
      <c r="L61" s="189"/>
      <c r="M61" s="189"/>
      <c r="N61" s="189"/>
      <c r="O61" s="189"/>
      <c r="P61" s="189"/>
      <c r="Q61" s="189"/>
      <c r="R61" s="189"/>
      <c r="S61" s="189"/>
      <c r="T61" s="189"/>
      <c r="U61" s="189"/>
      <c r="V61" s="189"/>
      <c r="W61" s="189"/>
      <c r="X61" s="189"/>
      <c r="Y61" s="189"/>
      <c r="Z61" s="189"/>
      <c r="AA61" s="189"/>
    </row>
    <row r="62" ht="15.75" customHeight="1">
      <c r="A62" s="192"/>
      <c r="B62" s="113" t="s">
        <v>405</v>
      </c>
      <c r="C62" s="105" t="s">
        <v>406</v>
      </c>
      <c r="D62" s="105"/>
      <c r="E62" s="105"/>
      <c r="F62" s="195"/>
      <c r="G62" s="196"/>
      <c r="H62" s="111"/>
      <c r="I62" s="109"/>
      <c r="J62" s="188"/>
      <c r="K62" s="189"/>
      <c r="L62" s="189"/>
      <c r="M62" s="189"/>
      <c r="N62" s="189"/>
      <c r="O62" s="189"/>
      <c r="P62" s="189"/>
      <c r="Q62" s="189"/>
      <c r="R62" s="189"/>
      <c r="S62" s="189"/>
      <c r="T62" s="189"/>
      <c r="U62" s="189"/>
      <c r="V62" s="189"/>
      <c r="W62" s="189"/>
      <c r="X62" s="189"/>
      <c r="Y62" s="189"/>
      <c r="Z62" s="189"/>
      <c r="AA62" s="189"/>
    </row>
    <row r="63" ht="15.75" customHeight="1">
      <c r="A63" s="192"/>
      <c r="B63" s="234"/>
      <c r="C63" s="105"/>
      <c r="D63" s="105"/>
      <c r="E63" s="105"/>
      <c r="F63" s="195"/>
      <c r="G63" s="196"/>
      <c r="H63" s="111"/>
      <c r="I63" s="109"/>
      <c r="J63" s="188"/>
      <c r="K63" s="189"/>
      <c r="L63" s="189"/>
      <c r="M63" s="189"/>
      <c r="N63" s="189"/>
      <c r="O63" s="189"/>
      <c r="P63" s="189"/>
      <c r="Q63" s="189"/>
      <c r="R63" s="189"/>
      <c r="S63" s="189"/>
      <c r="T63" s="189"/>
      <c r="U63" s="189"/>
      <c r="V63" s="189"/>
      <c r="W63" s="189"/>
      <c r="X63" s="189"/>
      <c r="Y63" s="189"/>
      <c r="Z63" s="189"/>
      <c r="AA63" s="189"/>
    </row>
    <row r="64" ht="15.75" customHeight="1">
      <c r="A64" s="90">
        <v>3.2</v>
      </c>
      <c r="B64" s="112" t="s">
        <v>407</v>
      </c>
      <c r="C64" s="105"/>
      <c r="D64" s="105"/>
      <c r="E64" s="105"/>
      <c r="F64" s="195" t="s">
        <v>287</v>
      </c>
      <c r="G64" s="196">
        <v>780.0</v>
      </c>
      <c r="H64" s="108">
        <v>1102.0</v>
      </c>
      <c r="I64" s="109">
        <f>H64*G64</f>
        <v>859560</v>
      </c>
      <c r="J64" s="188"/>
      <c r="K64" s="189"/>
      <c r="L64" s="189"/>
      <c r="M64" s="189"/>
      <c r="N64" s="189"/>
      <c r="O64" s="189"/>
      <c r="P64" s="189"/>
      <c r="Q64" s="189"/>
      <c r="R64" s="189"/>
      <c r="S64" s="189"/>
      <c r="T64" s="189"/>
      <c r="U64" s="189"/>
      <c r="V64" s="189"/>
      <c r="W64" s="189"/>
      <c r="X64" s="189"/>
      <c r="Y64" s="189"/>
      <c r="Z64" s="189"/>
      <c r="AA64" s="189"/>
    </row>
    <row r="65" ht="15.75" customHeight="1">
      <c r="A65" s="192"/>
      <c r="B65" s="113" t="s">
        <v>408</v>
      </c>
      <c r="C65" s="105" t="s">
        <v>406</v>
      </c>
      <c r="D65" s="105"/>
      <c r="E65" s="105"/>
      <c r="F65" s="195"/>
      <c r="G65" s="196"/>
      <c r="H65" s="111"/>
      <c r="I65" s="109"/>
      <c r="J65" s="188"/>
      <c r="K65" s="189"/>
      <c r="L65" s="189"/>
      <c r="M65" s="189"/>
      <c r="N65" s="189"/>
      <c r="O65" s="189"/>
      <c r="P65" s="189"/>
      <c r="Q65" s="189"/>
      <c r="R65" s="189"/>
      <c r="S65" s="189"/>
      <c r="T65" s="189"/>
      <c r="U65" s="189"/>
      <c r="V65" s="189"/>
      <c r="W65" s="189"/>
      <c r="X65" s="189"/>
      <c r="Y65" s="189"/>
      <c r="Z65" s="189"/>
      <c r="AA65" s="189"/>
    </row>
    <row r="66" ht="15.75" customHeight="1">
      <c r="A66" s="192"/>
      <c r="B66" s="234"/>
      <c r="C66" s="105"/>
      <c r="D66" s="105"/>
      <c r="E66" s="105"/>
      <c r="F66" s="195"/>
      <c r="G66" s="196"/>
      <c r="H66" s="111"/>
      <c r="I66" s="109"/>
      <c r="J66" s="188"/>
      <c r="K66" s="189"/>
      <c r="L66" s="189"/>
      <c r="M66" s="189"/>
      <c r="N66" s="189"/>
      <c r="O66" s="189"/>
      <c r="P66" s="189"/>
      <c r="Q66" s="189"/>
      <c r="R66" s="189"/>
      <c r="S66" s="189"/>
      <c r="T66" s="189"/>
      <c r="U66" s="189"/>
      <c r="V66" s="189"/>
      <c r="W66" s="189"/>
      <c r="X66" s="189"/>
      <c r="Y66" s="189"/>
      <c r="Z66" s="189"/>
      <c r="AA66" s="189"/>
    </row>
    <row r="67" ht="15.75" customHeight="1">
      <c r="A67" s="90">
        <v>3.3</v>
      </c>
      <c r="B67" s="112" t="s">
        <v>409</v>
      </c>
      <c r="C67" s="105"/>
      <c r="D67" s="105"/>
      <c r="E67" s="106" t="s">
        <v>410</v>
      </c>
      <c r="F67" s="195" t="s">
        <v>287</v>
      </c>
      <c r="G67" s="196">
        <v>10.0</v>
      </c>
      <c r="H67" s="108">
        <v>5971.0</v>
      </c>
      <c r="I67" s="109">
        <f>H67*G67</f>
        <v>59710</v>
      </c>
      <c r="J67" s="188" t="s">
        <v>399</v>
      </c>
      <c r="K67" s="189"/>
      <c r="L67" s="189"/>
      <c r="M67" s="189"/>
      <c r="N67" s="189"/>
      <c r="O67" s="189"/>
      <c r="P67" s="189"/>
      <c r="Q67" s="189"/>
      <c r="R67" s="189"/>
      <c r="S67" s="189"/>
      <c r="T67" s="189"/>
      <c r="U67" s="189"/>
      <c r="V67" s="189"/>
      <c r="W67" s="189"/>
      <c r="X67" s="189"/>
      <c r="Y67" s="189"/>
      <c r="Z67" s="189"/>
      <c r="AA67" s="189"/>
    </row>
    <row r="68" ht="15.75" customHeight="1">
      <c r="A68" s="192"/>
      <c r="B68" s="123" t="s">
        <v>411</v>
      </c>
      <c r="C68" s="105" t="s">
        <v>412</v>
      </c>
      <c r="D68" s="105"/>
      <c r="E68" s="105"/>
      <c r="F68" s="195"/>
      <c r="G68" s="196"/>
      <c r="H68" s="111"/>
      <c r="I68" s="109"/>
      <c r="J68" s="188" t="s">
        <v>413</v>
      </c>
      <c r="K68" s="189"/>
      <c r="L68" s="189"/>
      <c r="M68" s="189"/>
      <c r="N68" s="189"/>
      <c r="O68" s="189"/>
      <c r="P68" s="189"/>
      <c r="Q68" s="189"/>
      <c r="R68" s="189"/>
      <c r="S68" s="189"/>
      <c r="T68" s="189"/>
      <c r="U68" s="189"/>
      <c r="V68" s="189"/>
      <c r="W68" s="189"/>
      <c r="X68" s="189"/>
      <c r="Y68" s="189"/>
      <c r="Z68" s="189"/>
      <c r="AA68" s="189"/>
    </row>
    <row r="69" ht="15.75" customHeight="1">
      <c r="A69" s="192"/>
      <c r="B69" s="121"/>
      <c r="C69" s="92"/>
      <c r="D69" s="92"/>
      <c r="E69" s="92"/>
      <c r="F69" s="93"/>
      <c r="G69" s="193"/>
      <c r="H69" s="100"/>
      <c r="I69" s="109"/>
      <c r="J69" s="194"/>
      <c r="K69" s="189"/>
      <c r="L69" s="189"/>
      <c r="M69" s="189"/>
      <c r="N69" s="189"/>
      <c r="O69" s="189"/>
      <c r="P69" s="189"/>
      <c r="Q69" s="189"/>
      <c r="R69" s="189"/>
      <c r="S69" s="189"/>
      <c r="T69" s="189"/>
      <c r="U69" s="189"/>
      <c r="V69" s="189"/>
      <c r="W69" s="189"/>
      <c r="X69" s="189"/>
      <c r="Y69" s="189"/>
      <c r="Z69" s="189"/>
      <c r="AA69" s="189"/>
    </row>
    <row r="70" ht="15.75" customHeight="1">
      <c r="A70" s="90">
        <v>3.4</v>
      </c>
      <c r="B70" s="141" t="s">
        <v>414</v>
      </c>
      <c r="C70" s="92"/>
      <c r="D70" s="92"/>
      <c r="E70" s="92"/>
      <c r="F70" s="152" t="s">
        <v>287</v>
      </c>
      <c r="G70" s="193">
        <v>10.0</v>
      </c>
      <c r="H70" s="143">
        <v>2297.0</v>
      </c>
      <c r="I70" s="109">
        <f>H70*G70</f>
        <v>22970</v>
      </c>
      <c r="J70" s="194"/>
      <c r="K70" s="189"/>
      <c r="L70" s="189"/>
      <c r="M70" s="189"/>
      <c r="N70" s="189"/>
      <c r="O70" s="189"/>
      <c r="P70" s="189"/>
      <c r="Q70" s="189"/>
      <c r="R70" s="189"/>
      <c r="S70" s="189"/>
      <c r="T70" s="189"/>
      <c r="U70" s="189"/>
      <c r="V70" s="189"/>
      <c r="W70" s="189"/>
      <c r="X70" s="189"/>
      <c r="Y70" s="189"/>
      <c r="Z70" s="189"/>
      <c r="AA70" s="189"/>
    </row>
    <row r="71" ht="15.75" customHeight="1">
      <c r="A71" s="192"/>
      <c r="B71" s="99" t="s">
        <v>415</v>
      </c>
      <c r="C71" s="92" t="s">
        <v>307</v>
      </c>
      <c r="D71" s="92"/>
      <c r="E71" s="92"/>
      <c r="F71" s="93"/>
      <c r="G71" s="193"/>
      <c r="H71" s="100"/>
      <c r="I71" s="109"/>
      <c r="J71" s="194"/>
      <c r="K71" s="189"/>
      <c r="L71" s="189"/>
      <c r="M71" s="189"/>
      <c r="N71" s="189"/>
      <c r="O71" s="189"/>
      <c r="P71" s="189"/>
      <c r="Q71" s="189"/>
      <c r="R71" s="189"/>
      <c r="S71" s="189"/>
      <c r="T71" s="189"/>
      <c r="U71" s="189"/>
      <c r="V71" s="189"/>
      <c r="W71" s="189"/>
      <c r="X71" s="189"/>
      <c r="Y71" s="189"/>
      <c r="Z71" s="189"/>
      <c r="AA71" s="189"/>
    </row>
    <row r="72" ht="15.75" customHeight="1">
      <c r="A72" s="192"/>
      <c r="B72" s="91"/>
      <c r="C72" s="92"/>
      <c r="D72" s="92"/>
      <c r="E72" s="92"/>
      <c r="F72" s="93"/>
      <c r="G72" s="193"/>
      <c r="H72" s="100"/>
      <c r="I72" s="109"/>
      <c r="J72" s="194"/>
      <c r="K72" s="189"/>
      <c r="L72" s="189"/>
      <c r="M72" s="189"/>
      <c r="N72" s="189"/>
      <c r="O72" s="189"/>
      <c r="P72" s="189"/>
      <c r="Q72" s="189"/>
      <c r="R72" s="189"/>
      <c r="S72" s="189"/>
      <c r="T72" s="189"/>
      <c r="U72" s="189"/>
      <c r="V72" s="189"/>
      <c r="W72" s="189"/>
      <c r="X72" s="189"/>
      <c r="Y72" s="189"/>
      <c r="Z72" s="189"/>
      <c r="AA72" s="189"/>
    </row>
    <row r="73" ht="15.75" customHeight="1">
      <c r="A73" s="242">
        <v>46086.0</v>
      </c>
      <c r="B73" s="141" t="s">
        <v>416</v>
      </c>
      <c r="C73" s="92" t="s">
        <v>417</v>
      </c>
      <c r="D73" s="92"/>
      <c r="E73" s="92"/>
      <c r="F73" s="152" t="s">
        <v>287</v>
      </c>
      <c r="G73" s="193">
        <v>70.0</v>
      </c>
      <c r="H73" s="143">
        <v>1709.0</v>
      </c>
      <c r="I73" s="109">
        <f>H73*G73</f>
        <v>119630</v>
      </c>
      <c r="J73" s="194"/>
      <c r="K73" s="189"/>
      <c r="L73" s="189"/>
      <c r="M73" s="189"/>
      <c r="N73" s="189"/>
      <c r="O73" s="189"/>
      <c r="P73" s="189"/>
      <c r="Q73" s="189"/>
      <c r="R73" s="189"/>
      <c r="S73" s="189"/>
      <c r="T73" s="189"/>
      <c r="U73" s="189"/>
      <c r="V73" s="189"/>
      <c r="W73" s="189"/>
      <c r="X73" s="189"/>
      <c r="Y73" s="189"/>
      <c r="Z73" s="189"/>
      <c r="AA73" s="189"/>
    </row>
    <row r="74" ht="15.75" customHeight="1">
      <c r="A74" s="192"/>
      <c r="B74" s="99" t="s">
        <v>418</v>
      </c>
      <c r="C74" s="92"/>
      <c r="D74" s="92"/>
      <c r="E74" s="92"/>
      <c r="F74" s="93"/>
      <c r="G74" s="193"/>
      <c r="H74" s="100"/>
      <c r="I74" s="109"/>
      <c r="J74" s="194"/>
      <c r="K74" s="189"/>
      <c r="L74" s="189"/>
      <c r="M74" s="189"/>
      <c r="N74" s="189"/>
      <c r="O74" s="189"/>
      <c r="P74" s="189"/>
      <c r="Q74" s="189"/>
      <c r="R74" s="189"/>
      <c r="S74" s="189"/>
      <c r="T74" s="189"/>
      <c r="U74" s="189"/>
      <c r="V74" s="189"/>
      <c r="W74" s="189"/>
      <c r="X74" s="189"/>
      <c r="Y74" s="189"/>
      <c r="Z74" s="189"/>
      <c r="AA74" s="189"/>
    </row>
    <row r="75" ht="15.75" customHeight="1">
      <c r="A75" s="192"/>
      <c r="B75" s="99"/>
      <c r="C75" s="92"/>
      <c r="D75" s="92"/>
      <c r="E75" s="92"/>
      <c r="F75" s="93"/>
      <c r="G75" s="193"/>
      <c r="H75" s="100"/>
      <c r="I75" s="109"/>
      <c r="J75" s="194"/>
      <c r="K75" s="189"/>
      <c r="L75" s="189"/>
      <c r="M75" s="189"/>
      <c r="N75" s="189"/>
      <c r="O75" s="189"/>
      <c r="P75" s="189"/>
      <c r="Q75" s="189"/>
      <c r="R75" s="189"/>
      <c r="S75" s="189"/>
      <c r="T75" s="189"/>
      <c r="U75" s="189"/>
      <c r="V75" s="189"/>
      <c r="W75" s="189"/>
      <c r="X75" s="189"/>
      <c r="Y75" s="189"/>
      <c r="Z75" s="189"/>
      <c r="AA75" s="189"/>
    </row>
    <row r="76" ht="15.75" customHeight="1">
      <c r="A76" s="90">
        <v>3.6</v>
      </c>
      <c r="B76" s="141" t="s">
        <v>419</v>
      </c>
      <c r="C76" s="243"/>
      <c r="D76" s="2"/>
      <c r="E76" s="2"/>
      <c r="F76" s="2"/>
      <c r="G76" s="2"/>
      <c r="H76" s="2"/>
      <c r="I76" s="2"/>
      <c r="J76" s="182"/>
      <c r="K76" s="2"/>
      <c r="L76" s="189"/>
      <c r="M76" s="189"/>
      <c r="N76" s="189"/>
      <c r="O76" s="189"/>
      <c r="P76" s="189"/>
      <c r="Q76" s="189"/>
      <c r="R76" s="189"/>
      <c r="S76" s="189"/>
      <c r="T76" s="189"/>
      <c r="U76" s="189"/>
      <c r="V76" s="189"/>
      <c r="W76" s="189"/>
      <c r="X76" s="189"/>
      <c r="Y76" s="189"/>
      <c r="Z76" s="189"/>
      <c r="AA76" s="189"/>
    </row>
    <row r="77" ht="15.75" customHeight="1">
      <c r="A77" s="192"/>
      <c r="B77" s="99" t="s">
        <v>420</v>
      </c>
      <c r="C77" s="92"/>
      <c r="D77" s="109"/>
      <c r="E77" s="106" t="s">
        <v>421</v>
      </c>
      <c r="F77" s="195" t="s">
        <v>287</v>
      </c>
      <c r="G77" s="196">
        <v>15.0</v>
      </c>
      <c r="H77" s="108">
        <v>36746.0</v>
      </c>
      <c r="I77" s="109">
        <f>H77*G77</f>
        <v>551190</v>
      </c>
      <c r="J77" s="188" t="s">
        <v>422</v>
      </c>
      <c r="K77" s="189"/>
      <c r="L77" s="189"/>
      <c r="M77" s="189"/>
      <c r="N77" s="189"/>
      <c r="O77" s="189"/>
      <c r="P77" s="189"/>
      <c r="Q77" s="189"/>
      <c r="R77" s="189"/>
      <c r="S77" s="189"/>
      <c r="T77" s="189"/>
      <c r="U77" s="189"/>
      <c r="V77" s="189"/>
      <c r="W77" s="189"/>
      <c r="X77" s="189"/>
      <c r="Y77" s="189"/>
      <c r="Z77" s="189"/>
      <c r="AA77" s="189"/>
    </row>
    <row r="78" ht="15.75" customHeight="1">
      <c r="A78" s="192"/>
      <c r="B78" s="99"/>
      <c r="C78" s="92"/>
      <c r="D78" s="92"/>
      <c r="E78" s="105"/>
      <c r="F78" s="195"/>
      <c r="G78" s="196"/>
      <c r="H78" s="111"/>
      <c r="I78" s="109"/>
      <c r="J78" s="188"/>
      <c r="K78" s="189"/>
      <c r="L78" s="189"/>
      <c r="M78" s="189"/>
      <c r="N78" s="189"/>
      <c r="O78" s="189"/>
      <c r="P78" s="189"/>
      <c r="Q78" s="189"/>
      <c r="R78" s="189"/>
      <c r="S78" s="189"/>
      <c r="T78" s="189"/>
      <c r="U78" s="189"/>
      <c r="V78" s="189"/>
      <c r="W78" s="189"/>
      <c r="X78" s="189"/>
      <c r="Y78" s="189"/>
      <c r="Z78" s="189"/>
      <c r="AA78" s="189"/>
    </row>
    <row r="79" ht="15.75" customHeight="1">
      <c r="A79" s="90">
        <v>3.7</v>
      </c>
      <c r="B79" s="141" t="s">
        <v>423</v>
      </c>
      <c r="C79" s="2"/>
      <c r="D79" s="2"/>
      <c r="E79" s="244"/>
      <c r="F79" s="244"/>
      <c r="G79" s="244"/>
      <c r="H79" s="244"/>
      <c r="I79" s="244"/>
      <c r="J79" s="245"/>
      <c r="K79" s="189"/>
      <c r="L79" s="189"/>
      <c r="M79" s="189"/>
      <c r="N79" s="189"/>
      <c r="O79" s="189"/>
      <c r="P79" s="189"/>
      <c r="Q79" s="189"/>
      <c r="R79" s="189"/>
      <c r="S79" s="189"/>
      <c r="T79" s="189"/>
      <c r="U79" s="189"/>
      <c r="V79" s="189"/>
      <c r="W79" s="189"/>
      <c r="X79" s="189"/>
      <c r="Y79" s="189"/>
      <c r="Z79" s="189"/>
      <c r="AA79" s="189"/>
    </row>
    <row r="80" ht="15.75" customHeight="1">
      <c r="A80" s="192"/>
      <c r="B80" s="99" t="s">
        <v>424</v>
      </c>
      <c r="C80" s="92" t="s">
        <v>342</v>
      </c>
      <c r="D80" s="92"/>
      <c r="E80" s="106" t="s">
        <v>425</v>
      </c>
      <c r="F80" s="195" t="s">
        <v>287</v>
      </c>
      <c r="G80" s="196">
        <v>200.0</v>
      </c>
      <c r="H80" s="108">
        <v>3858.0</v>
      </c>
      <c r="I80" s="109">
        <f>H80*G80</f>
        <v>771600</v>
      </c>
      <c r="J80" s="188" t="s">
        <v>426</v>
      </c>
      <c r="K80" s="189"/>
      <c r="L80" s="189"/>
      <c r="M80" s="189"/>
      <c r="N80" s="189"/>
      <c r="O80" s="189"/>
      <c r="P80" s="189"/>
      <c r="Q80" s="189"/>
      <c r="R80" s="189"/>
      <c r="S80" s="189"/>
      <c r="T80" s="189"/>
      <c r="U80" s="189"/>
      <c r="V80" s="189"/>
      <c r="W80" s="189"/>
      <c r="X80" s="189"/>
      <c r="Y80" s="189"/>
      <c r="Z80" s="189"/>
      <c r="AA80" s="189"/>
    </row>
    <row r="81" ht="15.75" customHeight="1">
      <c r="A81" s="192"/>
      <c r="B81" s="99"/>
      <c r="C81" s="92"/>
      <c r="D81" s="92"/>
      <c r="E81" s="92"/>
      <c r="F81" s="93"/>
      <c r="G81" s="193"/>
      <c r="H81" s="100"/>
      <c r="I81" s="109"/>
      <c r="J81" s="194"/>
      <c r="K81" s="189"/>
      <c r="L81" s="189"/>
      <c r="M81" s="189"/>
      <c r="N81" s="189"/>
      <c r="O81" s="189"/>
      <c r="P81" s="189"/>
      <c r="Q81" s="189"/>
      <c r="R81" s="189"/>
      <c r="S81" s="189"/>
      <c r="T81" s="189"/>
      <c r="U81" s="189"/>
      <c r="V81" s="189"/>
      <c r="W81" s="189"/>
      <c r="X81" s="189"/>
      <c r="Y81" s="189"/>
      <c r="Z81" s="189"/>
      <c r="AA81" s="189"/>
    </row>
    <row r="82" ht="15.75" customHeight="1">
      <c r="A82" s="90">
        <v>3.8</v>
      </c>
      <c r="B82" s="141" t="s">
        <v>427</v>
      </c>
      <c r="C82" s="92"/>
      <c r="D82" s="92"/>
      <c r="E82" s="92"/>
      <c r="F82" s="93" t="s">
        <v>428</v>
      </c>
      <c r="G82" s="193">
        <v>40.0</v>
      </c>
      <c r="H82" s="143">
        <v>4593.0</v>
      </c>
      <c r="I82" s="109">
        <f>H82*G82</f>
        <v>183720</v>
      </c>
      <c r="J82" s="194"/>
      <c r="K82" s="189"/>
      <c r="L82" s="189"/>
      <c r="M82" s="189"/>
      <c r="N82" s="189"/>
      <c r="O82" s="189"/>
      <c r="P82" s="189"/>
      <c r="Q82" s="189"/>
      <c r="R82" s="189"/>
      <c r="S82" s="189"/>
      <c r="T82" s="189"/>
      <c r="U82" s="189"/>
      <c r="V82" s="189"/>
      <c r="W82" s="189"/>
      <c r="X82" s="189"/>
      <c r="Y82" s="189"/>
      <c r="Z82" s="189"/>
      <c r="AA82" s="189"/>
    </row>
    <row r="83" ht="15.75" customHeight="1">
      <c r="A83" s="192"/>
      <c r="B83" s="99" t="s">
        <v>429</v>
      </c>
      <c r="C83" s="92" t="s">
        <v>430</v>
      </c>
      <c r="D83" s="92"/>
      <c r="E83" s="92"/>
      <c r="F83" s="93"/>
      <c r="G83" s="193"/>
      <c r="H83" s="100"/>
      <c r="I83" s="109"/>
      <c r="J83" s="194"/>
      <c r="K83" s="189"/>
      <c r="L83" s="189"/>
      <c r="M83" s="189"/>
      <c r="N83" s="189"/>
      <c r="O83" s="189"/>
      <c r="P83" s="189"/>
      <c r="Q83" s="189"/>
      <c r="R83" s="189"/>
      <c r="S83" s="189"/>
      <c r="T83" s="189"/>
      <c r="U83" s="189"/>
      <c r="V83" s="189"/>
      <c r="W83" s="189"/>
      <c r="X83" s="189"/>
      <c r="Y83" s="189"/>
      <c r="Z83" s="189"/>
      <c r="AA83" s="189"/>
    </row>
    <row r="84" ht="15.75" customHeight="1">
      <c r="A84" s="192"/>
      <c r="B84" s="104"/>
      <c r="C84" s="105"/>
      <c r="D84" s="92"/>
      <c r="E84" s="92"/>
      <c r="F84" s="93"/>
      <c r="G84" s="193"/>
      <c r="H84" s="100"/>
      <c r="I84" s="109"/>
      <c r="J84" s="194"/>
      <c r="K84" s="189"/>
      <c r="L84" s="189"/>
      <c r="M84" s="189"/>
      <c r="N84" s="189"/>
      <c r="O84" s="189"/>
      <c r="P84" s="189"/>
      <c r="Q84" s="189"/>
      <c r="R84" s="189"/>
      <c r="S84" s="189"/>
      <c r="T84" s="189"/>
      <c r="U84" s="189"/>
      <c r="V84" s="189"/>
      <c r="W84" s="189"/>
      <c r="X84" s="189"/>
      <c r="Y84" s="189"/>
      <c r="Z84" s="189"/>
      <c r="AA84" s="189"/>
    </row>
    <row r="85" ht="15.75" customHeight="1">
      <c r="A85" s="90">
        <v>3.9</v>
      </c>
      <c r="B85" s="104" t="s">
        <v>431</v>
      </c>
      <c r="C85" s="244"/>
      <c r="D85" s="105"/>
      <c r="E85" s="105"/>
      <c r="F85" s="195"/>
      <c r="G85" s="196"/>
      <c r="H85" s="111"/>
      <c r="I85" s="109"/>
      <c r="J85" s="188"/>
      <c r="K85" s="189"/>
      <c r="L85" s="189"/>
      <c r="M85" s="189"/>
      <c r="N85" s="189"/>
      <c r="O85" s="189"/>
      <c r="P85" s="189"/>
      <c r="Q85" s="189"/>
      <c r="R85" s="189"/>
      <c r="S85" s="189"/>
      <c r="T85" s="189"/>
      <c r="U85" s="189"/>
      <c r="V85" s="189"/>
      <c r="W85" s="189"/>
      <c r="X85" s="189"/>
      <c r="Y85" s="189"/>
      <c r="Z85" s="189"/>
      <c r="AA85" s="189"/>
    </row>
    <row r="86" ht="15.75" customHeight="1">
      <c r="A86" s="192"/>
      <c r="B86" s="123" t="s">
        <v>432</v>
      </c>
      <c r="C86" s="105" t="s">
        <v>433</v>
      </c>
      <c r="D86" s="105"/>
      <c r="E86" s="105"/>
      <c r="F86" s="106" t="s">
        <v>308</v>
      </c>
      <c r="G86" s="196">
        <v>120.0</v>
      </c>
      <c r="H86" s="108">
        <v>506.0</v>
      </c>
      <c r="I86" s="109">
        <f>H86*G86</f>
        <v>60720</v>
      </c>
      <c r="J86" s="215"/>
      <c r="K86" s="189"/>
      <c r="L86" s="189"/>
      <c r="M86" s="189"/>
      <c r="N86" s="189"/>
      <c r="O86" s="189"/>
      <c r="P86" s="189"/>
      <c r="Q86" s="189"/>
      <c r="R86" s="189"/>
      <c r="S86" s="189"/>
      <c r="T86" s="189"/>
      <c r="U86" s="189"/>
      <c r="V86" s="189"/>
      <c r="W86" s="189"/>
      <c r="X86" s="189"/>
      <c r="Y86" s="189"/>
      <c r="Z86" s="189"/>
      <c r="AA86" s="189"/>
    </row>
    <row r="87" ht="15.75" customHeight="1">
      <c r="A87" s="192"/>
      <c r="B87" s="91"/>
      <c r="C87" s="92"/>
      <c r="D87" s="92"/>
      <c r="E87" s="92"/>
      <c r="F87" s="93"/>
      <c r="G87" s="193"/>
      <c r="H87" s="100"/>
      <c r="I87" s="109"/>
      <c r="J87" s="194"/>
      <c r="K87" s="189"/>
      <c r="L87" s="189"/>
      <c r="M87" s="189"/>
      <c r="N87" s="189"/>
      <c r="O87" s="189"/>
      <c r="P87" s="189"/>
      <c r="Q87" s="189"/>
      <c r="R87" s="189"/>
      <c r="S87" s="189"/>
      <c r="T87" s="189"/>
      <c r="U87" s="189"/>
      <c r="V87" s="189"/>
      <c r="W87" s="189"/>
      <c r="X87" s="189"/>
      <c r="Y87" s="189"/>
      <c r="Z87" s="189"/>
      <c r="AA87" s="189"/>
    </row>
    <row r="88" ht="15.75" customHeight="1">
      <c r="A88" s="231"/>
      <c r="B88" s="83" t="s">
        <v>434</v>
      </c>
      <c r="C88" s="231"/>
      <c r="D88" s="231"/>
      <c r="E88" s="231"/>
      <c r="F88" s="231"/>
      <c r="G88" s="82"/>
      <c r="H88" s="232"/>
      <c r="I88" s="232">
        <f>SUM(I59:I87)</f>
        <v>2965100</v>
      </c>
      <c r="J88" s="191"/>
      <c r="K88" s="189"/>
      <c r="L88" s="189"/>
      <c r="M88" s="189"/>
      <c r="N88" s="189"/>
      <c r="O88" s="189"/>
      <c r="P88" s="189"/>
      <c r="Q88" s="189"/>
      <c r="R88" s="189"/>
      <c r="S88" s="189"/>
      <c r="T88" s="189"/>
      <c r="U88" s="189"/>
      <c r="V88" s="189"/>
      <c r="W88" s="189"/>
      <c r="X88" s="189"/>
      <c r="Y88" s="189"/>
      <c r="Z88" s="189"/>
      <c r="AA88" s="189"/>
    </row>
    <row r="89" ht="15.75" customHeight="1">
      <c r="A89" s="197"/>
      <c r="B89" s="104"/>
      <c r="C89" s="105"/>
      <c r="D89" s="105"/>
      <c r="E89" s="105"/>
      <c r="F89" s="195"/>
      <c r="G89" s="196"/>
      <c r="H89" s="111"/>
      <c r="I89" s="109"/>
      <c r="J89" s="188"/>
      <c r="K89" s="189"/>
      <c r="L89" s="189"/>
      <c r="M89" s="189"/>
      <c r="N89" s="189"/>
      <c r="O89" s="189"/>
      <c r="P89" s="189"/>
      <c r="Q89" s="189"/>
      <c r="R89" s="189"/>
      <c r="S89" s="189"/>
      <c r="T89" s="189"/>
      <c r="U89" s="189"/>
      <c r="V89" s="189"/>
      <c r="W89" s="189"/>
      <c r="X89" s="189"/>
      <c r="Y89" s="189"/>
      <c r="Z89" s="189"/>
      <c r="AA89" s="189"/>
    </row>
    <row r="90" ht="15.75" customHeight="1">
      <c r="A90" s="82">
        <v>4.0</v>
      </c>
      <c r="B90" s="83" t="s">
        <v>435</v>
      </c>
      <c r="C90" s="231"/>
      <c r="D90" s="231"/>
      <c r="E90" s="231"/>
      <c r="F90" s="231"/>
      <c r="G90" s="82"/>
      <c r="H90" s="232"/>
      <c r="I90" s="86"/>
      <c r="J90" s="191"/>
      <c r="K90" s="189"/>
      <c r="L90" s="189"/>
      <c r="M90" s="189"/>
      <c r="N90" s="189"/>
      <c r="O90" s="189"/>
      <c r="P90" s="189"/>
      <c r="Q90" s="189"/>
      <c r="R90" s="189"/>
      <c r="S90" s="189"/>
      <c r="T90" s="189"/>
      <c r="U90" s="189"/>
      <c r="V90" s="189"/>
      <c r="W90" s="189"/>
      <c r="X90" s="189"/>
      <c r="Y90" s="189"/>
      <c r="Z90" s="189"/>
      <c r="AA90" s="189"/>
    </row>
    <row r="91" ht="15.75" customHeight="1">
      <c r="A91" s="197"/>
      <c r="B91" s="123"/>
      <c r="C91" s="105"/>
      <c r="D91" s="105"/>
      <c r="E91" s="105"/>
      <c r="F91" s="106"/>
      <c r="G91" s="196"/>
      <c r="H91" s="111"/>
      <c r="I91" s="109"/>
      <c r="J91" s="188"/>
      <c r="K91" s="189"/>
      <c r="L91" s="189"/>
      <c r="M91" s="189"/>
      <c r="N91" s="189"/>
      <c r="O91" s="189"/>
      <c r="P91" s="189"/>
      <c r="Q91" s="189"/>
      <c r="R91" s="189"/>
      <c r="S91" s="189"/>
      <c r="T91" s="189"/>
      <c r="U91" s="189"/>
      <c r="V91" s="189"/>
      <c r="W91" s="189"/>
      <c r="X91" s="189"/>
      <c r="Y91" s="189"/>
      <c r="Z91" s="189"/>
      <c r="AA91" s="189"/>
    </row>
    <row r="92" ht="15.75" customHeight="1">
      <c r="A92" s="103">
        <v>4.1</v>
      </c>
      <c r="B92" s="104" t="s">
        <v>436</v>
      </c>
      <c r="C92" s="105"/>
      <c r="D92" s="105"/>
      <c r="E92" s="105"/>
      <c r="F92" s="195" t="s">
        <v>287</v>
      </c>
      <c r="G92" s="196">
        <v>750.0</v>
      </c>
      <c r="H92" s="108">
        <v>349.0</v>
      </c>
      <c r="I92" s="109">
        <f>H92*G92</f>
        <v>261750</v>
      </c>
      <c r="J92" s="188"/>
      <c r="K92" s="189"/>
      <c r="L92" s="189"/>
      <c r="M92" s="189"/>
      <c r="N92" s="189"/>
      <c r="O92" s="189"/>
      <c r="P92" s="189"/>
      <c r="Q92" s="189"/>
      <c r="R92" s="189"/>
      <c r="S92" s="189"/>
      <c r="T92" s="189"/>
      <c r="U92" s="189"/>
      <c r="V92" s="189"/>
      <c r="W92" s="189"/>
      <c r="X92" s="189"/>
      <c r="Y92" s="189"/>
      <c r="Z92" s="189"/>
      <c r="AA92" s="189"/>
    </row>
    <row r="93" ht="15.75" customHeight="1">
      <c r="A93" s="197"/>
      <c r="B93" s="246" t="s">
        <v>437</v>
      </c>
      <c r="C93" s="105" t="s">
        <v>430</v>
      </c>
      <c r="D93" s="105"/>
      <c r="E93" s="105"/>
      <c r="F93" s="106"/>
      <c r="G93" s="196"/>
      <c r="H93" s="111"/>
      <c r="I93" s="109"/>
      <c r="J93" s="188"/>
      <c r="K93" s="189"/>
      <c r="L93" s="189"/>
      <c r="M93" s="189"/>
      <c r="N93" s="189"/>
      <c r="O93" s="189"/>
      <c r="P93" s="189"/>
      <c r="Q93" s="189"/>
      <c r="R93" s="189"/>
      <c r="S93" s="189"/>
      <c r="T93" s="189"/>
      <c r="U93" s="189"/>
      <c r="V93" s="189"/>
      <c r="W93" s="189"/>
      <c r="X93" s="189"/>
      <c r="Y93" s="189"/>
      <c r="Z93" s="189"/>
      <c r="AA93" s="189"/>
    </row>
    <row r="94" ht="15.75" customHeight="1">
      <c r="A94" s="197"/>
      <c r="B94" s="104"/>
      <c r="C94" s="105"/>
      <c r="D94" s="105"/>
      <c r="E94" s="105"/>
      <c r="F94" s="105"/>
      <c r="G94" s="196"/>
      <c r="H94" s="111"/>
      <c r="I94" s="109"/>
      <c r="J94" s="188"/>
      <c r="K94" s="189"/>
      <c r="L94" s="189"/>
      <c r="M94" s="189"/>
      <c r="N94" s="189"/>
      <c r="O94" s="189"/>
      <c r="P94" s="189"/>
      <c r="Q94" s="189"/>
      <c r="R94" s="189"/>
      <c r="S94" s="189"/>
      <c r="T94" s="189"/>
      <c r="U94" s="189"/>
      <c r="V94" s="189"/>
      <c r="W94" s="189"/>
      <c r="X94" s="189"/>
      <c r="Y94" s="189"/>
      <c r="Z94" s="189"/>
      <c r="AA94" s="189"/>
    </row>
    <row r="95" ht="15.75" customHeight="1">
      <c r="A95" s="103">
        <v>4.2</v>
      </c>
      <c r="B95" s="112" t="s">
        <v>438</v>
      </c>
      <c r="C95" s="105"/>
      <c r="D95" s="105"/>
      <c r="E95" s="106" t="s">
        <v>439</v>
      </c>
      <c r="F95" s="195" t="s">
        <v>287</v>
      </c>
      <c r="G95" s="196">
        <v>150.0</v>
      </c>
      <c r="H95" s="108">
        <v>3389.0</v>
      </c>
      <c r="I95" s="109">
        <f>H95*G95</f>
        <v>508350</v>
      </c>
      <c r="J95" s="188" t="s">
        <v>440</v>
      </c>
      <c r="K95" s="189"/>
      <c r="L95" s="189"/>
      <c r="M95" s="189"/>
      <c r="N95" s="189"/>
      <c r="O95" s="189"/>
      <c r="P95" s="189"/>
      <c r="Q95" s="189"/>
      <c r="R95" s="189"/>
      <c r="S95" s="189"/>
      <c r="T95" s="189"/>
      <c r="U95" s="189"/>
      <c r="V95" s="189"/>
      <c r="W95" s="189"/>
      <c r="X95" s="189"/>
      <c r="Y95" s="189"/>
      <c r="Z95" s="189"/>
      <c r="AA95" s="189"/>
    </row>
    <row r="96" ht="15.75" customHeight="1">
      <c r="A96" s="197"/>
      <c r="B96" s="123" t="s">
        <v>441</v>
      </c>
      <c r="C96" s="105" t="s">
        <v>442</v>
      </c>
      <c r="D96" s="105"/>
      <c r="E96" s="105"/>
      <c r="F96" s="195"/>
      <c r="G96" s="196"/>
      <c r="H96" s="111"/>
      <c r="I96" s="109"/>
      <c r="J96" s="188"/>
      <c r="K96" s="189"/>
      <c r="L96" s="189"/>
      <c r="M96" s="189"/>
      <c r="N96" s="189"/>
      <c r="O96" s="189"/>
      <c r="P96" s="189"/>
      <c r="Q96" s="189"/>
      <c r="R96" s="189"/>
      <c r="S96" s="189"/>
      <c r="T96" s="189"/>
      <c r="U96" s="189"/>
      <c r="V96" s="189"/>
      <c r="W96" s="189"/>
      <c r="X96" s="189"/>
      <c r="Y96" s="189"/>
      <c r="Z96" s="189"/>
      <c r="AA96" s="189"/>
    </row>
    <row r="97" ht="15.75" customHeight="1">
      <c r="A97" s="197"/>
      <c r="B97" s="112"/>
      <c r="C97" s="105"/>
      <c r="D97" s="105"/>
      <c r="E97" s="105"/>
      <c r="F97" s="195"/>
      <c r="G97" s="196"/>
      <c r="H97" s="111"/>
      <c r="I97" s="109"/>
      <c r="J97" s="188"/>
      <c r="K97" s="189"/>
      <c r="L97" s="189"/>
      <c r="M97" s="189"/>
      <c r="N97" s="189"/>
      <c r="O97" s="189"/>
      <c r="P97" s="189"/>
      <c r="Q97" s="189"/>
      <c r="R97" s="189"/>
      <c r="S97" s="189"/>
      <c r="T97" s="189"/>
      <c r="U97" s="189"/>
      <c r="V97" s="189"/>
      <c r="W97" s="189"/>
      <c r="X97" s="189"/>
      <c r="Y97" s="189"/>
      <c r="Z97" s="189"/>
      <c r="AA97" s="189"/>
    </row>
    <row r="98" ht="15.75" customHeight="1">
      <c r="A98" s="103">
        <v>4.3</v>
      </c>
      <c r="B98" s="112" t="s">
        <v>443</v>
      </c>
      <c r="C98" s="105"/>
      <c r="D98" s="105"/>
      <c r="E98" s="106" t="s">
        <v>444</v>
      </c>
      <c r="F98" s="195" t="s">
        <v>287</v>
      </c>
      <c r="G98" s="196">
        <v>50.0</v>
      </c>
      <c r="H98" s="108">
        <v>5971.0</v>
      </c>
      <c r="I98" s="109">
        <f>H98*G98</f>
        <v>298550</v>
      </c>
      <c r="J98" s="188" t="s">
        <v>399</v>
      </c>
      <c r="K98" s="189"/>
      <c r="L98" s="189"/>
      <c r="M98" s="189"/>
      <c r="N98" s="189"/>
      <c r="O98" s="189"/>
      <c r="P98" s="189"/>
      <c r="Q98" s="189"/>
      <c r="R98" s="189"/>
      <c r="S98" s="189"/>
      <c r="T98" s="189"/>
      <c r="U98" s="189"/>
      <c r="V98" s="189"/>
      <c r="W98" s="189"/>
      <c r="X98" s="189"/>
      <c r="Y98" s="189"/>
      <c r="Z98" s="189"/>
      <c r="AA98" s="189"/>
    </row>
    <row r="99" ht="15.75" customHeight="1">
      <c r="A99" s="197"/>
      <c r="B99" s="123" t="s">
        <v>445</v>
      </c>
      <c r="C99" s="105" t="s">
        <v>446</v>
      </c>
      <c r="D99" s="105"/>
      <c r="E99" s="105"/>
      <c r="F99" s="195"/>
      <c r="G99" s="196"/>
      <c r="H99" s="111"/>
      <c r="I99" s="109"/>
      <c r="J99" s="188"/>
      <c r="K99" s="189"/>
      <c r="L99" s="189"/>
      <c r="M99" s="189"/>
      <c r="N99" s="189"/>
      <c r="O99" s="189"/>
      <c r="P99" s="189"/>
      <c r="Q99" s="189"/>
      <c r="R99" s="189"/>
      <c r="S99" s="189"/>
      <c r="T99" s="189"/>
      <c r="U99" s="189"/>
      <c r="V99" s="189"/>
      <c r="W99" s="189"/>
      <c r="X99" s="189"/>
      <c r="Y99" s="189"/>
      <c r="Z99" s="189"/>
      <c r="AA99" s="189"/>
    </row>
    <row r="100" ht="15.75" customHeight="1">
      <c r="A100" s="197"/>
      <c r="B100" s="112"/>
      <c r="C100" s="105"/>
      <c r="D100" s="105"/>
      <c r="E100" s="105"/>
      <c r="F100" s="195"/>
      <c r="G100" s="196"/>
      <c r="H100" s="111"/>
      <c r="I100" s="109"/>
      <c r="J100" s="188"/>
      <c r="K100" s="189"/>
      <c r="L100" s="189"/>
      <c r="M100" s="189"/>
      <c r="N100" s="189"/>
      <c r="O100" s="189"/>
      <c r="P100" s="189"/>
      <c r="Q100" s="189"/>
      <c r="R100" s="189"/>
      <c r="S100" s="189"/>
      <c r="T100" s="189"/>
      <c r="U100" s="189"/>
      <c r="V100" s="189"/>
      <c r="W100" s="189"/>
      <c r="X100" s="189"/>
      <c r="Y100" s="189"/>
      <c r="Z100" s="189"/>
      <c r="AA100" s="189"/>
    </row>
    <row r="101" ht="15.75" customHeight="1">
      <c r="A101" s="103">
        <v>4.4</v>
      </c>
      <c r="B101" s="112" t="s">
        <v>447</v>
      </c>
      <c r="C101" s="105"/>
      <c r="D101" s="105"/>
      <c r="E101" s="106"/>
      <c r="F101" s="195" t="s">
        <v>287</v>
      </c>
      <c r="G101" s="196">
        <v>10.0</v>
      </c>
      <c r="H101" s="108">
        <v>2297.0</v>
      </c>
      <c r="I101" s="109">
        <f>H101*G101</f>
        <v>22970</v>
      </c>
      <c r="J101" s="188" t="s">
        <v>448</v>
      </c>
      <c r="K101" s="189"/>
      <c r="L101" s="189"/>
      <c r="M101" s="189"/>
      <c r="N101" s="189"/>
      <c r="O101" s="189"/>
      <c r="P101" s="189"/>
      <c r="Q101" s="189"/>
      <c r="R101" s="189"/>
      <c r="S101" s="189"/>
      <c r="T101" s="189"/>
      <c r="U101" s="189"/>
      <c r="V101" s="189"/>
      <c r="W101" s="189"/>
      <c r="X101" s="189"/>
      <c r="Y101" s="189"/>
      <c r="Z101" s="189"/>
      <c r="AA101" s="189"/>
    </row>
    <row r="102" ht="15.75" customHeight="1">
      <c r="A102" s="197"/>
      <c r="B102" s="123" t="s">
        <v>449</v>
      </c>
      <c r="C102" s="105" t="s">
        <v>450</v>
      </c>
      <c r="D102" s="105"/>
      <c r="E102" s="105"/>
      <c r="F102" s="195"/>
      <c r="G102" s="196"/>
      <c r="H102" s="111"/>
      <c r="I102" s="109"/>
      <c r="J102" s="188"/>
      <c r="K102" s="189"/>
      <c r="L102" s="189"/>
      <c r="M102" s="189"/>
      <c r="N102" s="189"/>
      <c r="O102" s="189"/>
      <c r="P102" s="189"/>
      <c r="Q102" s="189"/>
      <c r="R102" s="189"/>
      <c r="S102" s="189"/>
      <c r="T102" s="189"/>
      <c r="U102" s="189"/>
      <c r="V102" s="189"/>
      <c r="W102" s="189"/>
      <c r="X102" s="189"/>
      <c r="Y102" s="189"/>
      <c r="Z102" s="189"/>
      <c r="AA102" s="189"/>
    </row>
    <row r="103" ht="15.75" customHeight="1">
      <c r="A103" s="103"/>
      <c r="B103" s="112"/>
      <c r="C103" s="105"/>
      <c r="D103" s="105"/>
      <c r="E103" s="106"/>
      <c r="F103" s="195"/>
      <c r="G103" s="196"/>
      <c r="H103" s="227"/>
      <c r="I103" s="109"/>
      <c r="J103" s="215"/>
      <c r="K103" s="247"/>
      <c r="L103" s="247"/>
      <c r="M103" s="247"/>
      <c r="N103" s="247"/>
      <c r="O103" s="247"/>
      <c r="P103" s="247"/>
      <c r="Q103" s="247"/>
      <c r="R103" s="247"/>
      <c r="S103" s="247"/>
      <c r="T103" s="247"/>
      <c r="U103" s="247"/>
      <c r="V103" s="247"/>
      <c r="W103" s="247"/>
      <c r="X103" s="247"/>
      <c r="Y103" s="247"/>
      <c r="Z103" s="247"/>
      <c r="AA103" s="247"/>
    </row>
    <row r="104" ht="15.75" customHeight="1">
      <c r="A104" s="103">
        <v>4.5</v>
      </c>
      <c r="B104" s="112" t="s">
        <v>451</v>
      </c>
      <c r="C104" s="244"/>
      <c r="D104" s="244"/>
      <c r="E104" s="244"/>
      <c r="F104" s="244"/>
      <c r="G104" s="244"/>
      <c r="H104" s="244"/>
      <c r="I104" s="109"/>
      <c r="J104" s="215"/>
      <c r="K104" s="189"/>
      <c r="L104" s="189"/>
      <c r="M104" s="189"/>
      <c r="N104" s="189"/>
      <c r="O104" s="189"/>
      <c r="P104" s="189"/>
      <c r="Q104" s="189"/>
      <c r="R104" s="189"/>
      <c r="S104" s="189"/>
      <c r="T104" s="189"/>
      <c r="U104" s="189"/>
      <c r="V104" s="189"/>
      <c r="W104" s="189"/>
      <c r="X104" s="189"/>
      <c r="Y104" s="189"/>
      <c r="Z104" s="189"/>
      <c r="AA104" s="189"/>
    </row>
    <row r="105" ht="15.75" customHeight="1">
      <c r="A105" s="103"/>
      <c r="B105" s="123" t="s">
        <v>452</v>
      </c>
      <c r="C105" s="105" t="s">
        <v>453</v>
      </c>
      <c r="D105" s="105"/>
      <c r="E105" s="106" t="s">
        <v>454</v>
      </c>
      <c r="F105" s="195" t="s">
        <v>287</v>
      </c>
      <c r="G105" s="196">
        <v>24.0</v>
      </c>
      <c r="H105" s="108">
        <v>5053.0</v>
      </c>
      <c r="I105" s="109">
        <f>H105*G105</f>
        <v>121272</v>
      </c>
      <c r="J105" s="188" t="s">
        <v>399</v>
      </c>
      <c r="K105" s="189"/>
      <c r="L105" s="189"/>
      <c r="M105" s="189"/>
      <c r="N105" s="189"/>
      <c r="O105" s="189"/>
      <c r="P105" s="189"/>
      <c r="Q105" s="189"/>
      <c r="R105" s="189"/>
      <c r="S105" s="189"/>
      <c r="T105" s="189"/>
      <c r="U105" s="189"/>
      <c r="V105" s="189"/>
      <c r="W105" s="189"/>
      <c r="X105" s="189"/>
      <c r="Y105" s="189"/>
      <c r="Z105" s="189"/>
      <c r="AA105" s="189"/>
    </row>
    <row r="106" ht="15.75" customHeight="1">
      <c r="A106" s="103"/>
      <c r="B106" s="112"/>
      <c r="C106" s="105"/>
      <c r="D106" s="105"/>
      <c r="E106" s="106"/>
      <c r="F106" s="195"/>
      <c r="G106" s="196"/>
      <c r="H106" s="227"/>
      <c r="I106" s="109"/>
      <c r="J106" s="215"/>
      <c r="K106" s="189"/>
      <c r="L106" s="189"/>
      <c r="M106" s="189"/>
      <c r="N106" s="189"/>
      <c r="O106" s="189"/>
      <c r="P106" s="189"/>
      <c r="Q106" s="189"/>
      <c r="R106" s="189"/>
      <c r="S106" s="189"/>
      <c r="T106" s="189"/>
      <c r="U106" s="189"/>
      <c r="V106" s="189"/>
      <c r="W106" s="189"/>
      <c r="X106" s="189"/>
      <c r="Y106" s="189"/>
      <c r="Z106" s="189"/>
      <c r="AA106" s="189"/>
    </row>
    <row r="107" ht="15.75" customHeight="1">
      <c r="A107" s="103">
        <f>A104+0.1</f>
        <v>4.6</v>
      </c>
      <c r="B107" s="112" t="s">
        <v>455</v>
      </c>
      <c r="C107" s="105"/>
      <c r="D107" s="105"/>
      <c r="E107" s="106" t="s">
        <v>456</v>
      </c>
      <c r="F107" s="195" t="s">
        <v>287</v>
      </c>
      <c r="G107" s="196">
        <v>130.0</v>
      </c>
      <c r="H107" s="108">
        <v>3578.0</v>
      </c>
      <c r="I107" s="109">
        <f>H107*G107</f>
        <v>465140</v>
      </c>
      <c r="J107" s="188" t="s">
        <v>457</v>
      </c>
      <c r="K107" s="189"/>
      <c r="L107" s="189"/>
      <c r="M107" s="189"/>
      <c r="N107" s="189"/>
      <c r="O107" s="189"/>
      <c r="P107" s="189"/>
      <c r="Q107" s="189"/>
      <c r="R107" s="189"/>
      <c r="S107" s="189"/>
      <c r="T107" s="189"/>
      <c r="U107" s="189"/>
      <c r="V107" s="189"/>
      <c r="W107" s="189"/>
      <c r="X107" s="189"/>
      <c r="Y107" s="189"/>
      <c r="Z107" s="189"/>
      <c r="AA107" s="189"/>
    </row>
    <row r="108" ht="15.75" customHeight="1">
      <c r="A108" s="197"/>
      <c r="B108" s="123" t="s">
        <v>458</v>
      </c>
      <c r="C108" s="105" t="s">
        <v>459</v>
      </c>
      <c r="D108" s="105"/>
      <c r="E108" s="105"/>
      <c r="F108" s="195"/>
      <c r="G108" s="196"/>
      <c r="H108" s="111"/>
      <c r="I108" s="109"/>
      <c r="J108" s="188"/>
      <c r="K108" s="189"/>
      <c r="L108" s="189"/>
      <c r="M108" s="189"/>
      <c r="N108" s="189"/>
      <c r="O108" s="189"/>
      <c r="P108" s="189"/>
      <c r="Q108" s="189"/>
      <c r="R108" s="189"/>
      <c r="S108" s="189"/>
      <c r="T108" s="189"/>
      <c r="U108" s="189"/>
      <c r="V108" s="189"/>
      <c r="W108" s="189"/>
      <c r="X108" s="189"/>
      <c r="Y108" s="189"/>
      <c r="Z108" s="189"/>
      <c r="AA108" s="189"/>
    </row>
    <row r="109" ht="15.75" customHeight="1">
      <c r="A109" s="197"/>
      <c r="B109" s="104"/>
      <c r="C109" s="105"/>
      <c r="D109" s="105"/>
      <c r="E109" s="105"/>
      <c r="F109" s="195"/>
      <c r="G109" s="196"/>
      <c r="H109" s="111"/>
      <c r="I109" s="109"/>
      <c r="J109" s="188"/>
      <c r="K109" s="189"/>
      <c r="L109" s="189"/>
      <c r="M109" s="189"/>
      <c r="N109" s="189"/>
      <c r="O109" s="189"/>
      <c r="P109" s="189"/>
      <c r="Q109" s="189"/>
      <c r="R109" s="189"/>
      <c r="S109" s="189"/>
      <c r="T109" s="189"/>
      <c r="U109" s="189"/>
      <c r="V109" s="189"/>
      <c r="W109" s="189"/>
      <c r="X109" s="189"/>
      <c r="Y109" s="189"/>
      <c r="Z109" s="189"/>
      <c r="AA109" s="189"/>
    </row>
    <row r="110" ht="15.75" customHeight="1">
      <c r="A110" s="103">
        <f>A107+0.1</f>
        <v>4.7</v>
      </c>
      <c r="B110" s="112" t="s">
        <v>460</v>
      </c>
      <c r="C110" s="105"/>
      <c r="D110" s="105"/>
      <c r="E110" s="106" t="s">
        <v>456</v>
      </c>
      <c r="F110" s="195" t="s">
        <v>287</v>
      </c>
      <c r="G110" s="196">
        <v>70.0</v>
      </c>
      <c r="H110" s="108">
        <v>3675.0</v>
      </c>
      <c r="I110" s="109">
        <f>H110*G110</f>
        <v>257250</v>
      </c>
      <c r="J110" s="188" t="s">
        <v>461</v>
      </c>
      <c r="K110" s="189"/>
      <c r="L110" s="189"/>
      <c r="M110" s="189"/>
      <c r="N110" s="189"/>
      <c r="O110" s="189"/>
      <c r="P110" s="189"/>
      <c r="Q110" s="189"/>
      <c r="R110" s="189"/>
      <c r="S110" s="189"/>
      <c r="T110" s="189"/>
      <c r="U110" s="189"/>
      <c r="V110" s="189"/>
      <c r="W110" s="189"/>
      <c r="X110" s="189"/>
      <c r="Y110" s="189"/>
      <c r="Z110" s="189"/>
      <c r="AA110" s="189"/>
    </row>
    <row r="111" ht="15.75" customHeight="1">
      <c r="A111" s="197"/>
      <c r="B111" s="123" t="s">
        <v>462</v>
      </c>
      <c r="C111" s="105" t="s">
        <v>463</v>
      </c>
      <c r="D111" s="105"/>
      <c r="E111" s="105"/>
      <c r="F111" s="195"/>
      <c r="G111" s="196"/>
      <c r="H111" s="111"/>
      <c r="I111" s="109"/>
      <c r="J111" s="188"/>
      <c r="K111" s="189"/>
      <c r="L111" s="189"/>
      <c r="M111" s="189"/>
      <c r="N111" s="189"/>
      <c r="O111" s="189"/>
      <c r="P111" s="189"/>
      <c r="Q111" s="189"/>
      <c r="R111" s="189"/>
      <c r="S111" s="189"/>
      <c r="T111" s="189"/>
      <c r="U111" s="189"/>
      <c r="V111" s="189"/>
      <c r="W111" s="189"/>
      <c r="X111" s="189"/>
      <c r="Y111" s="189"/>
      <c r="Z111" s="189"/>
      <c r="AA111" s="189"/>
    </row>
    <row r="112" ht="15.75" customHeight="1">
      <c r="A112" s="103"/>
      <c r="B112" s="104"/>
      <c r="C112" s="105"/>
      <c r="D112" s="105"/>
      <c r="E112" s="106"/>
      <c r="F112" s="106"/>
      <c r="G112" s="196"/>
      <c r="H112" s="227"/>
      <c r="I112" s="109"/>
      <c r="J112" s="215"/>
      <c r="K112" s="189"/>
      <c r="L112" s="189"/>
      <c r="M112" s="189"/>
      <c r="N112" s="189"/>
      <c r="O112" s="189"/>
      <c r="P112" s="189"/>
      <c r="Q112" s="189"/>
      <c r="R112" s="189"/>
      <c r="S112" s="189"/>
      <c r="T112" s="189"/>
      <c r="U112" s="189"/>
      <c r="V112" s="189"/>
      <c r="W112" s="189"/>
      <c r="X112" s="189"/>
      <c r="Y112" s="189"/>
      <c r="Z112" s="189"/>
      <c r="AA112" s="189"/>
    </row>
    <row r="113" ht="15.75" customHeight="1">
      <c r="A113" s="103">
        <f>A110+0.1</f>
        <v>4.8</v>
      </c>
      <c r="B113" s="104" t="s">
        <v>464</v>
      </c>
      <c r="C113" s="105"/>
      <c r="D113" s="105"/>
      <c r="E113" s="106" t="s">
        <v>465</v>
      </c>
      <c r="F113" s="106" t="s">
        <v>308</v>
      </c>
      <c r="G113" s="196">
        <v>750.0</v>
      </c>
      <c r="H113" s="108">
        <v>322.0</v>
      </c>
      <c r="I113" s="109">
        <f>H113*G113</f>
        <v>241500</v>
      </c>
      <c r="J113" s="188" t="s">
        <v>466</v>
      </c>
      <c r="K113" s="189"/>
      <c r="L113" s="189"/>
      <c r="M113" s="189"/>
      <c r="N113" s="189"/>
      <c r="O113" s="189"/>
      <c r="P113" s="189"/>
      <c r="Q113" s="189"/>
      <c r="R113" s="189"/>
      <c r="S113" s="189"/>
      <c r="T113" s="189"/>
      <c r="U113" s="189"/>
      <c r="V113" s="189"/>
      <c r="W113" s="189"/>
      <c r="X113" s="189"/>
      <c r="Y113" s="189"/>
      <c r="Z113" s="189"/>
      <c r="AA113" s="189"/>
    </row>
    <row r="114" ht="15.75" customHeight="1">
      <c r="A114" s="197"/>
      <c r="B114" s="123" t="s">
        <v>467</v>
      </c>
      <c r="C114" s="105" t="s">
        <v>468</v>
      </c>
      <c r="D114" s="105"/>
      <c r="E114" s="105"/>
      <c r="F114" s="195"/>
      <c r="G114" s="196"/>
      <c r="H114" s="111"/>
      <c r="I114" s="109"/>
      <c r="J114" s="188"/>
      <c r="K114" s="189"/>
      <c r="L114" s="189"/>
      <c r="M114" s="189"/>
      <c r="N114" s="189"/>
      <c r="O114" s="189"/>
      <c r="P114" s="189"/>
      <c r="Q114" s="189"/>
      <c r="R114" s="189"/>
      <c r="S114" s="189"/>
      <c r="T114" s="189"/>
      <c r="U114" s="189"/>
      <c r="V114" s="189"/>
      <c r="W114" s="189"/>
      <c r="X114" s="189"/>
      <c r="Y114" s="189"/>
      <c r="Z114" s="189"/>
      <c r="AA114" s="189"/>
    </row>
    <row r="115" ht="15.75" customHeight="1">
      <c r="A115" s="103"/>
      <c r="B115" s="104"/>
      <c r="C115" s="105"/>
      <c r="D115" s="105"/>
      <c r="E115" s="105"/>
      <c r="F115" s="195"/>
      <c r="G115" s="196"/>
      <c r="H115" s="227"/>
      <c r="I115" s="109"/>
      <c r="J115" s="188"/>
      <c r="K115" s="189"/>
      <c r="L115" s="189"/>
      <c r="M115" s="189"/>
      <c r="N115" s="189"/>
      <c r="O115" s="189"/>
      <c r="P115" s="189"/>
      <c r="Q115" s="189"/>
      <c r="R115" s="189"/>
      <c r="S115" s="189"/>
      <c r="T115" s="189"/>
      <c r="U115" s="189"/>
      <c r="V115" s="189"/>
      <c r="W115" s="189"/>
      <c r="X115" s="189"/>
      <c r="Y115" s="189"/>
      <c r="Z115" s="189"/>
      <c r="AA115" s="189"/>
    </row>
    <row r="116" ht="15.75" customHeight="1">
      <c r="A116" s="103">
        <f>A113+0.1</f>
        <v>4.9</v>
      </c>
      <c r="B116" s="248" t="s">
        <v>469</v>
      </c>
      <c r="C116" s="249"/>
      <c r="D116" s="250"/>
      <c r="E116" s="106" t="s">
        <v>470</v>
      </c>
      <c r="F116" s="222" t="s">
        <v>287</v>
      </c>
      <c r="G116" s="251">
        <v>36.0</v>
      </c>
      <c r="H116" s="108">
        <v>15617.0</v>
      </c>
      <c r="I116" s="109">
        <f>H116*G116</f>
        <v>562212</v>
      </c>
      <c r="J116" s="188" t="s">
        <v>471</v>
      </c>
      <c r="K116" s="2"/>
      <c r="L116" s="2"/>
      <c r="M116" s="2"/>
      <c r="N116" s="2"/>
      <c r="O116" s="2"/>
      <c r="P116" s="2"/>
      <c r="Q116" s="2"/>
      <c r="R116" s="2"/>
      <c r="S116" s="2"/>
      <c r="T116" s="2"/>
      <c r="U116" s="2"/>
      <c r="V116" s="2"/>
      <c r="W116" s="2"/>
      <c r="X116" s="2"/>
      <c r="Y116" s="19"/>
      <c r="Z116" s="19"/>
      <c r="AA116" s="19"/>
    </row>
    <row r="117" ht="15.75" customHeight="1">
      <c r="A117" s="252"/>
      <c r="B117" s="123" t="s">
        <v>472</v>
      </c>
      <c r="C117" s="105" t="s">
        <v>473</v>
      </c>
      <c r="D117" s="253"/>
      <c r="E117" s="252"/>
      <c r="F117" s="254"/>
      <c r="G117" s="254"/>
      <c r="H117" s="254"/>
      <c r="I117" s="254"/>
      <c r="J117" s="188" t="s">
        <v>471</v>
      </c>
      <c r="K117" s="255"/>
      <c r="L117" s="255"/>
      <c r="M117" s="255"/>
      <c r="N117" s="255"/>
      <c r="O117" s="255"/>
      <c r="P117" s="255"/>
      <c r="Q117" s="255"/>
      <c r="R117" s="255"/>
      <c r="S117" s="255"/>
      <c r="T117" s="255"/>
      <c r="U117" s="255"/>
      <c r="V117" s="255"/>
      <c r="W117" s="255"/>
      <c r="X117" s="255"/>
      <c r="Y117" s="255"/>
      <c r="Z117" s="255"/>
      <c r="AA117" s="255"/>
    </row>
    <row r="118" ht="15.75" customHeight="1">
      <c r="A118" s="252"/>
      <c r="B118" s="123"/>
      <c r="C118" s="105"/>
      <c r="D118" s="253"/>
      <c r="E118" s="252"/>
      <c r="F118" s="254"/>
      <c r="G118" s="254"/>
      <c r="H118" s="254"/>
      <c r="I118" s="254"/>
      <c r="J118" s="256"/>
      <c r="K118" s="255"/>
      <c r="L118" s="255"/>
      <c r="M118" s="255"/>
      <c r="N118" s="255"/>
      <c r="O118" s="255"/>
      <c r="P118" s="255"/>
      <c r="Q118" s="255"/>
      <c r="R118" s="255"/>
      <c r="S118" s="255"/>
      <c r="T118" s="255"/>
      <c r="U118" s="255"/>
      <c r="V118" s="255"/>
      <c r="W118" s="255"/>
      <c r="X118" s="255"/>
      <c r="Y118" s="255"/>
      <c r="Z118" s="255"/>
      <c r="AA118" s="255"/>
    </row>
    <row r="119" ht="15.75" customHeight="1">
      <c r="A119" s="257">
        <v>46122.0</v>
      </c>
      <c r="B119" s="104" t="s">
        <v>474</v>
      </c>
      <c r="C119" s="105"/>
      <c r="D119" s="253"/>
      <c r="E119" s="106" t="s">
        <v>343</v>
      </c>
      <c r="F119" s="222" t="s">
        <v>287</v>
      </c>
      <c r="G119" s="251">
        <v>60.0</v>
      </c>
      <c r="H119" s="108">
        <v>1861.0</v>
      </c>
      <c r="I119" s="109">
        <f>H119*G119</f>
        <v>111660</v>
      </c>
      <c r="J119" s="188" t="s">
        <v>475</v>
      </c>
      <c r="K119" s="255"/>
      <c r="L119" s="255"/>
      <c r="M119" s="255"/>
      <c r="N119" s="255"/>
      <c r="O119" s="255"/>
      <c r="P119" s="255"/>
      <c r="Q119" s="255"/>
      <c r="R119" s="255"/>
      <c r="S119" s="255"/>
      <c r="T119" s="255"/>
      <c r="U119" s="255"/>
      <c r="V119" s="255"/>
      <c r="W119" s="255"/>
      <c r="X119" s="255"/>
      <c r="Y119" s="255"/>
      <c r="Z119" s="255"/>
      <c r="AA119" s="255"/>
    </row>
    <row r="120" ht="15.75" customHeight="1">
      <c r="A120" s="252"/>
      <c r="B120" s="258" t="s">
        <v>476</v>
      </c>
      <c r="C120" s="105" t="s">
        <v>477</v>
      </c>
      <c r="D120" s="259"/>
      <c r="E120" s="252"/>
      <c r="F120" s="254"/>
      <c r="G120" s="254"/>
      <c r="H120" s="254"/>
      <c r="I120" s="227"/>
      <c r="J120" s="256"/>
      <c r="K120" s="255"/>
      <c r="L120" s="255"/>
      <c r="M120" s="255"/>
      <c r="N120" s="255"/>
      <c r="O120" s="255"/>
      <c r="P120" s="255"/>
      <c r="Q120" s="255"/>
      <c r="R120" s="255"/>
      <c r="S120" s="255"/>
      <c r="T120" s="255"/>
      <c r="U120" s="255"/>
      <c r="V120" s="255"/>
      <c r="W120" s="255"/>
      <c r="X120" s="255"/>
      <c r="Y120" s="255"/>
      <c r="Z120" s="255"/>
      <c r="AA120" s="255"/>
    </row>
    <row r="121" ht="15.75" customHeight="1">
      <c r="A121" s="252"/>
      <c r="B121" s="123"/>
      <c r="C121" s="105"/>
      <c r="D121" s="253"/>
      <c r="E121" s="252"/>
      <c r="F121" s="254"/>
      <c r="G121" s="254"/>
      <c r="H121" s="254"/>
      <c r="I121" s="254"/>
      <c r="J121" s="256"/>
      <c r="K121" s="255"/>
      <c r="L121" s="255"/>
      <c r="M121" s="255"/>
      <c r="N121" s="255"/>
      <c r="O121" s="255"/>
      <c r="P121" s="255"/>
      <c r="Q121" s="255"/>
      <c r="R121" s="255"/>
      <c r="S121" s="255"/>
      <c r="T121" s="255"/>
      <c r="U121" s="255"/>
      <c r="V121" s="255"/>
      <c r="W121" s="255"/>
      <c r="X121" s="255"/>
      <c r="Y121" s="255"/>
      <c r="Z121" s="255"/>
      <c r="AA121" s="255"/>
    </row>
    <row r="122" ht="15.75" customHeight="1">
      <c r="A122" s="197"/>
      <c r="B122" s="104"/>
      <c r="C122" s="105"/>
      <c r="D122" s="105"/>
      <c r="E122" s="105"/>
      <c r="F122" s="195"/>
      <c r="G122" s="196"/>
      <c r="H122" s="111"/>
      <c r="I122" s="109"/>
      <c r="J122" s="188"/>
      <c r="K122" s="189"/>
      <c r="L122" s="189"/>
      <c r="M122" s="189"/>
      <c r="N122" s="189"/>
      <c r="O122" s="189"/>
      <c r="P122" s="189"/>
      <c r="Q122" s="189"/>
      <c r="R122" s="189"/>
      <c r="S122" s="189"/>
      <c r="T122" s="189"/>
      <c r="U122" s="189"/>
      <c r="V122" s="189"/>
      <c r="W122" s="189"/>
      <c r="X122" s="189"/>
      <c r="Y122" s="189"/>
      <c r="Z122" s="189"/>
      <c r="AA122" s="189"/>
    </row>
    <row r="123" ht="15.75" customHeight="1">
      <c r="A123" s="154">
        <v>4.11</v>
      </c>
      <c r="B123" s="104" t="s">
        <v>478</v>
      </c>
      <c r="C123" s="105" t="s">
        <v>479</v>
      </c>
      <c r="D123" s="105"/>
      <c r="E123" s="106" t="s">
        <v>465</v>
      </c>
      <c r="F123" s="106" t="s">
        <v>308</v>
      </c>
      <c r="G123" s="196">
        <v>250.0</v>
      </c>
      <c r="H123" s="108">
        <v>322.0</v>
      </c>
      <c r="I123" s="109">
        <f>H123*G123</f>
        <v>80500</v>
      </c>
      <c r="J123" s="188" t="s">
        <v>480</v>
      </c>
      <c r="K123" s="189"/>
      <c r="L123" s="189"/>
      <c r="M123" s="189"/>
      <c r="N123" s="189"/>
      <c r="O123" s="189"/>
      <c r="P123" s="189"/>
      <c r="Q123" s="189"/>
      <c r="R123" s="189"/>
      <c r="S123" s="189"/>
      <c r="T123" s="189"/>
      <c r="U123" s="189"/>
      <c r="V123" s="189"/>
      <c r="W123" s="189"/>
      <c r="X123" s="189"/>
      <c r="Y123" s="189"/>
      <c r="Z123" s="189"/>
      <c r="AA123" s="189"/>
    </row>
    <row r="124" ht="15.75" customHeight="1">
      <c r="A124" s="192"/>
      <c r="B124" s="123" t="s">
        <v>481</v>
      </c>
      <c r="C124" s="105"/>
      <c r="D124" s="105"/>
      <c r="E124" s="105"/>
      <c r="F124" s="195"/>
      <c r="G124" s="196"/>
      <c r="H124" s="111"/>
      <c r="I124" s="109"/>
      <c r="J124" s="188"/>
      <c r="K124" s="189"/>
      <c r="L124" s="189"/>
      <c r="M124" s="189"/>
      <c r="N124" s="189"/>
      <c r="O124" s="189"/>
      <c r="P124" s="189"/>
      <c r="Q124" s="189"/>
      <c r="R124" s="189"/>
      <c r="S124" s="189"/>
      <c r="T124" s="189"/>
      <c r="U124" s="189"/>
      <c r="V124" s="189"/>
      <c r="W124" s="189"/>
      <c r="X124" s="189"/>
      <c r="Y124" s="189"/>
      <c r="Z124" s="189"/>
      <c r="AA124" s="189"/>
    </row>
    <row r="125" ht="15.75" customHeight="1">
      <c r="A125" s="154"/>
      <c r="B125" s="104"/>
      <c r="C125" s="105"/>
      <c r="D125" s="124"/>
      <c r="E125" s="105"/>
      <c r="F125" s="152"/>
      <c r="G125" s="193"/>
      <c r="H125" s="213"/>
      <c r="I125" s="109"/>
      <c r="J125" s="188"/>
      <c r="K125" s="189"/>
      <c r="L125" s="189"/>
      <c r="M125" s="189"/>
      <c r="N125" s="189"/>
      <c r="O125" s="189"/>
      <c r="P125" s="189"/>
      <c r="Q125" s="189"/>
      <c r="R125" s="189"/>
      <c r="S125" s="189"/>
      <c r="T125" s="189"/>
      <c r="U125" s="189"/>
      <c r="V125" s="189"/>
      <c r="W125" s="189"/>
      <c r="X125" s="189"/>
      <c r="Y125" s="189"/>
      <c r="Z125" s="189"/>
      <c r="AA125" s="189"/>
    </row>
    <row r="126" ht="15.75" customHeight="1">
      <c r="A126" s="154">
        <f>A123+0.01</f>
        <v>4.12</v>
      </c>
      <c r="B126" s="91" t="s">
        <v>482</v>
      </c>
      <c r="C126" s="2"/>
      <c r="D126" s="2"/>
      <c r="E126" s="2"/>
      <c r="F126" s="2"/>
      <c r="G126" s="2"/>
      <c r="H126" s="2"/>
      <c r="I126" s="2"/>
      <c r="J126" s="188"/>
      <c r="K126" s="189"/>
      <c r="L126" s="189"/>
      <c r="M126" s="189"/>
      <c r="N126" s="189"/>
      <c r="O126" s="189"/>
      <c r="P126" s="189"/>
      <c r="Q126" s="189"/>
      <c r="R126" s="189"/>
      <c r="S126" s="189"/>
      <c r="T126" s="189"/>
      <c r="U126" s="189"/>
      <c r="V126" s="189"/>
      <c r="W126" s="189"/>
      <c r="X126" s="189"/>
      <c r="Y126" s="189"/>
      <c r="Z126" s="189"/>
      <c r="AA126" s="189"/>
    </row>
    <row r="127" ht="15.75" customHeight="1">
      <c r="A127" s="197"/>
      <c r="B127" s="123" t="s">
        <v>483</v>
      </c>
      <c r="C127" s="105" t="s">
        <v>342</v>
      </c>
      <c r="D127" s="105"/>
      <c r="E127" s="106" t="s">
        <v>484</v>
      </c>
      <c r="F127" s="195" t="s">
        <v>287</v>
      </c>
      <c r="G127" s="196">
        <v>80.0</v>
      </c>
      <c r="H127" s="108">
        <v>5420.0</v>
      </c>
      <c r="I127" s="109">
        <f>H127*G127</f>
        <v>433600</v>
      </c>
      <c r="J127" s="188" t="s">
        <v>485</v>
      </c>
      <c r="K127" s="189"/>
      <c r="L127" s="189"/>
      <c r="M127" s="189"/>
      <c r="N127" s="189"/>
      <c r="O127" s="189"/>
      <c r="P127" s="189"/>
      <c r="Q127" s="189"/>
      <c r="R127" s="189"/>
      <c r="S127" s="189"/>
      <c r="T127" s="189"/>
      <c r="U127" s="189"/>
      <c r="V127" s="189"/>
      <c r="W127" s="189"/>
      <c r="X127" s="189"/>
      <c r="Y127" s="189"/>
      <c r="Z127" s="189"/>
      <c r="AA127" s="189"/>
    </row>
    <row r="128" ht="15.75" customHeight="1">
      <c r="A128" s="197"/>
      <c r="B128" s="123"/>
      <c r="C128" s="105"/>
      <c r="D128" s="105"/>
      <c r="E128" s="105"/>
      <c r="F128" s="195"/>
      <c r="G128" s="196"/>
      <c r="H128" s="111"/>
      <c r="I128" s="109"/>
      <c r="J128" s="188"/>
      <c r="K128" s="189"/>
      <c r="L128" s="189"/>
      <c r="M128" s="189"/>
      <c r="N128" s="189"/>
      <c r="O128" s="189"/>
      <c r="P128" s="189"/>
      <c r="Q128" s="189"/>
      <c r="R128" s="189"/>
      <c r="S128" s="189"/>
      <c r="T128" s="189"/>
      <c r="U128" s="189"/>
      <c r="V128" s="189"/>
      <c r="W128" s="189"/>
      <c r="X128" s="189"/>
      <c r="Y128" s="189"/>
      <c r="Z128" s="189"/>
      <c r="AA128" s="189"/>
    </row>
    <row r="129" ht="15.75" customHeight="1">
      <c r="A129" s="154">
        <f>A126+0.01</f>
        <v>4.13</v>
      </c>
      <c r="B129" s="104" t="s">
        <v>486</v>
      </c>
      <c r="C129" s="105"/>
      <c r="D129" s="105"/>
      <c r="E129" s="105"/>
      <c r="F129" s="195" t="s">
        <v>287</v>
      </c>
      <c r="G129" s="196">
        <v>40.0</v>
      </c>
      <c r="H129" s="108">
        <v>3491.0</v>
      </c>
      <c r="I129" s="109">
        <f>H129*G129</f>
        <v>139640</v>
      </c>
      <c r="J129" s="188"/>
      <c r="K129" s="189"/>
      <c r="L129" s="189"/>
      <c r="M129" s="189"/>
      <c r="N129" s="189"/>
      <c r="O129" s="189"/>
      <c r="P129" s="189"/>
      <c r="Q129" s="189"/>
      <c r="R129" s="189"/>
      <c r="S129" s="189"/>
      <c r="T129" s="189"/>
      <c r="U129" s="189"/>
      <c r="V129" s="189"/>
      <c r="W129" s="189"/>
      <c r="X129" s="189"/>
      <c r="Y129" s="189"/>
      <c r="Z129" s="189"/>
      <c r="AA129" s="189"/>
    </row>
    <row r="130" ht="15.75" customHeight="1">
      <c r="A130" s="197"/>
      <c r="B130" s="123" t="s">
        <v>487</v>
      </c>
      <c r="C130" s="105"/>
      <c r="D130" s="105"/>
      <c r="E130" s="105"/>
      <c r="F130" s="195"/>
      <c r="G130" s="196"/>
      <c r="H130" s="111"/>
      <c r="I130" s="109"/>
      <c r="J130" s="188"/>
      <c r="K130" s="189"/>
      <c r="L130" s="189"/>
      <c r="M130" s="189"/>
      <c r="N130" s="189"/>
      <c r="O130" s="189"/>
      <c r="P130" s="189"/>
      <c r="Q130" s="189"/>
      <c r="R130" s="189"/>
      <c r="S130" s="189"/>
      <c r="T130" s="189"/>
      <c r="U130" s="189"/>
      <c r="V130" s="189"/>
      <c r="W130" s="189"/>
      <c r="X130" s="189"/>
      <c r="Y130" s="189"/>
      <c r="Z130" s="189"/>
      <c r="AA130" s="189"/>
    </row>
    <row r="131" ht="15.75" customHeight="1">
      <c r="A131" s="197"/>
      <c r="B131" s="104"/>
      <c r="C131" s="105"/>
      <c r="D131" s="105"/>
      <c r="E131" s="105"/>
      <c r="F131" s="195"/>
      <c r="G131" s="196"/>
      <c r="H131" s="111"/>
      <c r="I131" s="109"/>
      <c r="J131" s="188"/>
      <c r="K131" s="189"/>
      <c r="L131" s="189"/>
      <c r="M131" s="189"/>
      <c r="N131" s="189"/>
      <c r="O131" s="189"/>
      <c r="P131" s="189"/>
      <c r="Q131" s="189"/>
      <c r="R131" s="189"/>
      <c r="S131" s="189"/>
      <c r="T131" s="189"/>
      <c r="U131" s="189"/>
      <c r="V131" s="189"/>
      <c r="W131" s="189"/>
      <c r="X131" s="189"/>
      <c r="Y131" s="189"/>
      <c r="Z131" s="189"/>
      <c r="AA131" s="189"/>
    </row>
    <row r="132" ht="15.75" customHeight="1">
      <c r="A132" s="154">
        <f>A129+0.01</f>
        <v>4.14</v>
      </c>
      <c r="B132" s="104" t="s">
        <v>488</v>
      </c>
      <c r="C132" s="105" t="s">
        <v>489</v>
      </c>
      <c r="D132" s="105"/>
      <c r="E132" s="106" t="s">
        <v>456</v>
      </c>
      <c r="F132" s="195" t="s">
        <v>287</v>
      </c>
      <c r="G132" s="196">
        <v>320.0</v>
      </c>
      <c r="H132" s="108">
        <v>3858.0</v>
      </c>
      <c r="I132" s="109">
        <f>H132*G132</f>
        <v>1234560</v>
      </c>
      <c r="J132" s="188" t="s">
        <v>490</v>
      </c>
      <c r="K132" s="189"/>
      <c r="L132" s="189"/>
      <c r="M132" s="189"/>
      <c r="N132" s="189"/>
      <c r="O132" s="189"/>
      <c r="P132" s="189"/>
      <c r="Q132" s="189"/>
      <c r="R132" s="189"/>
      <c r="S132" s="189"/>
      <c r="T132" s="189"/>
      <c r="U132" s="189"/>
      <c r="V132" s="189"/>
      <c r="W132" s="189"/>
      <c r="X132" s="189"/>
      <c r="Y132" s="189"/>
      <c r="Z132" s="189"/>
      <c r="AA132" s="189"/>
    </row>
    <row r="133" ht="15.75" customHeight="1">
      <c r="A133" s="197"/>
      <c r="B133" s="123" t="s">
        <v>491</v>
      </c>
      <c r="C133" s="105"/>
      <c r="D133" s="105"/>
      <c r="E133" s="105"/>
      <c r="F133" s="195"/>
      <c r="G133" s="196"/>
      <c r="H133" s="111"/>
      <c r="I133" s="109"/>
      <c r="J133" s="188"/>
      <c r="K133" s="189"/>
      <c r="L133" s="189"/>
      <c r="M133" s="189"/>
      <c r="N133" s="189"/>
      <c r="O133" s="189"/>
      <c r="P133" s="189"/>
      <c r="Q133" s="189"/>
      <c r="R133" s="189"/>
      <c r="S133" s="189"/>
      <c r="T133" s="189"/>
      <c r="U133" s="189"/>
      <c r="V133" s="189"/>
      <c r="W133" s="189"/>
      <c r="X133" s="189"/>
      <c r="Y133" s="189"/>
      <c r="Z133" s="189"/>
      <c r="AA133" s="189"/>
    </row>
    <row r="134" ht="15.75" customHeight="1">
      <c r="A134" s="197"/>
      <c r="B134" s="91"/>
      <c r="C134" s="105"/>
      <c r="D134" s="105"/>
      <c r="E134" s="105"/>
      <c r="F134" s="93"/>
      <c r="G134" s="193"/>
      <c r="H134" s="100"/>
      <c r="I134" s="109"/>
      <c r="J134" s="188"/>
      <c r="K134" s="189"/>
      <c r="L134" s="189"/>
      <c r="M134" s="189"/>
      <c r="N134" s="189"/>
      <c r="O134" s="189"/>
      <c r="P134" s="189"/>
      <c r="Q134" s="189"/>
      <c r="R134" s="189"/>
      <c r="S134" s="189"/>
      <c r="T134" s="189"/>
      <c r="U134" s="189"/>
      <c r="V134" s="189"/>
      <c r="W134" s="189"/>
      <c r="X134" s="189"/>
      <c r="Y134" s="189"/>
      <c r="Z134" s="189"/>
      <c r="AA134" s="189"/>
    </row>
    <row r="135" ht="15.75" customHeight="1">
      <c r="A135" s="231"/>
      <c r="B135" s="83" t="s">
        <v>492</v>
      </c>
      <c r="C135" s="231"/>
      <c r="D135" s="231"/>
      <c r="E135" s="231"/>
      <c r="F135" s="231"/>
      <c r="G135" s="82"/>
      <c r="H135" s="232"/>
      <c r="I135" s="232">
        <f>SUM(I90:I134)</f>
        <v>4738954</v>
      </c>
      <c r="J135" s="191"/>
      <c r="K135" s="189"/>
      <c r="L135" s="189"/>
      <c r="M135" s="189"/>
      <c r="N135" s="189"/>
      <c r="O135" s="189"/>
      <c r="P135" s="189"/>
      <c r="Q135" s="189"/>
      <c r="R135" s="189"/>
      <c r="S135" s="189"/>
      <c r="T135" s="189"/>
      <c r="U135" s="189"/>
      <c r="V135" s="189"/>
      <c r="W135" s="189"/>
      <c r="X135" s="189"/>
      <c r="Y135" s="189"/>
      <c r="Z135" s="189"/>
      <c r="AA135" s="189"/>
    </row>
    <row r="136" ht="15.75" customHeight="1">
      <c r="A136" s="125"/>
      <c r="B136" s="134"/>
      <c r="C136" s="124"/>
      <c r="D136" s="124"/>
      <c r="E136" s="124"/>
      <c r="F136" s="125"/>
      <c r="G136" s="233"/>
      <c r="H136" s="126"/>
      <c r="I136" s="127"/>
      <c r="J136" s="194"/>
      <c r="K136" s="189"/>
      <c r="L136" s="189"/>
      <c r="M136" s="189"/>
      <c r="N136" s="189"/>
      <c r="O136" s="189"/>
      <c r="P136" s="189"/>
      <c r="Q136" s="189"/>
      <c r="R136" s="189"/>
      <c r="S136" s="189"/>
      <c r="T136" s="189"/>
      <c r="U136" s="189"/>
      <c r="V136" s="189"/>
      <c r="W136" s="189"/>
      <c r="X136" s="189"/>
      <c r="Y136" s="189"/>
      <c r="Z136" s="189"/>
      <c r="AA136" s="189"/>
    </row>
    <row r="137" ht="15.75" customHeight="1">
      <c r="A137" s="82">
        <v>5.0</v>
      </c>
      <c r="B137" s="83" t="s">
        <v>493</v>
      </c>
      <c r="C137" s="231"/>
      <c r="D137" s="231"/>
      <c r="E137" s="231"/>
      <c r="F137" s="231"/>
      <c r="G137" s="82"/>
      <c r="H137" s="232"/>
      <c r="I137" s="86"/>
      <c r="J137" s="191"/>
      <c r="K137" s="189"/>
      <c r="L137" s="189"/>
      <c r="M137" s="189"/>
      <c r="N137" s="189"/>
      <c r="O137" s="189"/>
      <c r="P137" s="189"/>
      <c r="Q137" s="189"/>
      <c r="R137" s="189"/>
      <c r="S137" s="189"/>
      <c r="T137" s="189"/>
      <c r="U137" s="189"/>
      <c r="V137" s="189"/>
      <c r="W137" s="189"/>
      <c r="X137" s="189"/>
      <c r="Y137" s="189"/>
      <c r="Z137" s="189"/>
      <c r="AA137" s="189"/>
    </row>
    <row r="138" ht="15.75" customHeight="1">
      <c r="A138" s="106"/>
      <c r="B138" s="113"/>
      <c r="C138" s="105"/>
      <c r="D138" s="105"/>
      <c r="E138" s="105"/>
      <c r="F138" s="106"/>
      <c r="G138" s="196"/>
      <c r="H138" s="100"/>
      <c r="I138" s="96"/>
      <c r="J138" s="194"/>
      <c r="K138" s="189"/>
      <c r="L138" s="189"/>
      <c r="M138" s="189"/>
      <c r="N138" s="189"/>
      <c r="O138" s="189"/>
      <c r="P138" s="189"/>
      <c r="Q138" s="189"/>
      <c r="R138" s="189"/>
      <c r="S138" s="189"/>
      <c r="T138" s="189"/>
      <c r="U138" s="189"/>
      <c r="V138" s="189"/>
      <c r="W138" s="189"/>
      <c r="X138" s="189"/>
      <c r="Y138" s="189"/>
      <c r="Z138" s="189"/>
      <c r="AA138" s="189"/>
    </row>
    <row r="139" ht="15.75" customHeight="1">
      <c r="A139" s="201">
        <v>5.1</v>
      </c>
      <c r="B139" s="260" t="s">
        <v>494</v>
      </c>
      <c r="C139" s="261" t="s">
        <v>495</v>
      </c>
      <c r="D139" s="19"/>
      <c r="E139" s="119" t="s">
        <v>496</v>
      </c>
      <c r="F139" s="262" t="s">
        <v>428</v>
      </c>
      <c r="G139" s="251">
        <v>1.0</v>
      </c>
      <c r="H139" s="108">
        <v>394053.0</v>
      </c>
      <c r="I139" s="109">
        <f>H139*G139</f>
        <v>394053</v>
      </c>
      <c r="J139" s="188" t="s">
        <v>497</v>
      </c>
      <c r="K139" s="2"/>
      <c r="L139" s="2"/>
      <c r="M139" s="2"/>
      <c r="N139" s="2"/>
      <c r="O139" s="2"/>
      <c r="P139" s="2"/>
      <c r="Q139" s="2"/>
      <c r="R139" s="2"/>
      <c r="S139" s="2"/>
      <c r="T139" s="2"/>
      <c r="U139" s="2"/>
      <c r="V139" s="2"/>
      <c r="W139" s="2"/>
      <c r="X139" s="2"/>
      <c r="Y139" s="19"/>
      <c r="Z139" s="19"/>
      <c r="AA139" s="19"/>
    </row>
    <row r="140" ht="15.75" customHeight="1">
      <c r="A140" s="263"/>
      <c r="B140" s="99" t="s">
        <v>498</v>
      </c>
      <c r="C140" s="259"/>
      <c r="D140" s="214"/>
      <c r="E140" s="263"/>
      <c r="F140" s="214"/>
      <c r="G140" s="214"/>
      <c r="H140" s="227"/>
      <c r="I140" s="214"/>
      <c r="J140" s="264"/>
      <c r="K140" s="189"/>
      <c r="L140" s="189"/>
      <c r="M140" s="189"/>
      <c r="N140" s="189"/>
      <c r="O140" s="189"/>
      <c r="P140" s="189"/>
      <c r="Q140" s="189"/>
      <c r="R140" s="189"/>
      <c r="S140" s="189"/>
      <c r="T140" s="189"/>
      <c r="U140" s="189"/>
      <c r="V140" s="189"/>
      <c r="W140" s="189"/>
      <c r="X140" s="189"/>
      <c r="Y140" s="189"/>
      <c r="Z140" s="189"/>
      <c r="AA140" s="189"/>
    </row>
    <row r="141" ht="15.75" customHeight="1">
      <c r="A141" s="265"/>
      <c r="B141" s="104"/>
      <c r="C141" s="105"/>
      <c r="D141" s="105"/>
      <c r="E141" s="105"/>
      <c r="F141" s="106"/>
      <c r="G141" s="196"/>
      <c r="H141" s="227"/>
      <c r="I141" s="109"/>
      <c r="J141" s="194"/>
      <c r="K141" s="189"/>
      <c r="L141" s="189"/>
      <c r="M141" s="189"/>
      <c r="N141" s="189"/>
      <c r="O141" s="189"/>
      <c r="P141" s="189"/>
      <c r="Q141" s="189"/>
      <c r="R141" s="189"/>
      <c r="S141" s="189"/>
      <c r="T141" s="189"/>
      <c r="U141" s="189"/>
      <c r="V141" s="189"/>
      <c r="W141" s="189"/>
      <c r="X141" s="189"/>
      <c r="Y141" s="189"/>
      <c r="Z141" s="189"/>
      <c r="AA141" s="189"/>
    </row>
    <row r="142" ht="15.75" customHeight="1">
      <c r="A142" s="201">
        <v>5.2</v>
      </c>
      <c r="B142" s="248" t="s">
        <v>499</v>
      </c>
      <c r="C142" s="261" t="s">
        <v>500</v>
      </c>
      <c r="D142" s="250"/>
      <c r="E142" s="119" t="s">
        <v>501</v>
      </c>
      <c r="F142" s="262" t="s">
        <v>428</v>
      </c>
      <c r="G142" s="251">
        <v>1.0</v>
      </c>
      <c r="H142" s="108">
        <v>292518.0</v>
      </c>
      <c r="I142" s="109">
        <f>H142*G142</f>
        <v>292518</v>
      </c>
      <c r="J142" s="188" t="s">
        <v>502</v>
      </c>
      <c r="K142" s="2"/>
      <c r="L142" s="2"/>
      <c r="M142" s="2"/>
      <c r="N142" s="2"/>
      <c r="O142" s="2"/>
      <c r="P142" s="2"/>
      <c r="Q142" s="2"/>
      <c r="R142" s="2"/>
      <c r="S142" s="2"/>
      <c r="T142" s="2"/>
      <c r="U142" s="2"/>
      <c r="V142" s="2"/>
      <c r="W142" s="2"/>
      <c r="X142" s="2"/>
      <c r="Y142" s="19"/>
      <c r="Z142" s="19"/>
      <c r="AA142" s="19"/>
    </row>
    <row r="143" ht="15.75" customHeight="1">
      <c r="A143" s="263"/>
      <c r="B143" s="99" t="s">
        <v>503</v>
      </c>
      <c r="C143" s="259"/>
      <c r="D143" s="234"/>
      <c r="E143" s="226"/>
      <c r="F143" s="214"/>
      <c r="G143" s="266"/>
      <c r="H143" s="227"/>
      <c r="I143" s="214"/>
      <c r="J143" s="267"/>
      <c r="K143" s="189"/>
      <c r="L143" s="189"/>
      <c r="M143" s="189"/>
      <c r="N143" s="189"/>
      <c r="O143" s="189"/>
      <c r="P143" s="189"/>
      <c r="Q143" s="189"/>
      <c r="R143" s="189"/>
      <c r="S143" s="189"/>
      <c r="T143" s="189"/>
      <c r="U143" s="189"/>
      <c r="V143" s="189"/>
      <c r="W143" s="189"/>
      <c r="X143" s="189"/>
      <c r="Y143" s="189"/>
      <c r="Z143" s="189"/>
      <c r="AA143" s="189"/>
    </row>
    <row r="144" ht="15.75" customHeight="1">
      <c r="A144" s="265"/>
      <c r="B144" s="104"/>
      <c r="C144" s="105"/>
      <c r="D144" s="124"/>
      <c r="E144" s="105"/>
      <c r="F144" s="106"/>
      <c r="G144" s="196"/>
      <c r="H144" s="111"/>
      <c r="I144" s="109"/>
      <c r="J144" s="268"/>
      <c r="K144" s="189"/>
      <c r="L144" s="189"/>
      <c r="M144" s="189"/>
      <c r="N144" s="189"/>
      <c r="O144" s="189"/>
      <c r="P144" s="189"/>
      <c r="Q144" s="189"/>
      <c r="R144" s="189"/>
      <c r="S144" s="189"/>
      <c r="T144" s="189"/>
      <c r="U144" s="189"/>
      <c r="V144" s="189"/>
      <c r="W144" s="189"/>
      <c r="X144" s="189"/>
      <c r="Y144" s="189"/>
      <c r="Z144" s="189"/>
      <c r="AA144" s="189"/>
    </row>
    <row r="145" ht="15.75" customHeight="1">
      <c r="A145" s="103">
        <v>5.3</v>
      </c>
      <c r="B145" s="104" t="s">
        <v>504</v>
      </c>
      <c r="C145" s="105" t="s">
        <v>342</v>
      </c>
      <c r="D145" s="124"/>
      <c r="E145" s="105"/>
      <c r="F145" s="106"/>
      <c r="G145" s="196"/>
      <c r="H145" s="227"/>
      <c r="I145" s="109"/>
      <c r="J145" s="188" t="s">
        <v>505</v>
      </c>
      <c r="K145" s="189"/>
      <c r="L145" s="189"/>
      <c r="M145" s="189"/>
      <c r="N145" s="189"/>
      <c r="O145" s="189"/>
      <c r="P145" s="189"/>
      <c r="Q145" s="189"/>
      <c r="R145" s="189"/>
      <c r="S145" s="189"/>
      <c r="T145" s="189"/>
      <c r="U145" s="189"/>
      <c r="V145" s="189"/>
      <c r="W145" s="189"/>
      <c r="X145" s="189"/>
      <c r="Y145" s="189"/>
      <c r="Z145" s="189"/>
      <c r="AA145" s="189"/>
    </row>
    <row r="146" ht="15.75" customHeight="1">
      <c r="A146" s="103" t="s">
        <v>284</v>
      </c>
      <c r="B146" s="104" t="s">
        <v>506</v>
      </c>
      <c r="C146" s="105"/>
      <c r="D146" s="105"/>
      <c r="E146" s="105"/>
      <c r="F146" s="106" t="s">
        <v>428</v>
      </c>
      <c r="G146" s="196">
        <v>1.0</v>
      </c>
      <c r="H146" s="108">
        <v>78085.0</v>
      </c>
      <c r="I146" s="109">
        <f t="shared" ref="I146:I149" si="3">H146*G146</f>
        <v>78085</v>
      </c>
      <c r="J146" s="269"/>
      <c r="K146" s="189"/>
      <c r="L146" s="189"/>
      <c r="M146" s="189"/>
      <c r="N146" s="189"/>
      <c r="O146" s="189"/>
      <c r="P146" s="189"/>
      <c r="Q146" s="189"/>
      <c r="R146" s="189"/>
      <c r="S146" s="189"/>
      <c r="T146" s="189"/>
      <c r="U146" s="189"/>
      <c r="V146" s="189"/>
      <c r="W146" s="189"/>
      <c r="X146" s="189"/>
      <c r="Y146" s="189"/>
      <c r="Z146" s="189"/>
      <c r="AA146" s="189"/>
    </row>
    <row r="147" ht="15.75" customHeight="1">
      <c r="A147" s="103" t="s">
        <v>292</v>
      </c>
      <c r="B147" s="104" t="s">
        <v>507</v>
      </c>
      <c r="C147" s="105"/>
      <c r="D147" s="105"/>
      <c r="E147" s="105"/>
      <c r="F147" s="106" t="s">
        <v>428</v>
      </c>
      <c r="G147" s="196">
        <v>1.0</v>
      </c>
      <c r="H147" s="108">
        <v>50526.0</v>
      </c>
      <c r="I147" s="109">
        <f t="shared" si="3"/>
        <v>50526</v>
      </c>
      <c r="J147" s="269"/>
      <c r="K147" s="189"/>
      <c r="L147" s="189"/>
      <c r="M147" s="189"/>
      <c r="N147" s="189"/>
      <c r="O147" s="189"/>
      <c r="P147" s="189"/>
      <c r="Q147" s="189"/>
      <c r="R147" s="189"/>
      <c r="S147" s="189"/>
      <c r="T147" s="189"/>
      <c r="U147" s="189"/>
      <c r="V147" s="189"/>
      <c r="W147" s="189"/>
      <c r="X147" s="189"/>
      <c r="Y147" s="189"/>
      <c r="Z147" s="189"/>
      <c r="AA147" s="189"/>
    </row>
    <row r="148" ht="15.75" customHeight="1">
      <c r="A148" s="103" t="s">
        <v>508</v>
      </c>
      <c r="B148" s="104" t="s">
        <v>509</v>
      </c>
      <c r="C148" s="105"/>
      <c r="D148" s="105"/>
      <c r="E148" s="105"/>
      <c r="F148" s="106" t="s">
        <v>428</v>
      </c>
      <c r="G148" s="196">
        <v>1.0</v>
      </c>
      <c r="H148" s="108">
        <v>105645.0</v>
      </c>
      <c r="I148" s="109">
        <f t="shared" si="3"/>
        <v>105645</v>
      </c>
      <c r="J148" s="269"/>
      <c r="K148" s="189"/>
      <c r="L148" s="189"/>
      <c r="M148" s="189"/>
      <c r="N148" s="189"/>
      <c r="O148" s="189"/>
      <c r="P148" s="189"/>
      <c r="Q148" s="189"/>
      <c r="R148" s="189"/>
      <c r="S148" s="189"/>
      <c r="T148" s="189"/>
      <c r="U148" s="189"/>
      <c r="V148" s="189"/>
      <c r="W148" s="189"/>
      <c r="X148" s="189"/>
      <c r="Y148" s="189"/>
      <c r="Z148" s="189"/>
      <c r="AA148" s="189"/>
    </row>
    <row r="149" ht="15.75" customHeight="1">
      <c r="A149" s="103" t="s">
        <v>510</v>
      </c>
      <c r="B149" s="104" t="s">
        <v>511</v>
      </c>
      <c r="C149" s="105"/>
      <c r="D149" s="105"/>
      <c r="E149" s="105"/>
      <c r="F149" s="106" t="s">
        <v>428</v>
      </c>
      <c r="G149" s="196">
        <v>1.0</v>
      </c>
      <c r="H149" s="108">
        <v>78085.0</v>
      </c>
      <c r="I149" s="109">
        <f t="shared" si="3"/>
        <v>78085</v>
      </c>
      <c r="J149" s="269"/>
      <c r="K149" s="189"/>
      <c r="L149" s="189"/>
      <c r="M149" s="189"/>
      <c r="N149" s="189"/>
      <c r="O149" s="189"/>
      <c r="P149" s="189"/>
      <c r="Q149" s="189"/>
      <c r="R149" s="189"/>
      <c r="S149" s="189"/>
      <c r="T149" s="189"/>
      <c r="U149" s="189"/>
      <c r="V149" s="189"/>
      <c r="W149" s="189"/>
      <c r="X149" s="189"/>
      <c r="Y149" s="189"/>
      <c r="Z149" s="189"/>
      <c r="AA149" s="189"/>
    </row>
    <row r="150" ht="15.75" customHeight="1">
      <c r="A150" s="265"/>
      <c r="B150" s="104"/>
      <c r="C150" s="105"/>
      <c r="D150" s="105"/>
      <c r="E150" s="105"/>
      <c r="F150" s="106"/>
      <c r="G150" s="196"/>
      <c r="H150" s="111"/>
      <c r="I150" s="109"/>
      <c r="J150" s="269"/>
      <c r="K150" s="189"/>
      <c r="L150" s="189"/>
      <c r="M150" s="189"/>
      <c r="N150" s="189"/>
      <c r="O150" s="189"/>
      <c r="P150" s="189"/>
      <c r="Q150" s="189"/>
      <c r="R150" s="189"/>
      <c r="S150" s="189"/>
      <c r="T150" s="189"/>
      <c r="U150" s="189"/>
      <c r="V150" s="189"/>
      <c r="W150" s="189"/>
      <c r="X150" s="189"/>
      <c r="Y150" s="189"/>
      <c r="Z150" s="189"/>
      <c r="AA150" s="189"/>
    </row>
    <row r="151" ht="15.75" customHeight="1">
      <c r="A151" s="103">
        <f>A145+0.1</f>
        <v>5.4</v>
      </c>
      <c r="B151" s="104" t="s">
        <v>512</v>
      </c>
      <c r="C151" s="105" t="s">
        <v>342</v>
      </c>
      <c r="D151" s="105"/>
      <c r="E151" s="105"/>
      <c r="F151" s="106" t="s">
        <v>428</v>
      </c>
      <c r="G151" s="196">
        <v>1.0</v>
      </c>
      <c r="H151" s="108">
        <v>50526.0</v>
      </c>
      <c r="I151" s="109">
        <f>H151*G151</f>
        <v>50526</v>
      </c>
      <c r="J151" s="215"/>
      <c r="K151" s="189"/>
      <c r="L151" s="189"/>
      <c r="M151" s="189"/>
      <c r="N151" s="189"/>
      <c r="O151" s="189"/>
      <c r="P151" s="189"/>
      <c r="Q151" s="189"/>
      <c r="R151" s="189"/>
      <c r="S151" s="189"/>
      <c r="T151" s="189"/>
      <c r="U151" s="189"/>
      <c r="V151" s="189"/>
      <c r="W151" s="189"/>
      <c r="X151" s="189"/>
      <c r="Y151" s="189"/>
      <c r="Z151" s="189"/>
      <c r="AA151" s="189"/>
    </row>
    <row r="152" ht="15.75" customHeight="1">
      <c r="A152" s="195"/>
      <c r="B152" s="123" t="s">
        <v>513</v>
      </c>
      <c r="C152" s="105"/>
      <c r="D152" s="105"/>
      <c r="E152" s="105"/>
      <c r="F152" s="106"/>
      <c r="G152" s="196"/>
      <c r="H152" s="111"/>
      <c r="I152" s="109"/>
      <c r="J152" s="269"/>
      <c r="K152" s="189"/>
      <c r="L152" s="189"/>
      <c r="M152" s="189"/>
      <c r="N152" s="189"/>
      <c r="O152" s="189"/>
      <c r="P152" s="189"/>
      <c r="Q152" s="189"/>
      <c r="R152" s="189"/>
      <c r="S152" s="189"/>
      <c r="T152" s="189"/>
      <c r="U152" s="189"/>
      <c r="V152" s="189"/>
      <c r="W152" s="189"/>
      <c r="X152" s="189"/>
      <c r="Y152" s="189"/>
      <c r="Z152" s="189"/>
      <c r="AA152" s="189"/>
    </row>
    <row r="153" ht="15.75" customHeight="1">
      <c r="A153" s="103"/>
      <c r="B153" s="104"/>
      <c r="C153" s="105"/>
      <c r="D153" s="105"/>
      <c r="E153" s="105"/>
      <c r="F153" s="106"/>
      <c r="G153" s="196"/>
      <c r="H153" s="227"/>
      <c r="I153" s="109"/>
      <c r="J153" s="215"/>
      <c r="K153" s="247"/>
      <c r="L153" s="247"/>
      <c r="M153" s="247"/>
      <c r="N153" s="247"/>
      <c r="O153" s="247"/>
      <c r="P153" s="247"/>
      <c r="Q153" s="247"/>
      <c r="R153" s="247"/>
      <c r="S153" s="247"/>
      <c r="T153" s="247"/>
      <c r="U153" s="247"/>
      <c r="V153" s="247"/>
      <c r="W153" s="247"/>
      <c r="X153" s="247"/>
      <c r="Y153" s="247"/>
      <c r="Z153" s="247"/>
      <c r="AA153" s="247"/>
    </row>
    <row r="154" ht="15.75" customHeight="1">
      <c r="A154" s="103">
        <f>A151+0.1</f>
        <v>5.5</v>
      </c>
      <c r="B154" s="104" t="s">
        <v>514</v>
      </c>
      <c r="C154" s="105" t="s">
        <v>515</v>
      </c>
      <c r="D154" s="105"/>
      <c r="E154" s="105"/>
      <c r="F154" s="106" t="s">
        <v>308</v>
      </c>
      <c r="G154" s="196">
        <v>16.0</v>
      </c>
      <c r="H154" s="108">
        <v>9187.0</v>
      </c>
      <c r="I154" s="109">
        <f>H154*G154</f>
        <v>146992</v>
      </c>
      <c r="J154" s="215"/>
      <c r="K154" s="189"/>
      <c r="L154" s="189"/>
      <c r="M154" s="189"/>
      <c r="N154" s="189"/>
      <c r="O154" s="189"/>
      <c r="P154" s="189"/>
      <c r="Q154" s="189"/>
      <c r="R154" s="189"/>
      <c r="S154" s="189"/>
      <c r="T154" s="189"/>
      <c r="U154" s="189"/>
      <c r="V154" s="189"/>
      <c r="W154" s="189"/>
      <c r="X154" s="189"/>
      <c r="Y154" s="189"/>
      <c r="Z154" s="189"/>
      <c r="AA154" s="189"/>
    </row>
    <row r="155" ht="15.75" customHeight="1">
      <c r="A155" s="195"/>
      <c r="B155" s="123" t="s">
        <v>516</v>
      </c>
      <c r="C155" s="105"/>
      <c r="D155" s="105"/>
      <c r="E155" s="105"/>
      <c r="F155" s="106"/>
      <c r="G155" s="196"/>
      <c r="H155" s="111"/>
      <c r="I155" s="109"/>
      <c r="J155" s="269"/>
      <c r="K155" s="189"/>
      <c r="L155" s="189"/>
      <c r="M155" s="189"/>
      <c r="N155" s="189"/>
      <c r="O155" s="189"/>
      <c r="P155" s="189"/>
      <c r="Q155" s="189"/>
      <c r="R155" s="189"/>
      <c r="S155" s="189"/>
      <c r="T155" s="189"/>
      <c r="U155" s="189"/>
      <c r="V155" s="189"/>
      <c r="W155" s="189"/>
      <c r="X155" s="189"/>
      <c r="Y155" s="189"/>
      <c r="Z155" s="189"/>
      <c r="AA155" s="189"/>
    </row>
    <row r="156" ht="15.75" customHeight="1">
      <c r="A156" s="195"/>
      <c r="B156" s="123"/>
      <c r="C156" s="105"/>
      <c r="D156" s="105"/>
      <c r="E156" s="105"/>
      <c r="F156" s="106"/>
      <c r="G156" s="196"/>
      <c r="H156" s="111"/>
      <c r="I156" s="109"/>
      <c r="J156" s="269"/>
      <c r="K156" s="189"/>
      <c r="L156" s="189"/>
      <c r="M156" s="189"/>
      <c r="N156" s="189"/>
      <c r="O156" s="189"/>
      <c r="P156" s="189"/>
      <c r="Q156" s="189"/>
      <c r="R156" s="189"/>
      <c r="S156" s="189"/>
      <c r="T156" s="189"/>
      <c r="U156" s="189"/>
      <c r="V156" s="189"/>
      <c r="W156" s="189"/>
      <c r="X156" s="189"/>
      <c r="Y156" s="189"/>
      <c r="Z156" s="189"/>
      <c r="AA156" s="189"/>
    </row>
    <row r="157" ht="15.75" customHeight="1">
      <c r="A157" s="103">
        <f>A154+0.1</f>
        <v>5.6</v>
      </c>
      <c r="B157" s="104" t="s">
        <v>517</v>
      </c>
      <c r="C157" s="105"/>
      <c r="D157" s="105"/>
      <c r="E157" s="105"/>
      <c r="F157" s="106"/>
      <c r="G157" s="196"/>
      <c r="H157" s="270"/>
      <c r="I157" s="109"/>
      <c r="J157" s="188"/>
      <c r="K157" s="189"/>
      <c r="L157" s="189"/>
      <c r="M157" s="189"/>
      <c r="N157" s="189"/>
      <c r="O157" s="189"/>
      <c r="P157" s="189"/>
      <c r="Q157" s="189"/>
      <c r="R157" s="189"/>
      <c r="S157" s="189"/>
      <c r="T157" s="189"/>
      <c r="U157" s="189"/>
      <c r="V157" s="189"/>
      <c r="W157" s="189"/>
      <c r="X157" s="189"/>
      <c r="Y157" s="189"/>
      <c r="Z157" s="189"/>
      <c r="AA157" s="189"/>
    </row>
    <row r="158" ht="15.75" customHeight="1">
      <c r="A158" s="265"/>
      <c r="B158" s="123" t="s">
        <v>518</v>
      </c>
      <c r="C158" s="105" t="s">
        <v>342</v>
      </c>
      <c r="D158" s="105"/>
      <c r="E158" s="105"/>
      <c r="F158" s="106"/>
      <c r="G158" s="196"/>
      <c r="H158" s="270"/>
      <c r="I158" s="109"/>
      <c r="J158" s="188" t="s">
        <v>519</v>
      </c>
      <c r="K158" s="189"/>
      <c r="L158" s="189"/>
      <c r="M158" s="189"/>
      <c r="N158" s="189"/>
      <c r="O158" s="189"/>
      <c r="P158" s="189"/>
      <c r="Q158" s="189"/>
      <c r="R158" s="189"/>
      <c r="S158" s="189"/>
      <c r="T158" s="189"/>
      <c r="U158" s="189"/>
      <c r="V158" s="189"/>
      <c r="W158" s="189"/>
      <c r="X158" s="189"/>
      <c r="Y158" s="189"/>
      <c r="Z158" s="189"/>
      <c r="AA158" s="189"/>
    </row>
    <row r="159" ht="15.75" customHeight="1">
      <c r="A159" s="103" t="s">
        <v>284</v>
      </c>
      <c r="B159" s="104" t="s">
        <v>520</v>
      </c>
      <c r="C159" s="105"/>
      <c r="D159" s="105"/>
      <c r="E159" s="105" t="s">
        <v>521</v>
      </c>
      <c r="F159" s="106" t="s">
        <v>428</v>
      </c>
      <c r="G159" s="196">
        <v>1.0</v>
      </c>
      <c r="H159" s="108">
        <v>174544.0</v>
      </c>
      <c r="I159" s="109">
        <f t="shared" ref="I159:I161" si="4">H159*G159</f>
        <v>174544</v>
      </c>
      <c r="J159" s="188" t="s">
        <v>522</v>
      </c>
      <c r="K159" s="189"/>
      <c r="L159" s="189"/>
      <c r="M159" s="189"/>
      <c r="N159" s="189"/>
      <c r="O159" s="189"/>
      <c r="P159" s="189"/>
      <c r="Q159" s="189"/>
      <c r="R159" s="189"/>
      <c r="S159" s="189"/>
      <c r="T159" s="189"/>
      <c r="U159" s="189"/>
      <c r="V159" s="189"/>
      <c r="W159" s="189"/>
      <c r="X159" s="189"/>
      <c r="Y159" s="189"/>
      <c r="Z159" s="189"/>
      <c r="AA159" s="189"/>
    </row>
    <row r="160" ht="15.75" customHeight="1">
      <c r="A160" s="103" t="s">
        <v>292</v>
      </c>
      <c r="B160" s="104" t="s">
        <v>523</v>
      </c>
      <c r="C160" s="105"/>
      <c r="D160" s="105"/>
      <c r="E160" s="105" t="s">
        <v>524</v>
      </c>
      <c r="F160" s="106" t="s">
        <v>428</v>
      </c>
      <c r="G160" s="196">
        <v>1.0</v>
      </c>
      <c r="H160" s="108">
        <v>114831.0</v>
      </c>
      <c r="I160" s="109">
        <f t="shared" si="4"/>
        <v>114831</v>
      </c>
      <c r="J160" s="188" t="s">
        <v>525</v>
      </c>
      <c r="K160" s="189"/>
      <c r="L160" s="189"/>
      <c r="M160" s="189"/>
      <c r="N160" s="189"/>
      <c r="O160" s="189"/>
      <c r="P160" s="189"/>
      <c r="Q160" s="189"/>
      <c r="R160" s="189"/>
      <c r="S160" s="189"/>
      <c r="T160" s="189"/>
      <c r="U160" s="189"/>
      <c r="V160" s="189"/>
      <c r="W160" s="189"/>
      <c r="X160" s="189"/>
      <c r="Y160" s="189"/>
      <c r="Z160" s="189"/>
      <c r="AA160" s="189"/>
    </row>
    <row r="161" ht="15.75" customHeight="1">
      <c r="A161" s="103" t="s">
        <v>508</v>
      </c>
      <c r="B161" s="104" t="s">
        <v>526</v>
      </c>
      <c r="C161" s="105"/>
      <c r="D161" s="105"/>
      <c r="E161" s="105" t="s">
        <v>527</v>
      </c>
      <c r="F161" s="106" t="s">
        <v>428</v>
      </c>
      <c r="G161" s="196">
        <v>1.0</v>
      </c>
      <c r="H161" s="108">
        <v>133204.0</v>
      </c>
      <c r="I161" s="109">
        <f t="shared" si="4"/>
        <v>133204</v>
      </c>
      <c r="J161" s="188" t="s">
        <v>528</v>
      </c>
      <c r="K161" s="189"/>
      <c r="L161" s="189"/>
      <c r="M161" s="189"/>
      <c r="N161" s="189"/>
      <c r="O161" s="189"/>
      <c r="P161" s="189"/>
      <c r="Q161" s="189"/>
      <c r="R161" s="189"/>
      <c r="S161" s="189"/>
      <c r="T161" s="189"/>
      <c r="U161" s="189"/>
      <c r="V161" s="189"/>
      <c r="W161" s="189"/>
      <c r="X161" s="189"/>
      <c r="Y161" s="189"/>
      <c r="Z161" s="189"/>
      <c r="AA161" s="189"/>
    </row>
    <row r="162" ht="15.75" customHeight="1">
      <c r="A162" s="265"/>
      <c r="B162" s="104"/>
      <c r="C162" s="105"/>
      <c r="D162" s="105"/>
      <c r="E162" s="105"/>
      <c r="F162" s="106"/>
      <c r="G162" s="196"/>
      <c r="H162" s="270"/>
      <c r="I162" s="109"/>
      <c r="J162" s="188"/>
      <c r="K162" s="189"/>
      <c r="L162" s="189"/>
      <c r="M162" s="189"/>
      <c r="N162" s="189"/>
      <c r="O162" s="189"/>
      <c r="P162" s="189"/>
      <c r="Q162" s="189"/>
      <c r="R162" s="189"/>
      <c r="S162" s="189"/>
      <c r="T162" s="189"/>
      <c r="U162" s="189"/>
      <c r="V162" s="189"/>
      <c r="W162" s="189"/>
      <c r="X162" s="189"/>
      <c r="Y162" s="189"/>
      <c r="Z162" s="189"/>
      <c r="AA162" s="189"/>
    </row>
    <row r="163" ht="15.75" customHeight="1">
      <c r="A163" s="103">
        <f>A157+0.1</f>
        <v>5.7</v>
      </c>
      <c r="B163" s="104" t="s">
        <v>529</v>
      </c>
      <c r="C163" s="105" t="s">
        <v>530</v>
      </c>
      <c r="D163" s="105"/>
      <c r="E163" s="105"/>
      <c r="F163" s="106" t="s">
        <v>308</v>
      </c>
      <c r="G163" s="196">
        <v>11.0</v>
      </c>
      <c r="H163" s="108">
        <v>8727.0</v>
      </c>
      <c r="I163" s="109">
        <f>H163*G163</f>
        <v>95997</v>
      </c>
      <c r="J163" s="215"/>
      <c r="K163" s="189"/>
      <c r="L163" s="189"/>
      <c r="M163" s="189"/>
      <c r="N163" s="189"/>
      <c r="O163" s="189"/>
      <c r="P163" s="189"/>
      <c r="Q163" s="189"/>
      <c r="R163" s="189"/>
      <c r="S163" s="189"/>
      <c r="T163" s="189"/>
      <c r="U163" s="189"/>
      <c r="V163" s="189"/>
      <c r="W163" s="189"/>
      <c r="X163" s="189"/>
      <c r="Y163" s="189"/>
      <c r="Z163" s="189"/>
      <c r="AA163" s="189"/>
    </row>
    <row r="164" ht="15.75" customHeight="1">
      <c r="A164" s="103"/>
      <c r="B164" s="123" t="s">
        <v>531</v>
      </c>
      <c r="C164" s="105"/>
      <c r="D164" s="105"/>
      <c r="E164" s="105"/>
      <c r="F164" s="106"/>
      <c r="G164" s="196"/>
      <c r="H164" s="271"/>
      <c r="I164" s="109"/>
      <c r="J164" s="188" t="s">
        <v>532</v>
      </c>
      <c r="K164" s="189"/>
      <c r="L164" s="189"/>
      <c r="M164" s="189"/>
      <c r="N164" s="189"/>
      <c r="O164" s="189"/>
      <c r="P164" s="189"/>
      <c r="Q164" s="189"/>
      <c r="R164" s="189"/>
      <c r="S164" s="189"/>
      <c r="T164" s="189"/>
      <c r="U164" s="189"/>
      <c r="V164" s="189"/>
      <c r="W164" s="189"/>
      <c r="X164" s="189"/>
      <c r="Y164" s="189"/>
      <c r="Z164" s="189"/>
      <c r="AA164" s="189"/>
    </row>
    <row r="165" ht="15.75" customHeight="1">
      <c r="A165" s="103"/>
      <c r="B165" s="104"/>
      <c r="C165" s="105"/>
      <c r="D165" s="105"/>
      <c r="E165" s="105"/>
      <c r="F165" s="106"/>
      <c r="G165" s="196"/>
      <c r="H165" s="271"/>
      <c r="I165" s="109"/>
      <c r="J165" s="194"/>
      <c r="K165" s="189"/>
      <c r="L165" s="189"/>
      <c r="M165" s="189"/>
      <c r="N165" s="189"/>
      <c r="O165" s="189"/>
      <c r="P165" s="189"/>
      <c r="Q165" s="189"/>
      <c r="R165" s="189"/>
      <c r="S165" s="189"/>
      <c r="T165" s="189"/>
      <c r="U165" s="189"/>
      <c r="V165" s="189"/>
      <c r="W165" s="189"/>
      <c r="X165" s="189"/>
      <c r="Y165" s="189"/>
      <c r="Z165" s="189"/>
      <c r="AA165" s="189"/>
    </row>
    <row r="166" ht="15.75" customHeight="1">
      <c r="A166" s="103">
        <f>A163+0.1</f>
        <v>5.8</v>
      </c>
      <c r="B166" s="104" t="s">
        <v>533</v>
      </c>
      <c r="C166" s="105"/>
      <c r="D166" s="105"/>
      <c r="E166" s="105"/>
      <c r="F166" s="106"/>
      <c r="G166" s="196"/>
      <c r="H166" s="271"/>
      <c r="I166" s="109"/>
      <c r="J166" s="194"/>
      <c r="K166" s="189"/>
      <c r="L166" s="189"/>
      <c r="M166" s="189"/>
      <c r="N166" s="189"/>
      <c r="O166" s="189"/>
      <c r="P166" s="189"/>
      <c r="Q166" s="189"/>
      <c r="R166" s="189"/>
      <c r="S166" s="189"/>
      <c r="T166" s="189"/>
      <c r="U166" s="189"/>
      <c r="V166" s="189"/>
      <c r="W166" s="189"/>
      <c r="X166" s="189"/>
      <c r="Y166" s="189"/>
      <c r="Z166" s="189"/>
      <c r="AA166" s="189"/>
    </row>
    <row r="167" ht="15.75" customHeight="1">
      <c r="A167" s="198"/>
      <c r="B167" s="123" t="s">
        <v>534</v>
      </c>
      <c r="C167" s="92"/>
      <c r="D167" s="92"/>
      <c r="E167" s="92"/>
      <c r="F167" s="106"/>
      <c r="G167" s="196"/>
      <c r="H167" s="100"/>
      <c r="I167" s="109"/>
      <c r="J167" s="194"/>
      <c r="K167" s="189"/>
      <c r="L167" s="189"/>
      <c r="M167" s="189"/>
      <c r="N167" s="189"/>
      <c r="O167" s="189"/>
      <c r="P167" s="189"/>
      <c r="Q167" s="189"/>
      <c r="R167" s="189"/>
      <c r="S167" s="189"/>
      <c r="T167" s="189"/>
      <c r="U167" s="189"/>
      <c r="V167" s="189"/>
      <c r="W167" s="189"/>
      <c r="X167" s="189"/>
      <c r="Y167" s="189"/>
      <c r="Z167" s="189"/>
      <c r="AA167" s="189"/>
    </row>
    <row r="168" ht="15.75" customHeight="1">
      <c r="A168" s="198" t="s">
        <v>284</v>
      </c>
      <c r="B168" s="91" t="s">
        <v>535</v>
      </c>
      <c r="C168" s="92"/>
      <c r="D168" s="92"/>
      <c r="E168" s="92" t="s">
        <v>536</v>
      </c>
      <c r="F168" s="106" t="s">
        <v>428</v>
      </c>
      <c r="G168" s="196">
        <v>1.0</v>
      </c>
      <c r="H168" s="143">
        <v>59712.0</v>
      </c>
      <c r="I168" s="109">
        <f t="shared" ref="I168:I169" si="5">H168*G168</f>
        <v>59712</v>
      </c>
      <c r="J168" s="188" t="s">
        <v>537</v>
      </c>
      <c r="K168" s="189"/>
      <c r="L168" s="189"/>
      <c r="M168" s="189"/>
      <c r="N168" s="189"/>
      <c r="O168" s="189"/>
      <c r="P168" s="189"/>
      <c r="Q168" s="189"/>
      <c r="R168" s="189"/>
      <c r="S168" s="189"/>
      <c r="T168" s="189"/>
      <c r="U168" s="189"/>
      <c r="V168" s="189"/>
      <c r="W168" s="189"/>
      <c r="X168" s="189"/>
      <c r="Y168" s="189"/>
      <c r="Z168" s="189"/>
      <c r="AA168" s="189"/>
    </row>
    <row r="169" ht="15.75" customHeight="1">
      <c r="A169" s="198" t="s">
        <v>284</v>
      </c>
      <c r="B169" s="91" t="s">
        <v>538</v>
      </c>
      <c r="C169" s="92"/>
      <c r="D169" s="92"/>
      <c r="E169" s="92" t="s">
        <v>539</v>
      </c>
      <c r="F169" s="106" t="s">
        <v>428</v>
      </c>
      <c r="G169" s="196">
        <v>1.0</v>
      </c>
      <c r="H169" s="143">
        <v>22966.0</v>
      </c>
      <c r="I169" s="109">
        <f t="shared" si="5"/>
        <v>22966</v>
      </c>
      <c r="J169" s="188" t="s">
        <v>540</v>
      </c>
      <c r="K169" s="189"/>
      <c r="L169" s="189"/>
      <c r="M169" s="189"/>
      <c r="N169" s="189"/>
      <c r="O169" s="189"/>
      <c r="P169" s="189"/>
      <c r="Q169" s="189"/>
      <c r="R169" s="189"/>
      <c r="S169" s="189"/>
      <c r="T169" s="189"/>
      <c r="U169" s="189"/>
      <c r="V169" s="189"/>
      <c r="W169" s="189"/>
      <c r="X169" s="189"/>
      <c r="Y169" s="189"/>
      <c r="Z169" s="189"/>
      <c r="AA169" s="189"/>
    </row>
    <row r="170" ht="15.75" customHeight="1">
      <c r="A170" s="2"/>
      <c r="B170" s="2"/>
      <c r="C170" s="2"/>
      <c r="D170" s="2"/>
      <c r="E170" s="2"/>
      <c r="F170" s="2"/>
      <c r="G170" s="2"/>
      <c r="H170" s="2"/>
      <c r="I170" s="2"/>
      <c r="J170" s="194"/>
      <c r="K170" s="2"/>
      <c r="L170" s="2"/>
      <c r="M170" s="2"/>
      <c r="N170" s="2"/>
      <c r="O170" s="2"/>
      <c r="P170" s="2"/>
      <c r="Q170" s="2"/>
      <c r="R170" s="2"/>
      <c r="S170" s="2"/>
      <c r="T170" s="2"/>
      <c r="U170" s="2"/>
      <c r="V170" s="2"/>
      <c r="W170" s="2"/>
      <c r="X170" s="2"/>
      <c r="Y170" s="2"/>
      <c r="Z170" s="2"/>
      <c r="AA170" s="2"/>
    </row>
    <row r="171" ht="15.75" customHeight="1">
      <c r="A171" s="103">
        <f>A166+0.1</f>
        <v>5.9</v>
      </c>
      <c r="B171" s="112" t="s">
        <v>541</v>
      </c>
      <c r="C171" s="105" t="s">
        <v>542</v>
      </c>
      <c r="D171" s="124"/>
      <c r="E171" s="105" t="s">
        <v>543</v>
      </c>
      <c r="F171" s="119" t="s">
        <v>308</v>
      </c>
      <c r="G171" s="196">
        <v>20.0</v>
      </c>
      <c r="H171" s="108">
        <v>22966.0</v>
      </c>
      <c r="I171" s="109">
        <f>H171*G171</f>
        <v>459320</v>
      </c>
      <c r="J171" s="188" t="s">
        <v>544</v>
      </c>
      <c r="K171" s="189"/>
      <c r="L171" s="189"/>
      <c r="M171" s="189"/>
      <c r="N171" s="189"/>
      <c r="O171" s="189"/>
      <c r="P171" s="189"/>
      <c r="Q171" s="189"/>
      <c r="R171" s="189"/>
      <c r="S171" s="189"/>
      <c r="T171" s="189"/>
      <c r="U171" s="189"/>
      <c r="V171" s="189"/>
      <c r="W171" s="189"/>
      <c r="X171" s="189"/>
      <c r="Y171" s="189"/>
      <c r="Z171" s="189"/>
      <c r="AA171" s="189"/>
    </row>
    <row r="172" ht="15.75" customHeight="1">
      <c r="A172" s="195"/>
      <c r="B172" s="113" t="s">
        <v>545</v>
      </c>
      <c r="C172" s="105"/>
      <c r="D172" s="124"/>
      <c r="E172" s="105"/>
      <c r="F172" s="106"/>
      <c r="G172" s="196"/>
      <c r="H172" s="109"/>
      <c r="I172" s="109"/>
      <c r="J172" s="194"/>
      <c r="K172" s="189"/>
      <c r="L172" s="189"/>
      <c r="M172" s="189"/>
      <c r="N172" s="189"/>
      <c r="O172" s="189"/>
      <c r="P172" s="189"/>
      <c r="Q172" s="189"/>
      <c r="R172" s="189"/>
      <c r="S172" s="189"/>
      <c r="T172" s="189"/>
      <c r="U172" s="189"/>
      <c r="V172" s="189"/>
      <c r="W172" s="189"/>
      <c r="X172" s="189"/>
      <c r="Y172" s="189"/>
      <c r="Z172" s="189"/>
      <c r="AA172" s="189"/>
    </row>
    <row r="173" ht="15.75" customHeight="1">
      <c r="A173" s="195"/>
      <c r="B173" s="113"/>
      <c r="C173" s="105"/>
      <c r="D173" s="105"/>
      <c r="E173" s="105"/>
      <c r="F173" s="106"/>
      <c r="G173" s="196"/>
      <c r="H173" s="109"/>
      <c r="I173" s="109"/>
      <c r="J173" s="194"/>
      <c r="K173" s="189"/>
      <c r="L173" s="189"/>
      <c r="M173" s="189"/>
      <c r="N173" s="189"/>
      <c r="O173" s="189"/>
      <c r="P173" s="189"/>
      <c r="Q173" s="189"/>
      <c r="R173" s="189"/>
      <c r="S173" s="189"/>
      <c r="T173" s="189"/>
      <c r="U173" s="189"/>
      <c r="V173" s="189"/>
      <c r="W173" s="189"/>
      <c r="X173" s="189"/>
      <c r="Y173" s="189"/>
      <c r="Z173" s="189"/>
      <c r="AA173" s="189"/>
    </row>
    <row r="174" ht="15.75" customHeight="1">
      <c r="A174" s="154">
        <v>5.1</v>
      </c>
      <c r="B174" s="112" t="s">
        <v>546</v>
      </c>
      <c r="C174" s="105"/>
      <c r="D174" s="105"/>
      <c r="E174" s="105"/>
      <c r="F174" s="106"/>
      <c r="G174" s="196"/>
      <c r="H174" s="227"/>
      <c r="I174" s="109"/>
      <c r="J174" s="215"/>
      <c r="K174" s="189"/>
      <c r="L174" s="189"/>
      <c r="M174" s="189"/>
      <c r="N174" s="189"/>
      <c r="O174" s="189"/>
      <c r="P174" s="189"/>
      <c r="Q174" s="189"/>
      <c r="R174" s="189"/>
      <c r="S174" s="189"/>
      <c r="T174" s="189"/>
      <c r="U174" s="189"/>
      <c r="V174" s="189"/>
      <c r="W174" s="189"/>
      <c r="X174" s="189"/>
      <c r="Y174" s="189"/>
      <c r="Z174" s="189"/>
      <c r="AA174" s="189"/>
    </row>
    <row r="175" ht="15.75" customHeight="1">
      <c r="A175" s="103"/>
      <c r="B175" s="113" t="s">
        <v>547</v>
      </c>
      <c r="C175" s="105"/>
      <c r="D175" s="105"/>
      <c r="E175" s="105"/>
      <c r="F175" s="106"/>
      <c r="G175" s="196"/>
      <c r="H175" s="227"/>
      <c r="I175" s="109"/>
      <c r="J175" s="194"/>
      <c r="K175" s="189"/>
      <c r="L175" s="189"/>
      <c r="M175" s="189"/>
      <c r="N175" s="189"/>
      <c r="O175" s="189"/>
      <c r="P175" s="189"/>
      <c r="Q175" s="189"/>
      <c r="R175" s="189"/>
      <c r="S175" s="189"/>
      <c r="T175" s="189"/>
      <c r="U175" s="189"/>
      <c r="V175" s="189"/>
      <c r="W175" s="189"/>
      <c r="X175" s="189"/>
      <c r="Y175" s="189"/>
      <c r="Z175" s="189"/>
      <c r="AA175" s="189"/>
    </row>
    <row r="176" ht="15.75" customHeight="1">
      <c r="A176" s="197"/>
      <c r="B176" s="104"/>
      <c r="C176" s="105"/>
      <c r="D176" s="124"/>
      <c r="E176" s="105"/>
      <c r="F176" s="106"/>
      <c r="G176" s="2"/>
      <c r="H176" s="100"/>
      <c r="I176" s="109"/>
      <c r="J176" s="194"/>
      <c r="K176" s="189"/>
      <c r="L176" s="189"/>
      <c r="M176" s="189"/>
      <c r="N176" s="189"/>
      <c r="O176" s="189"/>
      <c r="P176" s="189"/>
      <c r="Q176" s="189"/>
      <c r="R176" s="189"/>
      <c r="S176" s="189"/>
      <c r="T176" s="189"/>
      <c r="U176" s="189"/>
      <c r="V176" s="189"/>
      <c r="W176" s="189"/>
      <c r="X176" s="189"/>
      <c r="Y176" s="189"/>
      <c r="Z176" s="189"/>
      <c r="AA176" s="189"/>
    </row>
    <row r="177" ht="15.75" customHeight="1">
      <c r="A177" s="197" t="s">
        <v>284</v>
      </c>
      <c r="B177" s="104" t="s">
        <v>548</v>
      </c>
      <c r="C177" s="105" t="s">
        <v>549</v>
      </c>
      <c r="D177" s="124"/>
      <c r="E177" s="105"/>
      <c r="F177" s="106" t="s">
        <v>428</v>
      </c>
      <c r="G177" s="105">
        <v>1.0</v>
      </c>
      <c r="H177" s="108">
        <v>114831.0</v>
      </c>
      <c r="I177" s="109">
        <f t="shared" ref="I177:I180" si="6">H177*G177</f>
        <v>114831</v>
      </c>
      <c r="J177" s="105"/>
      <c r="K177" s="189"/>
      <c r="L177" s="189"/>
      <c r="M177" s="189"/>
      <c r="N177" s="189"/>
      <c r="O177" s="189"/>
      <c r="P177" s="189"/>
      <c r="Q177" s="189"/>
      <c r="R177" s="189"/>
      <c r="S177" s="189"/>
      <c r="T177" s="189"/>
      <c r="U177" s="189"/>
      <c r="V177" s="189"/>
      <c r="W177" s="189"/>
      <c r="X177" s="189"/>
      <c r="Y177" s="189"/>
      <c r="Z177" s="189"/>
      <c r="AA177" s="189"/>
    </row>
    <row r="178" ht="15.75" customHeight="1">
      <c r="A178" s="197" t="s">
        <v>292</v>
      </c>
      <c r="B178" s="104" t="s">
        <v>550</v>
      </c>
      <c r="C178" s="105" t="s">
        <v>342</v>
      </c>
      <c r="D178" s="124"/>
      <c r="E178" s="105"/>
      <c r="F178" s="106" t="s">
        <v>428</v>
      </c>
      <c r="G178" s="105">
        <v>1.0</v>
      </c>
      <c r="H178" s="108">
        <v>87272.0</v>
      </c>
      <c r="I178" s="109">
        <f t="shared" si="6"/>
        <v>87272</v>
      </c>
      <c r="J178" s="105"/>
      <c r="K178" s="189"/>
      <c r="L178" s="189"/>
      <c r="M178" s="189"/>
      <c r="N178" s="189"/>
      <c r="O178" s="189"/>
      <c r="P178" s="189"/>
      <c r="Q178" s="189"/>
      <c r="R178" s="189"/>
      <c r="S178" s="189"/>
      <c r="T178" s="189"/>
      <c r="U178" s="189"/>
      <c r="V178" s="189"/>
      <c r="W178" s="189"/>
      <c r="X178" s="189"/>
      <c r="Y178" s="189"/>
      <c r="Z178" s="189"/>
      <c r="AA178" s="189"/>
    </row>
    <row r="179" ht="15.75" customHeight="1">
      <c r="A179" s="197" t="s">
        <v>508</v>
      </c>
      <c r="B179" s="104" t="s">
        <v>551</v>
      </c>
      <c r="C179" s="105" t="s">
        <v>342</v>
      </c>
      <c r="D179" s="124"/>
      <c r="E179" s="105"/>
      <c r="F179" s="106" t="s">
        <v>428</v>
      </c>
      <c r="G179" s="105">
        <v>1.0</v>
      </c>
      <c r="H179" s="108">
        <v>73492.0</v>
      </c>
      <c r="I179" s="109">
        <f t="shared" si="6"/>
        <v>73492</v>
      </c>
      <c r="J179" s="105"/>
      <c r="K179" s="189"/>
      <c r="L179" s="189"/>
      <c r="M179" s="189"/>
      <c r="N179" s="189"/>
      <c r="O179" s="189"/>
      <c r="P179" s="189"/>
      <c r="Q179" s="189"/>
      <c r="R179" s="189"/>
      <c r="S179" s="189"/>
      <c r="T179" s="189"/>
      <c r="U179" s="189"/>
      <c r="V179" s="189"/>
      <c r="W179" s="189"/>
      <c r="X179" s="189"/>
      <c r="Y179" s="189"/>
      <c r="Z179" s="189"/>
      <c r="AA179" s="189"/>
    </row>
    <row r="180" ht="15.75" customHeight="1">
      <c r="A180" s="197" t="s">
        <v>510</v>
      </c>
      <c r="B180" s="104" t="s">
        <v>552</v>
      </c>
      <c r="C180" s="105" t="s">
        <v>342</v>
      </c>
      <c r="D180" s="124"/>
      <c r="E180" s="105"/>
      <c r="F180" s="106" t="s">
        <v>428</v>
      </c>
      <c r="G180" s="105">
        <v>1.0</v>
      </c>
      <c r="H180" s="108">
        <v>68899.0</v>
      </c>
      <c r="I180" s="109">
        <f t="shared" si="6"/>
        <v>68899</v>
      </c>
      <c r="J180" s="105"/>
      <c r="K180" s="189"/>
      <c r="L180" s="189"/>
      <c r="M180" s="189"/>
      <c r="N180" s="189"/>
      <c r="O180" s="189"/>
      <c r="P180" s="189"/>
      <c r="Q180" s="189"/>
      <c r="R180" s="189"/>
      <c r="S180" s="189"/>
      <c r="T180" s="189"/>
      <c r="U180" s="189"/>
      <c r="V180" s="189"/>
      <c r="W180" s="189"/>
      <c r="X180" s="189"/>
      <c r="Y180" s="189"/>
      <c r="Z180" s="189"/>
      <c r="AA180" s="189"/>
    </row>
    <row r="181" ht="15.75" customHeight="1">
      <c r="A181" s="197"/>
      <c r="B181" s="104"/>
      <c r="C181" s="105"/>
      <c r="D181" s="124"/>
      <c r="E181" s="105"/>
      <c r="F181" s="106"/>
      <c r="G181" s="105"/>
      <c r="H181" s="100"/>
      <c r="I181" s="109"/>
      <c r="J181" s="105"/>
      <c r="K181" s="189"/>
      <c r="L181" s="189"/>
      <c r="M181" s="189"/>
      <c r="N181" s="189"/>
      <c r="O181" s="189"/>
      <c r="P181" s="189"/>
      <c r="Q181" s="189"/>
      <c r="R181" s="189"/>
      <c r="S181" s="189"/>
      <c r="T181" s="189"/>
      <c r="U181" s="189"/>
      <c r="V181" s="189"/>
      <c r="W181" s="189"/>
      <c r="X181" s="189"/>
      <c r="Y181" s="189"/>
      <c r="Z181" s="189"/>
      <c r="AA181" s="189"/>
    </row>
    <row r="182" ht="15.75" customHeight="1">
      <c r="A182" s="154">
        <v>5.11</v>
      </c>
      <c r="B182" s="112" t="s">
        <v>553</v>
      </c>
      <c r="C182" s="105"/>
      <c r="D182" s="105"/>
      <c r="E182" s="105"/>
      <c r="F182" s="119" t="s">
        <v>308</v>
      </c>
      <c r="G182" s="196">
        <v>40.0</v>
      </c>
      <c r="H182" s="108">
        <v>3215.0</v>
      </c>
      <c r="I182" s="109">
        <f>H182*G182</f>
        <v>128600</v>
      </c>
      <c r="J182" s="272"/>
      <c r="K182" s="189"/>
      <c r="L182" s="189"/>
      <c r="M182" s="189"/>
      <c r="N182" s="189"/>
      <c r="O182" s="189"/>
      <c r="P182" s="189"/>
      <c r="Q182" s="189"/>
      <c r="R182" s="189"/>
      <c r="S182" s="189"/>
      <c r="T182" s="189"/>
      <c r="U182" s="189"/>
      <c r="V182" s="189"/>
      <c r="W182" s="189"/>
      <c r="X182" s="189"/>
      <c r="Y182" s="189"/>
      <c r="Z182" s="189"/>
      <c r="AA182" s="189"/>
    </row>
    <row r="183" ht="15.75" customHeight="1">
      <c r="A183" s="265"/>
      <c r="B183" s="113" t="s">
        <v>554</v>
      </c>
      <c r="C183" s="105"/>
      <c r="D183" s="105"/>
      <c r="E183" s="105"/>
      <c r="F183" s="106"/>
      <c r="G183" s="196"/>
      <c r="H183" s="270"/>
      <c r="I183" s="109"/>
      <c r="J183" s="273"/>
      <c r="K183" s="189"/>
      <c r="L183" s="189"/>
      <c r="M183" s="189"/>
      <c r="N183" s="189"/>
      <c r="O183" s="189"/>
      <c r="P183" s="189"/>
      <c r="Q183" s="189"/>
      <c r="R183" s="189"/>
      <c r="S183" s="189"/>
      <c r="T183" s="189"/>
      <c r="U183" s="189"/>
      <c r="V183" s="189"/>
      <c r="W183" s="189"/>
      <c r="X183" s="189"/>
      <c r="Y183" s="189"/>
      <c r="Z183" s="189"/>
      <c r="AA183" s="189"/>
    </row>
    <row r="184" ht="15.75" customHeight="1">
      <c r="A184" s="197"/>
      <c r="B184" s="113"/>
      <c r="C184" s="105"/>
      <c r="D184" s="105"/>
      <c r="E184" s="105"/>
      <c r="F184" s="106"/>
      <c r="G184" s="196"/>
      <c r="H184" s="100"/>
      <c r="I184" s="96"/>
      <c r="J184" s="194"/>
      <c r="K184" s="189"/>
      <c r="L184" s="189"/>
      <c r="M184" s="189"/>
      <c r="N184" s="189"/>
      <c r="O184" s="189"/>
      <c r="P184" s="189"/>
      <c r="Q184" s="189"/>
      <c r="R184" s="189"/>
      <c r="S184" s="189"/>
      <c r="T184" s="189"/>
      <c r="U184" s="189"/>
      <c r="V184" s="189"/>
      <c r="W184" s="189"/>
      <c r="X184" s="189"/>
      <c r="Y184" s="189"/>
      <c r="Z184" s="189"/>
      <c r="AA184" s="189"/>
    </row>
    <row r="185" ht="15.75" customHeight="1">
      <c r="A185" s="154">
        <f>A182+0.01</f>
        <v>5.12</v>
      </c>
      <c r="B185" s="112" t="s">
        <v>555</v>
      </c>
      <c r="C185" s="105"/>
      <c r="D185" s="105"/>
      <c r="E185" s="105"/>
      <c r="F185" s="119" t="s">
        <v>308</v>
      </c>
      <c r="G185" s="196">
        <v>200.0</v>
      </c>
      <c r="H185" s="143">
        <v>1194.0</v>
      </c>
      <c r="I185" s="109">
        <f>H185*G185</f>
        <v>238800</v>
      </c>
      <c r="J185" s="194"/>
      <c r="K185" s="189"/>
      <c r="L185" s="189"/>
      <c r="M185" s="189"/>
      <c r="N185" s="189"/>
      <c r="O185" s="189"/>
      <c r="P185" s="189"/>
      <c r="Q185" s="189"/>
      <c r="R185" s="189"/>
      <c r="S185" s="189"/>
      <c r="T185" s="189"/>
      <c r="U185" s="189"/>
      <c r="V185" s="189"/>
      <c r="W185" s="189"/>
      <c r="X185" s="189"/>
      <c r="Y185" s="189"/>
      <c r="Z185" s="189"/>
      <c r="AA185" s="189"/>
    </row>
    <row r="186" ht="15.75" customHeight="1">
      <c r="A186" s="265"/>
      <c r="B186" s="113" t="s">
        <v>556</v>
      </c>
      <c r="C186" s="105"/>
      <c r="D186" s="105"/>
      <c r="E186" s="105"/>
      <c r="F186" s="106"/>
      <c r="G186" s="196"/>
      <c r="H186" s="100"/>
      <c r="I186" s="109"/>
      <c r="J186" s="194"/>
      <c r="K186" s="189"/>
      <c r="L186" s="189"/>
      <c r="M186" s="189"/>
      <c r="N186" s="189"/>
      <c r="O186" s="189"/>
      <c r="P186" s="189"/>
      <c r="Q186" s="189"/>
      <c r="R186" s="189"/>
      <c r="S186" s="189"/>
      <c r="T186" s="189"/>
      <c r="U186" s="189"/>
      <c r="V186" s="189"/>
      <c r="W186" s="189"/>
      <c r="X186" s="189"/>
      <c r="Y186" s="189"/>
      <c r="Z186" s="189"/>
      <c r="AA186" s="189"/>
    </row>
    <row r="187" ht="15.75" customHeight="1">
      <c r="A187" s="265"/>
      <c r="B187" s="112"/>
      <c r="C187" s="105"/>
      <c r="D187" s="105"/>
      <c r="E187" s="105"/>
      <c r="F187" s="106"/>
      <c r="G187" s="196"/>
      <c r="H187" s="100"/>
      <c r="I187" s="109"/>
      <c r="J187" s="194"/>
      <c r="K187" s="189"/>
      <c r="L187" s="189"/>
      <c r="M187" s="189"/>
      <c r="N187" s="189"/>
      <c r="O187" s="189"/>
      <c r="P187" s="189"/>
      <c r="Q187" s="189"/>
      <c r="R187" s="189"/>
      <c r="S187" s="189"/>
      <c r="T187" s="189"/>
      <c r="U187" s="189"/>
      <c r="V187" s="189"/>
      <c r="W187" s="189"/>
      <c r="X187" s="189"/>
      <c r="Y187" s="189"/>
      <c r="Z187" s="189"/>
      <c r="AA187" s="189"/>
    </row>
    <row r="188" ht="15.75" customHeight="1">
      <c r="A188" s="154">
        <f>A185+0.01</f>
        <v>5.13</v>
      </c>
      <c r="B188" s="112" t="s">
        <v>557</v>
      </c>
      <c r="C188" s="105" t="s">
        <v>412</v>
      </c>
      <c r="D188" s="105"/>
      <c r="E188" s="105"/>
      <c r="F188" s="119" t="s">
        <v>287</v>
      </c>
      <c r="G188" s="196">
        <v>5.0</v>
      </c>
      <c r="H188" s="143">
        <v>20670.0</v>
      </c>
      <c r="I188" s="109">
        <f>H188*G188</f>
        <v>103350</v>
      </c>
      <c r="J188" s="194"/>
      <c r="K188" s="189"/>
      <c r="L188" s="189"/>
      <c r="M188" s="189"/>
      <c r="N188" s="189"/>
      <c r="O188" s="189"/>
      <c r="P188" s="189"/>
      <c r="Q188" s="189"/>
      <c r="R188" s="189"/>
      <c r="S188" s="189"/>
      <c r="T188" s="189"/>
      <c r="U188" s="189"/>
      <c r="V188" s="189"/>
      <c r="W188" s="189"/>
      <c r="X188" s="189"/>
      <c r="Y188" s="189"/>
      <c r="Z188" s="189"/>
      <c r="AA188" s="189"/>
    </row>
    <row r="189" ht="15.75" customHeight="1">
      <c r="A189" s="265"/>
      <c r="B189" s="113" t="s">
        <v>558</v>
      </c>
      <c r="C189" s="105"/>
      <c r="D189" s="105"/>
      <c r="E189" s="105"/>
      <c r="F189" s="106"/>
      <c r="G189" s="196"/>
      <c r="H189" s="100"/>
      <c r="I189" s="109"/>
      <c r="J189" s="194"/>
      <c r="K189" s="189"/>
      <c r="L189" s="189"/>
      <c r="M189" s="189"/>
      <c r="N189" s="189"/>
      <c r="O189" s="189"/>
      <c r="P189" s="189"/>
      <c r="Q189" s="189"/>
      <c r="R189" s="189"/>
      <c r="S189" s="189"/>
      <c r="T189" s="189"/>
      <c r="U189" s="189"/>
      <c r="V189" s="189"/>
      <c r="W189" s="189"/>
      <c r="X189" s="189"/>
      <c r="Y189" s="189"/>
      <c r="Z189" s="189"/>
      <c r="AA189" s="189"/>
    </row>
    <row r="190" ht="15.75" customHeight="1">
      <c r="A190" s="197"/>
      <c r="B190" s="113"/>
      <c r="C190" s="105"/>
      <c r="D190" s="105"/>
      <c r="E190" s="105"/>
      <c r="F190" s="106"/>
      <c r="G190" s="196"/>
      <c r="H190" s="100"/>
      <c r="I190" s="96"/>
      <c r="J190" s="194"/>
      <c r="K190" s="189"/>
      <c r="L190" s="189"/>
      <c r="M190" s="189"/>
      <c r="N190" s="189"/>
      <c r="O190" s="189"/>
      <c r="P190" s="189"/>
      <c r="Q190" s="189"/>
      <c r="R190" s="189"/>
      <c r="S190" s="189"/>
      <c r="T190" s="189"/>
      <c r="U190" s="189"/>
      <c r="V190" s="189"/>
      <c r="W190" s="189"/>
      <c r="X190" s="189"/>
      <c r="Y190" s="189"/>
      <c r="Z190" s="189"/>
      <c r="AA190" s="189"/>
    </row>
    <row r="191" ht="15.75" customHeight="1">
      <c r="A191" s="154">
        <f>A188+0.01</f>
        <v>5.14</v>
      </c>
      <c r="B191" s="112" t="s">
        <v>559</v>
      </c>
      <c r="C191" s="105"/>
      <c r="D191" s="105"/>
      <c r="E191" s="105"/>
      <c r="F191" s="106"/>
      <c r="G191" s="196"/>
      <c r="H191" s="227"/>
      <c r="I191" s="109"/>
      <c r="J191" s="194"/>
      <c r="K191" s="189"/>
      <c r="L191" s="189"/>
      <c r="M191" s="189"/>
      <c r="N191" s="189"/>
      <c r="O191" s="189"/>
      <c r="P191" s="189"/>
      <c r="Q191" s="189"/>
      <c r="R191" s="189"/>
      <c r="S191" s="189"/>
      <c r="T191" s="189"/>
      <c r="U191" s="189"/>
      <c r="V191" s="189"/>
      <c r="W191" s="189"/>
      <c r="X191" s="189"/>
      <c r="Y191" s="189"/>
      <c r="Z191" s="189"/>
      <c r="AA191" s="189"/>
    </row>
    <row r="192" ht="15.75" customHeight="1">
      <c r="A192" s="197"/>
      <c r="B192" s="113" t="s">
        <v>560</v>
      </c>
      <c r="C192" s="105" t="s">
        <v>342</v>
      </c>
      <c r="D192" s="105"/>
      <c r="E192" s="105" t="s">
        <v>561</v>
      </c>
      <c r="F192" s="106" t="s">
        <v>428</v>
      </c>
      <c r="G192" s="196">
        <v>2.0</v>
      </c>
      <c r="H192" s="108">
        <v>32153.0</v>
      </c>
      <c r="I192" s="109">
        <f>H192*G192</f>
        <v>64306</v>
      </c>
      <c r="J192" s="188" t="s">
        <v>562</v>
      </c>
      <c r="K192" s="189"/>
      <c r="L192" s="189"/>
      <c r="M192" s="189"/>
      <c r="N192" s="189"/>
      <c r="O192" s="189"/>
      <c r="P192" s="189"/>
      <c r="Q192" s="189"/>
      <c r="R192" s="189"/>
      <c r="S192" s="189"/>
      <c r="T192" s="189"/>
      <c r="U192" s="189"/>
      <c r="V192" s="189"/>
      <c r="W192" s="189"/>
      <c r="X192" s="189"/>
      <c r="Y192" s="189"/>
      <c r="Z192" s="189"/>
      <c r="AA192" s="189"/>
    </row>
    <row r="193" ht="15.75" customHeight="1">
      <c r="A193" s="154"/>
      <c r="B193" s="112"/>
      <c r="C193" s="105"/>
      <c r="D193" s="105"/>
      <c r="E193" s="105"/>
      <c r="F193" s="106"/>
      <c r="G193" s="196"/>
      <c r="H193" s="227"/>
      <c r="I193" s="109"/>
      <c r="J193" s="194"/>
      <c r="K193" s="189"/>
      <c r="L193" s="189"/>
      <c r="M193" s="189"/>
      <c r="N193" s="189"/>
      <c r="O193" s="189"/>
      <c r="P193" s="189"/>
      <c r="Q193" s="189"/>
      <c r="R193" s="189"/>
      <c r="S193" s="189"/>
      <c r="T193" s="189"/>
      <c r="U193" s="189"/>
      <c r="V193" s="189"/>
      <c r="W193" s="189"/>
      <c r="X193" s="189"/>
      <c r="Y193" s="189"/>
      <c r="Z193" s="189"/>
      <c r="AA193" s="189"/>
    </row>
    <row r="194" ht="15.75" customHeight="1">
      <c r="A194" s="154">
        <f>A191+0.01</f>
        <v>5.15</v>
      </c>
      <c r="B194" s="112" t="s">
        <v>563</v>
      </c>
      <c r="C194" s="105"/>
      <c r="D194" s="105"/>
      <c r="E194" s="105"/>
      <c r="F194" s="106"/>
      <c r="G194" s="196"/>
      <c r="H194" s="227"/>
      <c r="I194" s="109"/>
      <c r="J194" s="194"/>
      <c r="K194" s="189"/>
      <c r="L194" s="189"/>
      <c r="M194" s="189"/>
      <c r="N194" s="189"/>
      <c r="O194" s="189"/>
      <c r="P194" s="189"/>
      <c r="Q194" s="189"/>
      <c r="R194" s="189"/>
      <c r="S194" s="189"/>
      <c r="T194" s="189"/>
      <c r="U194" s="189"/>
      <c r="V194" s="189"/>
      <c r="W194" s="189"/>
      <c r="X194" s="189"/>
      <c r="Y194" s="189"/>
      <c r="Z194" s="189"/>
      <c r="AA194" s="189"/>
    </row>
    <row r="195" ht="15.75" customHeight="1">
      <c r="A195" s="197"/>
      <c r="B195" s="113" t="s">
        <v>564</v>
      </c>
      <c r="C195" s="105" t="s">
        <v>450</v>
      </c>
      <c r="D195" s="105"/>
      <c r="E195" s="105" t="s">
        <v>565</v>
      </c>
      <c r="F195" s="106" t="s">
        <v>428</v>
      </c>
      <c r="G195" s="196">
        <v>1.0</v>
      </c>
      <c r="H195" s="108">
        <v>124018.0</v>
      </c>
      <c r="I195" s="109">
        <f>H195*G195</f>
        <v>124018</v>
      </c>
      <c r="J195" s="188" t="s">
        <v>566</v>
      </c>
      <c r="K195" s="189"/>
      <c r="L195" s="189"/>
      <c r="M195" s="189"/>
      <c r="N195" s="189"/>
      <c r="O195" s="189"/>
      <c r="P195" s="189"/>
      <c r="Q195" s="189"/>
      <c r="R195" s="189"/>
      <c r="S195" s="189"/>
      <c r="T195" s="189"/>
      <c r="U195" s="189"/>
      <c r="V195" s="189"/>
      <c r="W195" s="189"/>
      <c r="X195" s="189"/>
      <c r="Y195" s="189"/>
      <c r="Z195" s="189"/>
      <c r="AA195" s="189"/>
    </row>
    <row r="196" ht="15.75" customHeight="1">
      <c r="A196" s="154"/>
      <c r="B196" s="112"/>
      <c r="C196" s="105"/>
      <c r="D196" s="105"/>
      <c r="E196" s="105"/>
      <c r="F196" s="106"/>
      <c r="G196" s="196"/>
      <c r="H196" s="227"/>
      <c r="I196" s="109"/>
      <c r="J196" s="194"/>
      <c r="K196" s="189"/>
      <c r="L196" s="189"/>
      <c r="M196" s="189"/>
      <c r="N196" s="189"/>
      <c r="O196" s="189"/>
      <c r="P196" s="189"/>
      <c r="Q196" s="189"/>
      <c r="R196" s="189"/>
      <c r="S196" s="189"/>
      <c r="T196" s="189"/>
      <c r="U196" s="189"/>
      <c r="V196" s="189"/>
      <c r="W196" s="189"/>
      <c r="X196" s="189"/>
      <c r="Y196" s="189"/>
      <c r="Z196" s="189"/>
      <c r="AA196" s="189"/>
    </row>
    <row r="197" ht="15.75" customHeight="1">
      <c r="A197" s="154">
        <f>A194+0.01</f>
        <v>5.16</v>
      </c>
      <c r="B197" s="112" t="s">
        <v>567</v>
      </c>
      <c r="C197" s="105"/>
      <c r="D197" s="105"/>
      <c r="E197" s="105"/>
      <c r="F197" s="106"/>
      <c r="G197" s="196"/>
      <c r="H197" s="227"/>
      <c r="I197" s="109"/>
      <c r="J197" s="194"/>
      <c r="K197" s="189"/>
      <c r="L197" s="189"/>
      <c r="M197" s="189"/>
      <c r="N197" s="189"/>
      <c r="O197" s="189"/>
      <c r="P197" s="189"/>
      <c r="Q197" s="189"/>
      <c r="R197" s="189"/>
      <c r="S197" s="189"/>
      <c r="T197" s="189"/>
      <c r="U197" s="189"/>
      <c r="V197" s="189"/>
      <c r="W197" s="189"/>
      <c r="X197" s="189"/>
      <c r="Y197" s="189"/>
      <c r="Z197" s="189"/>
      <c r="AA197" s="189"/>
    </row>
    <row r="198" ht="15.75" customHeight="1">
      <c r="A198" s="197"/>
      <c r="B198" s="113" t="s">
        <v>568</v>
      </c>
      <c r="C198" s="105" t="s">
        <v>450</v>
      </c>
      <c r="D198" s="105"/>
      <c r="E198" s="105" t="s">
        <v>569</v>
      </c>
      <c r="F198" s="106" t="s">
        <v>428</v>
      </c>
      <c r="G198" s="196">
        <v>1.0</v>
      </c>
      <c r="H198" s="108">
        <v>45933.0</v>
      </c>
      <c r="I198" s="109">
        <f>H198*G198</f>
        <v>45933</v>
      </c>
      <c r="J198" s="188" t="s">
        <v>570</v>
      </c>
      <c r="K198" s="189"/>
      <c r="L198" s="189"/>
      <c r="M198" s="189"/>
      <c r="N198" s="189"/>
      <c r="O198" s="189"/>
      <c r="P198" s="189"/>
      <c r="Q198" s="189"/>
      <c r="R198" s="189"/>
      <c r="S198" s="189"/>
      <c r="T198" s="189"/>
      <c r="U198" s="189"/>
      <c r="V198" s="189"/>
      <c r="W198" s="189"/>
      <c r="X198" s="189"/>
      <c r="Y198" s="189"/>
      <c r="Z198" s="189"/>
      <c r="AA198" s="189"/>
    </row>
    <row r="199" ht="15.75" customHeight="1">
      <c r="A199" s="154"/>
      <c r="B199" s="112"/>
      <c r="C199" s="105"/>
      <c r="D199" s="105"/>
      <c r="E199" s="105"/>
      <c r="F199" s="106"/>
      <c r="G199" s="196"/>
      <c r="H199" s="227"/>
      <c r="I199" s="109"/>
      <c r="J199" s="194"/>
      <c r="K199" s="189"/>
      <c r="L199" s="189"/>
      <c r="M199" s="189"/>
      <c r="N199" s="189"/>
      <c r="O199" s="189"/>
      <c r="P199" s="189"/>
      <c r="Q199" s="189"/>
      <c r="R199" s="189"/>
      <c r="S199" s="189"/>
      <c r="T199" s="189"/>
      <c r="U199" s="189"/>
      <c r="V199" s="189"/>
      <c r="W199" s="189"/>
      <c r="X199" s="189"/>
      <c r="Y199" s="189"/>
      <c r="Z199" s="189"/>
      <c r="AA199" s="189"/>
    </row>
    <row r="200" ht="15.75" customHeight="1">
      <c r="A200" s="154">
        <f>A197+0.01</f>
        <v>5.17</v>
      </c>
      <c r="B200" s="112" t="s">
        <v>571</v>
      </c>
      <c r="C200" s="105"/>
      <c r="D200" s="105"/>
      <c r="E200" s="105"/>
      <c r="F200" s="106"/>
      <c r="G200" s="196"/>
      <c r="H200" s="227"/>
      <c r="I200" s="109"/>
      <c r="J200" s="194"/>
      <c r="K200" s="189"/>
      <c r="L200" s="189"/>
      <c r="M200" s="189"/>
      <c r="N200" s="189"/>
      <c r="O200" s="189"/>
      <c r="P200" s="189"/>
      <c r="Q200" s="189"/>
      <c r="R200" s="189"/>
      <c r="S200" s="189"/>
      <c r="T200" s="189"/>
      <c r="U200" s="189"/>
      <c r="V200" s="189"/>
      <c r="W200" s="189"/>
      <c r="X200" s="189"/>
      <c r="Y200" s="189"/>
      <c r="Z200" s="189"/>
      <c r="AA200" s="189"/>
    </row>
    <row r="201" ht="15.75" customHeight="1">
      <c r="A201" s="197"/>
      <c r="B201" s="113" t="s">
        <v>572</v>
      </c>
      <c r="C201" s="105" t="s">
        <v>500</v>
      </c>
      <c r="D201" s="105"/>
      <c r="E201" s="105" t="s">
        <v>569</v>
      </c>
      <c r="F201" s="106" t="s">
        <v>428</v>
      </c>
      <c r="G201" s="196">
        <v>1.0</v>
      </c>
      <c r="H201" s="108">
        <v>45933.0</v>
      </c>
      <c r="I201" s="109">
        <f>H201*G201</f>
        <v>45933</v>
      </c>
      <c r="J201" s="188" t="s">
        <v>570</v>
      </c>
      <c r="K201" s="189"/>
      <c r="L201" s="189"/>
      <c r="M201" s="189"/>
      <c r="N201" s="189"/>
      <c r="O201" s="189"/>
      <c r="P201" s="189"/>
      <c r="Q201" s="189"/>
      <c r="R201" s="189"/>
      <c r="S201" s="189"/>
      <c r="T201" s="189"/>
      <c r="U201" s="189"/>
      <c r="V201" s="189"/>
      <c r="W201" s="189"/>
      <c r="X201" s="189"/>
      <c r="Y201" s="189"/>
      <c r="Z201" s="189"/>
      <c r="AA201" s="189"/>
    </row>
    <row r="202" ht="15.75" customHeight="1">
      <c r="A202" s="197"/>
      <c r="B202" s="113"/>
      <c r="C202" s="105"/>
      <c r="D202" s="105"/>
      <c r="E202" s="105"/>
      <c r="F202" s="106"/>
      <c r="G202" s="196"/>
      <c r="H202" s="100"/>
      <c r="I202" s="96"/>
      <c r="J202" s="194"/>
      <c r="K202" s="189"/>
      <c r="L202" s="189"/>
      <c r="M202" s="189"/>
      <c r="N202" s="189"/>
      <c r="O202" s="189"/>
      <c r="P202" s="189"/>
      <c r="Q202" s="189"/>
      <c r="R202" s="189"/>
      <c r="S202" s="189"/>
      <c r="T202" s="189"/>
      <c r="U202" s="189"/>
      <c r="V202" s="189"/>
      <c r="W202" s="189"/>
      <c r="X202" s="189"/>
      <c r="Y202" s="189"/>
      <c r="Z202" s="189"/>
      <c r="AA202" s="189"/>
    </row>
    <row r="203" ht="15.75" customHeight="1">
      <c r="A203" s="154">
        <f>A200+0.01</f>
        <v>5.18</v>
      </c>
      <c r="B203" s="112" t="s">
        <v>573</v>
      </c>
      <c r="C203" s="105" t="s">
        <v>574</v>
      </c>
      <c r="D203" s="105"/>
      <c r="E203" s="105" t="s">
        <v>569</v>
      </c>
      <c r="F203" s="106" t="s">
        <v>428</v>
      </c>
      <c r="G203" s="196">
        <v>3.0</v>
      </c>
      <c r="H203" s="108">
        <v>45933.0</v>
      </c>
      <c r="I203" s="109">
        <f>H203*G203</f>
        <v>137799</v>
      </c>
      <c r="J203" s="188" t="s">
        <v>570</v>
      </c>
      <c r="K203" s="189"/>
      <c r="L203" s="189"/>
      <c r="M203" s="189"/>
      <c r="N203" s="189"/>
      <c r="O203" s="189"/>
      <c r="P203" s="189"/>
      <c r="Q203" s="189"/>
      <c r="R203" s="189"/>
      <c r="S203" s="189"/>
      <c r="T203" s="189"/>
      <c r="U203" s="189"/>
      <c r="V203" s="189"/>
      <c r="W203" s="189"/>
      <c r="X203" s="189"/>
      <c r="Y203" s="189"/>
      <c r="Z203" s="189"/>
      <c r="AA203" s="189"/>
    </row>
    <row r="204" ht="15.75" customHeight="1">
      <c r="A204" s="197"/>
      <c r="B204" s="113" t="s">
        <v>575</v>
      </c>
      <c r="C204" s="105"/>
      <c r="D204" s="105"/>
      <c r="E204" s="105"/>
      <c r="F204" s="106"/>
      <c r="G204" s="196"/>
      <c r="H204" s="100"/>
      <c r="I204" s="96"/>
      <c r="J204" s="194"/>
      <c r="K204" s="189"/>
      <c r="L204" s="189"/>
      <c r="M204" s="189"/>
      <c r="N204" s="189"/>
      <c r="O204" s="189"/>
      <c r="P204" s="189"/>
      <c r="Q204" s="189"/>
      <c r="R204" s="189"/>
      <c r="S204" s="189"/>
      <c r="T204" s="189"/>
      <c r="U204" s="189"/>
      <c r="V204" s="189"/>
      <c r="W204" s="189"/>
      <c r="X204" s="189"/>
      <c r="Y204" s="189"/>
      <c r="Z204" s="189"/>
      <c r="AA204" s="189"/>
    </row>
    <row r="205" ht="15.75" customHeight="1">
      <c r="A205" s="197"/>
      <c r="B205" s="113"/>
      <c r="C205" s="105"/>
      <c r="D205" s="105"/>
      <c r="E205" s="105"/>
      <c r="F205" s="106"/>
      <c r="G205" s="196"/>
      <c r="H205" s="100"/>
      <c r="I205" s="96"/>
      <c r="J205" s="194"/>
      <c r="K205" s="189"/>
      <c r="L205" s="189"/>
      <c r="M205" s="189"/>
      <c r="N205" s="189"/>
      <c r="O205" s="189"/>
      <c r="P205" s="189"/>
      <c r="Q205" s="189"/>
      <c r="R205" s="189"/>
      <c r="S205" s="189"/>
      <c r="T205" s="189"/>
      <c r="U205" s="189"/>
      <c r="V205" s="189"/>
      <c r="W205" s="189"/>
      <c r="X205" s="189"/>
      <c r="Y205" s="189"/>
      <c r="Z205" s="189"/>
      <c r="AA205" s="189"/>
    </row>
    <row r="206" ht="15.75" customHeight="1">
      <c r="A206" s="230"/>
      <c r="B206" s="83" t="s">
        <v>576</v>
      </c>
      <c r="C206" s="231"/>
      <c r="D206" s="231"/>
      <c r="E206" s="231"/>
      <c r="F206" s="231"/>
      <c r="G206" s="82"/>
      <c r="H206" s="232"/>
      <c r="I206" s="232">
        <f>SUM(I137:I205)</f>
        <v>3490237</v>
      </c>
      <c r="J206" s="191"/>
      <c r="K206" s="189"/>
      <c r="L206" s="189"/>
      <c r="M206" s="189"/>
      <c r="N206" s="189"/>
      <c r="O206" s="189"/>
      <c r="P206" s="189"/>
      <c r="Q206" s="189"/>
      <c r="R206" s="189"/>
      <c r="S206" s="189"/>
      <c r="T206" s="189"/>
      <c r="U206" s="189"/>
      <c r="V206" s="189"/>
      <c r="W206" s="189"/>
      <c r="X206" s="189"/>
      <c r="Y206" s="189"/>
      <c r="Z206" s="189"/>
      <c r="AA206" s="189"/>
    </row>
    <row r="207" ht="15.75" customHeight="1">
      <c r="A207" s="186"/>
      <c r="B207" s="165"/>
      <c r="C207" s="76"/>
      <c r="D207" s="76"/>
      <c r="E207" s="76"/>
      <c r="F207" s="76"/>
      <c r="G207" s="187"/>
      <c r="H207" s="111"/>
      <c r="I207" s="79"/>
      <c r="J207" s="188"/>
      <c r="K207" s="189"/>
      <c r="L207" s="189"/>
      <c r="M207" s="189"/>
      <c r="N207" s="189"/>
      <c r="O207" s="189"/>
      <c r="P207" s="189"/>
      <c r="Q207" s="189"/>
      <c r="R207" s="189"/>
      <c r="S207" s="189"/>
      <c r="T207" s="189"/>
      <c r="U207" s="189"/>
      <c r="V207" s="189"/>
      <c r="W207" s="189"/>
      <c r="X207" s="189"/>
      <c r="Y207" s="189"/>
      <c r="Z207" s="189"/>
      <c r="AA207" s="189"/>
    </row>
    <row r="208" ht="15.75" customHeight="1">
      <c r="A208" s="82">
        <v>6.0</v>
      </c>
      <c r="B208" s="83" t="s">
        <v>577</v>
      </c>
      <c r="C208" s="231"/>
      <c r="D208" s="231"/>
      <c r="E208" s="231"/>
      <c r="F208" s="231"/>
      <c r="G208" s="82"/>
      <c r="H208" s="232"/>
      <c r="I208" s="86"/>
      <c r="J208" s="191"/>
      <c r="K208" s="189"/>
      <c r="L208" s="189"/>
      <c r="M208" s="189"/>
      <c r="N208" s="189"/>
      <c r="O208" s="189"/>
      <c r="P208" s="189"/>
      <c r="Q208" s="189"/>
      <c r="R208" s="189"/>
      <c r="S208" s="189"/>
      <c r="T208" s="189"/>
      <c r="U208" s="189"/>
      <c r="V208" s="189"/>
      <c r="W208" s="189"/>
      <c r="X208" s="189"/>
      <c r="Y208" s="189"/>
      <c r="Z208" s="189"/>
      <c r="AA208" s="189"/>
    </row>
    <row r="209" ht="15.75" customHeight="1">
      <c r="A209" s="192"/>
      <c r="B209" s="99"/>
      <c r="C209" s="92"/>
      <c r="D209" s="92"/>
      <c r="E209" s="92"/>
      <c r="F209" s="119"/>
      <c r="G209" s="193"/>
      <c r="H209" s="100"/>
      <c r="I209" s="96"/>
      <c r="J209" s="194"/>
      <c r="K209" s="189"/>
      <c r="L209" s="189"/>
      <c r="M209" s="189"/>
      <c r="N209" s="189"/>
      <c r="O209" s="189"/>
      <c r="P209" s="189"/>
      <c r="Q209" s="189"/>
      <c r="R209" s="189"/>
      <c r="S209" s="189"/>
      <c r="T209" s="189"/>
      <c r="U209" s="189"/>
      <c r="V209" s="189"/>
      <c r="W209" s="189"/>
      <c r="X209" s="189"/>
      <c r="Y209" s="189"/>
      <c r="Z209" s="189"/>
      <c r="AA209" s="189"/>
    </row>
    <row r="210" ht="15.75" customHeight="1">
      <c r="A210" s="90">
        <v>6.1</v>
      </c>
      <c r="B210" s="91" t="s">
        <v>578</v>
      </c>
      <c r="C210" s="92"/>
      <c r="D210" s="92"/>
      <c r="E210" s="92"/>
      <c r="F210" s="119"/>
      <c r="G210" s="193"/>
      <c r="H210" s="100"/>
      <c r="I210" s="96"/>
      <c r="J210" s="194"/>
      <c r="K210" s="189"/>
      <c r="L210" s="189"/>
      <c r="M210" s="189"/>
      <c r="N210" s="189"/>
      <c r="O210" s="189"/>
      <c r="P210" s="189"/>
      <c r="Q210" s="189"/>
      <c r="R210" s="189"/>
      <c r="S210" s="189"/>
      <c r="T210" s="189"/>
      <c r="U210" s="189"/>
      <c r="V210" s="189"/>
      <c r="W210" s="189"/>
      <c r="X210" s="189"/>
      <c r="Y210" s="189"/>
      <c r="Z210" s="189"/>
      <c r="AA210" s="189"/>
    </row>
    <row r="211" ht="15.75" customHeight="1">
      <c r="A211" s="192"/>
      <c r="B211" s="99" t="s">
        <v>579</v>
      </c>
      <c r="C211" s="92" t="s">
        <v>580</v>
      </c>
      <c r="D211" s="92"/>
      <c r="E211" s="92"/>
      <c r="F211" s="119"/>
      <c r="G211" s="193"/>
      <c r="H211" s="213"/>
      <c r="I211" s="109"/>
      <c r="J211" s="194"/>
      <c r="K211" s="189"/>
      <c r="L211" s="189"/>
      <c r="M211" s="189"/>
      <c r="N211" s="189"/>
      <c r="O211" s="189"/>
      <c r="P211" s="189"/>
      <c r="Q211" s="189"/>
      <c r="R211" s="189"/>
      <c r="S211" s="189"/>
      <c r="T211" s="189"/>
      <c r="U211" s="189"/>
      <c r="V211" s="189"/>
      <c r="W211" s="189"/>
      <c r="X211" s="189"/>
      <c r="Y211" s="189"/>
      <c r="Z211" s="189"/>
      <c r="AA211" s="189"/>
    </row>
    <row r="212" ht="15.75" customHeight="1">
      <c r="A212" s="90" t="s">
        <v>284</v>
      </c>
      <c r="B212" s="274" t="s">
        <v>581</v>
      </c>
      <c r="C212" s="198"/>
      <c r="D212" s="198"/>
      <c r="E212" s="93"/>
      <c r="F212" s="106" t="s">
        <v>428</v>
      </c>
      <c r="G212" s="193">
        <v>5.0</v>
      </c>
      <c r="H212" s="143">
        <v>5099.0</v>
      </c>
      <c r="I212" s="109">
        <f t="shared" ref="I212:I213" si="7">H212*G212</f>
        <v>25495</v>
      </c>
      <c r="J212" s="275"/>
      <c r="K212" s="189"/>
      <c r="L212" s="189"/>
      <c r="M212" s="189"/>
      <c r="N212" s="189"/>
      <c r="O212" s="189"/>
      <c r="P212" s="189"/>
      <c r="Q212" s="189"/>
      <c r="R212" s="189"/>
      <c r="S212" s="189"/>
      <c r="T212" s="189"/>
      <c r="U212" s="189"/>
      <c r="V212" s="189"/>
      <c r="W212" s="189"/>
      <c r="X212" s="189"/>
      <c r="Y212" s="189"/>
      <c r="Z212" s="189"/>
      <c r="AA212" s="189"/>
    </row>
    <row r="213" ht="15.75" customHeight="1">
      <c r="A213" s="90" t="s">
        <v>292</v>
      </c>
      <c r="B213" s="274" t="s">
        <v>582</v>
      </c>
      <c r="C213" s="198"/>
      <c r="D213" s="198"/>
      <c r="E213" s="93"/>
      <c r="F213" s="106" t="s">
        <v>428</v>
      </c>
      <c r="G213" s="193">
        <v>15.0</v>
      </c>
      <c r="H213" s="143">
        <v>4180.0</v>
      </c>
      <c r="I213" s="109">
        <f t="shared" si="7"/>
        <v>62700</v>
      </c>
      <c r="J213" s="275"/>
      <c r="K213" s="189"/>
      <c r="L213" s="189"/>
      <c r="M213" s="189"/>
      <c r="N213" s="189"/>
      <c r="O213" s="189"/>
      <c r="P213" s="189"/>
      <c r="Q213" s="189"/>
      <c r="R213" s="189"/>
      <c r="S213" s="189"/>
      <c r="T213" s="189"/>
      <c r="U213" s="189"/>
      <c r="V213" s="189"/>
      <c r="W213" s="189"/>
      <c r="X213" s="189"/>
      <c r="Y213" s="189"/>
      <c r="Z213" s="189"/>
      <c r="AA213" s="189"/>
    </row>
    <row r="214" ht="15.75" customHeight="1">
      <c r="A214" s="192"/>
      <c r="B214" s="91"/>
      <c r="C214" s="92"/>
      <c r="D214" s="92"/>
      <c r="E214" s="92"/>
      <c r="F214" s="119"/>
      <c r="G214" s="193"/>
      <c r="H214" s="100"/>
      <c r="I214" s="96"/>
      <c r="J214" s="194"/>
      <c r="K214" s="189"/>
      <c r="L214" s="189"/>
      <c r="M214" s="189"/>
      <c r="N214" s="189"/>
      <c r="O214" s="189"/>
      <c r="P214" s="189"/>
      <c r="Q214" s="189"/>
      <c r="R214" s="189"/>
      <c r="S214" s="189"/>
      <c r="T214" s="189"/>
      <c r="U214" s="189"/>
      <c r="V214" s="189"/>
      <c r="W214" s="189"/>
      <c r="X214" s="189"/>
      <c r="Y214" s="189"/>
      <c r="Z214" s="189"/>
      <c r="AA214" s="189"/>
    </row>
    <row r="215" ht="15.75" customHeight="1">
      <c r="A215" s="90">
        <v>6.2</v>
      </c>
      <c r="B215" s="112" t="s">
        <v>583</v>
      </c>
      <c r="C215" s="92" t="s">
        <v>584</v>
      </c>
      <c r="D215" s="92"/>
      <c r="E215" s="92"/>
      <c r="F215" s="152" t="s">
        <v>287</v>
      </c>
      <c r="G215" s="193">
        <v>20.0</v>
      </c>
      <c r="H215" s="143">
        <v>1378.0</v>
      </c>
      <c r="I215" s="109">
        <f>H215*G215</f>
        <v>27560</v>
      </c>
      <c r="J215" s="194"/>
      <c r="K215" s="189"/>
      <c r="L215" s="189"/>
      <c r="M215" s="189"/>
      <c r="N215" s="189"/>
      <c r="O215" s="189"/>
      <c r="P215" s="189"/>
      <c r="Q215" s="189"/>
      <c r="R215" s="189"/>
      <c r="S215" s="189"/>
      <c r="T215" s="189"/>
      <c r="U215" s="189"/>
      <c r="V215" s="189"/>
      <c r="W215" s="189"/>
      <c r="X215" s="189"/>
      <c r="Y215" s="189"/>
      <c r="Z215" s="189"/>
      <c r="AA215" s="189"/>
    </row>
    <row r="216" ht="15.75" customHeight="1">
      <c r="A216" s="92"/>
      <c r="B216" s="113" t="s">
        <v>585</v>
      </c>
      <c r="C216" s="92"/>
      <c r="D216" s="92"/>
      <c r="E216" s="92"/>
      <c r="F216" s="92"/>
      <c r="G216" s="193"/>
      <c r="H216" s="276"/>
      <c r="I216" s="96"/>
      <c r="J216" s="194"/>
      <c r="K216" s="189"/>
      <c r="L216" s="189"/>
      <c r="M216" s="189"/>
      <c r="N216" s="189"/>
      <c r="O216" s="189"/>
      <c r="P216" s="189"/>
      <c r="Q216" s="189"/>
      <c r="R216" s="189"/>
      <c r="S216" s="189"/>
      <c r="T216" s="189"/>
      <c r="U216" s="189"/>
      <c r="V216" s="189"/>
      <c r="W216" s="189"/>
      <c r="X216" s="189"/>
      <c r="Y216" s="189"/>
      <c r="Z216" s="189"/>
      <c r="AA216" s="189"/>
    </row>
    <row r="217" ht="15.75" customHeight="1">
      <c r="A217" s="92"/>
      <c r="B217" s="99"/>
      <c r="C217" s="92"/>
      <c r="D217" s="92"/>
      <c r="E217" s="92"/>
      <c r="F217" s="92"/>
      <c r="G217" s="193"/>
      <c r="H217" s="276"/>
      <c r="I217" s="96"/>
      <c r="J217" s="194"/>
      <c r="K217" s="189"/>
      <c r="L217" s="189"/>
      <c r="M217" s="189"/>
      <c r="N217" s="189"/>
      <c r="O217" s="189"/>
      <c r="P217" s="189"/>
      <c r="Q217" s="189"/>
      <c r="R217" s="189"/>
      <c r="S217" s="189"/>
      <c r="T217" s="189"/>
      <c r="U217" s="189"/>
      <c r="V217" s="189"/>
      <c r="W217" s="189"/>
      <c r="X217" s="189"/>
      <c r="Y217" s="189"/>
      <c r="Z217" s="189"/>
      <c r="AA217" s="189"/>
    </row>
    <row r="218" ht="15.75" customHeight="1">
      <c r="A218" s="90">
        <v>6.3</v>
      </c>
      <c r="B218" s="112" t="s">
        <v>586</v>
      </c>
      <c r="C218" s="92"/>
      <c r="D218" s="92"/>
      <c r="E218" s="92"/>
      <c r="F218" s="152" t="s">
        <v>287</v>
      </c>
      <c r="G218" s="193">
        <v>15.0</v>
      </c>
      <c r="H218" s="143">
        <v>11024.0</v>
      </c>
      <c r="I218" s="109">
        <f>H218*G218</f>
        <v>165360</v>
      </c>
      <c r="J218" s="194"/>
      <c r="K218" s="189"/>
      <c r="L218" s="189"/>
      <c r="M218" s="189"/>
      <c r="N218" s="189"/>
      <c r="O218" s="189"/>
      <c r="P218" s="189"/>
      <c r="Q218" s="189"/>
      <c r="R218" s="189"/>
      <c r="S218" s="189"/>
      <c r="T218" s="189"/>
      <c r="U218" s="189"/>
      <c r="V218" s="189"/>
      <c r="W218" s="189"/>
      <c r="X218" s="189"/>
      <c r="Y218" s="189"/>
      <c r="Z218" s="189"/>
      <c r="AA218" s="189"/>
    </row>
    <row r="219" ht="15.75" customHeight="1">
      <c r="A219" s="199"/>
      <c r="B219" s="113" t="s">
        <v>587</v>
      </c>
      <c r="C219" s="92"/>
      <c r="D219" s="92"/>
      <c r="E219" s="92"/>
      <c r="F219" s="92"/>
      <c r="G219" s="193"/>
      <c r="H219" s="276"/>
      <c r="I219" s="96"/>
      <c r="J219" s="194"/>
      <c r="K219" s="189"/>
      <c r="L219" s="189"/>
      <c r="M219" s="189"/>
      <c r="N219" s="189"/>
      <c r="O219" s="189"/>
      <c r="P219" s="189"/>
      <c r="Q219" s="189"/>
      <c r="R219" s="189"/>
      <c r="S219" s="189"/>
      <c r="T219" s="189"/>
      <c r="U219" s="189"/>
      <c r="V219" s="189"/>
      <c r="W219" s="189"/>
      <c r="X219" s="189"/>
      <c r="Y219" s="189"/>
      <c r="Z219" s="189"/>
      <c r="AA219" s="189"/>
    </row>
    <row r="220" ht="15.75" customHeight="1">
      <c r="A220" s="199"/>
      <c r="B220" s="138"/>
      <c r="C220" s="92"/>
      <c r="D220" s="92"/>
      <c r="E220" s="92"/>
      <c r="F220" s="92"/>
      <c r="G220" s="193"/>
      <c r="H220" s="276"/>
      <c r="I220" s="96"/>
      <c r="J220" s="194"/>
      <c r="K220" s="189"/>
      <c r="L220" s="189"/>
      <c r="M220" s="189"/>
      <c r="N220" s="189"/>
      <c r="O220" s="189"/>
      <c r="P220" s="189"/>
      <c r="Q220" s="189"/>
      <c r="R220" s="189"/>
      <c r="S220" s="189"/>
      <c r="T220" s="189"/>
      <c r="U220" s="189"/>
      <c r="V220" s="189"/>
      <c r="W220" s="189"/>
      <c r="X220" s="189"/>
      <c r="Y220" s="189"/>
      <c r="Z220" s="189"/>
      <c r="AA220" s="189"/>
    </row>
    <row r="221" ht="15.75" customHeight="1">
      <c r="A221" s="90">
        <f>A218+0.1</f>
        <v>6.4</v>
      </c>
      <c r="B221" s="141" t="s">
        <v>588</v>
      </c>
      <c r="C221" s="92"/>
      <c r="D221" s="92"/>
      <c r="E221" s="99"/>
      <c r="F221" s="152" t="s">
        <v>287</v>
      </c>
      <c r="G221" s="193">
        <v>5.0</v>
      </c>
      <c r="H221" s="143">
        <v>4593.0</v>
      </c>
      <c r="I221" s="109">
        <f>H221*G221</f>
        <v>22965</v>
      </c>
      <c r="J221" s="194"/>
      <c r="K221" s="189"/>
      <c r="L221" s="189"/>
      <c r="M221" s="189"/>
      <c r="N221" s="189"/>
      <c r="O221" s="189"/>
      <c r="P221" s="189"/>
      <c r="Q221" s="189"/>
      <c r="R221" s="189"/>
      <c r="S221" s="189"/>
      <c r="T221" s="189"/>
      <c r="U221" s="189"/>
      <c r="V221" s="189"/>
      <c r="W221" s="189"/>
      <c r="X221" s="189"/>
      <c r="Y221" s="189"/>
      <c r="Z221" s="189"/>
      <c r="AA221" s="189"/>
    </row>
    <row r="222" ht="15.75" customHeight="1">
      <c r="A222" s="199"/>
      <c r="B222" s="138" t="s">
        <v>589</v>
      </c>
      <c r="C222" s="92"/>
      <c r="D222" s="92"/>
      <c r="E222" s="92"/>
      <c r="F222" s="92"/>
      <c r="G222" s="193"/>
      <c r="H222" s="276"/>
      <c r="I222" s="96"/>
      <c r="J222" s="194"/>
      <c r="K222" s="189"/>
      <c r="L222" s="189"/>
      <c r="M222" s="189"/>
      <c r="N222" s="189"/>
      <c r="O222" s="189"/>
      <c r="P222" s="189"/>
      <c r="Q222" s="189"/>
      <c r="R222" s="189"/>
      <c r="S222" s="189"/>
      <c r="T222" s="189"/>
      <c r="U222" s="189"/>
      <c r="V222" s="189"/>
      <c r="W222" s="189"/>
      <c r="X222" s="189"/>
      <c r="Y222" s="189"/>
      <c r="Z222" s="189"/>
      <c r="AA222" s="189"/>
    </row>
    <row r="223" ht="15.75" customHeight="1">
      <c r="A223" s="199"/>
      <c r="B223" s="99"/>
      <c r="C223" s="92"/>
      <c r="D223" s="92"/>
      <c r="E223" s="92"/>
      <c r="F223" s="92"/>
      <c r="G223" s="193"/>
      <c r="H223" s="276"/>
      <c r="I223" s="96"/>
      <c r="J223" s="194"/>
      <c r="K223" s="189"/>
      <c r="L223" s="189"/>
      <c r="M223" s="189"/>
      <c r="N223" s="189"/>
      <c r="O223" s="189"/>
      <c r="P223" s="189"/>
      <c r="Q223" s="189"/>
      <c r="R223" s="189"/>
      <c r="S223" s="189"/>
      <c r="T223" s="189"/>
      <c r="U223" s="189"/>
      <c r="V223" s="189"/>
      <c r="W223" s="189"/>
      <c r="X223" s="189"/>
      <c r="Y223" s="189"/>
      <c r="Z223" s="189"/>
      <c r="AA223" s="189"/>
    </row>
    <row r="224" ht="15.75" customHeight="1">
      <c r="A224" s="90">
        <f>A221+0.1</f>
        <v>6.5</v>
      </c>
      <c r="B224" s="141" t="s">
        <v>590</v>
      </c>
      <c r="C224" s="92" t="s">
        <v>342</v>
      </c>
      <c r="D224" s="92"/>
      <c r="E224" s="105" t="s">
        <v>591</v>
      </c>
      <c r="F224" s="106" t="s">
        <v>428</v>
      </c>
      <c r="G224" s="193">
        <v>4.0</v>
      </c>
      <c r="H224" s="143">
        <v>29856.0</v>
      </c>
      <c r="I224" s="109">
        <f>H224*G224</f>
        <v>119424</v>
      </c>
      <c r="J224" s="188" t="s">
        <v>592</v>
      </c>
      <c r="K224" s="189"/>
      <c r="L224" s="189"/>
      <c r="M224" s="189"/>
      <c r="N224" s="189"/>
      <c r="O224" s="189"/>
      <c r="P224" s="189"/>
      <c r="Q224" s="189"/>
      <c r="R224" s="189"/>
      <c r="S224" s="189"/>
      <c r="T224" s="189"/>
      <c r="U224" s="189"/>
      <c r="V224" s="189"/>
      <c r="W224" s="189"/>
      <c r="X224" s="189"/>
      <c r="Y224" s="189"/>
      <c r="Z224" s="189"/>
      <c r="AA224" s="189"/>
    </row>
    <row r="225" ht="15.75" customHeight="1">
      <c r="A225" s="199"/>
      <c r="B225" s="138" t="s">
        <v>593</v>
      </c>
      <c r="C225" s="92"/>
      <c r="D225" s="92"/>
      <c r="E225" s="92"/>
      <c r="F225" s="92"/>
      <c r="G225" s="193"/>
      <c r="H225" s="276"/>
      <c r="I225" s="96"/>
      <c r="J225" s="194"/>
      <c r="K225" s="189"/>
      <c r="L225" s="189"/>
      <c r="M225" s="189"/>
      <c r="N225" s="189"/>
      <c r="O225" s="189"/>
      <c r="P225" s="189"/>
      <c r="Q225" s="189"/>
      <c r="R225" s="189"/>
      <c r="S225" s="189"/>
      <c r="T225" s="189"/>
      <c r="U225" s="189"/>
      <c r="V225" s="189"/>
      <c r="W225" s="189"/>
      <c r="X225" s="189"/>
      <c r="Y225" s="189"/>
      <c r="Z225" s="189"/>
      <c r="AA225" s="189"/>
    </row>
    <row r="226" ht="15.75" customHeight="1">
      <c r="A226" s="199"/>
      <c r="B226" s="138"/>
      <c r="C226" s="92"/>
      <c r="D226" s="92"/>
      <c r="E226" s="92"/>
      <c r="F226" s="92"/>
      <c r="G226" s="193"/>
      <c r="H226" s="276"/>
      <c r="I226" s="96"/>
      <c r="J226" s="194"/>
      <c r="K226" s="189"/>
      <c r="L226" s="189"/>
      <c r="M226" s="189"/>
      <c r="N226" s="189"/>
      <c r="O226" s="189"/>
      <c r="P226" s="189"/>
      <c r="Q226" s="189"/>
      <c r="R226" s="189"/>
      <c r="S226" s="189"/>
      <c r="T226" s="189"/>
      <c r="U226" s="189"/>
      <c r="V226" s="189"/>
      <c r="W226" s="189"/>
      <c r="X226" s="189"/>
      <c r="Y226" s="189"/>
      <c r="Z226" s="189"/>
      <c r="AA226" s="189"/>
    </row>
    <row r="227" ht="15.75" customHeight="1">
      <c r="A227" s="90">
        <f>A224+0.1</f>
        <v>6.6</v>
      </c>
      <c r="B227" s="141" t="s">
        <v>594</v>
      </c>
      <c r="C227" s="92" t="s">
        <v>595</v>
      </c>
      <c r="D227" s="92"/>
      <c r="E227" s="105" t="s">
        <v>596</v>
      </c>
      <c r="F227" s="106" t="s">
        <v>428</v>
      </c>
      <c r="G227" s="193">
        <v>30.0</v>
      </c>
      <c r="H227" s="143">
        <v>2756.0</v>
      </c>
      <c r="I227" s="109">
        <f>H227*G227</f>
        <v>82680</v>
      </c>
      <c r="J227" s="188" t="s">
        <v>597</v>
      </c>
      <c r="K227" s="189"/>
      <c r="L227" s="189"/>
      <c r="M227" s="189"/>
      <c r="N227" s="189"/>
      <c r="O227" s="189"/>
      <c r="P227" s="189"/>
      <c r="Q227" s="189"/>
      <c r="R227" s="189"/>
      <c r="S227" s="189"/>
      <c r="T227" s="189"/>
      <c r="U227" s="189"/>
      <c r="V227" s="189"/>
      <c r="W227" s="189"/>
      <c r="X227" s="189"/>
      <c r="Y227" s="189"/>
      <c r="Z227" s="189"/>
      <c r="AA227" s="189"/>
    </row>
    <row r="228" ht="15.75" customHeight="1">
      <c r="A228" s="199"/>
      <c r="B228" s="138" t="s">
        <v>598</v>
      </c>
      <c r="C228" s="92"/>
      <c r="D228" s="92"/>
      <c r="E228" s="92"/>
      <c r="F228" s="92"/>
      <c r="G228" s="193"/>
      <c r="H228" s="276"/>
      <c r="I228" s="96"/>
      <c r="J228" s="194"/>
      <c r="K228" s="189"/>
      <c r="L228" s="189"/>
      <c r="M228" s="189"/>
      <c r="N228" s="189"/>
      <c r="O228" s="189"/>
      <c r="P228" s="189"/>
      <c r="Q228" s="189"/>
      <c r="R228" s="189"/>
      <c r="S228" s="189"/>
      <c r="T228" s="189"/>
      <c r="U228" s="189"/>
      <c r="V228" s="189"/>
      <c r="W228" s="189"/>
      <c r="X228" s="189"/>
      <c r="Y228" s="189"/>
      <c r="Z228" s="189"/>
      <c r="AA228" s="189"/>
    </row>
    <row r="229" ht="15.75" customHeight="1">
      <c r="A229" s="199"/>
      <c r="B229" s="99"/>
      <c r="C229" s="92"/>
      <c r="D229" s="92"/>
      <c r="E229" s="92"/>
      <c r="F229" s="92"/>
      <c r="G229" s="193"/>
      <c r="H229" s="276"/>
      <c r="I229" s="96"/>
      <c r="J229" s="194"/>
      <c r="K229" s="189"/>
      <c r="L229" s="189"/>
      <c r="M229" s="189"/>
      <c r="N229" s="189"/>
      <c r="O229" s="189"/>
      <c r="P229" s="189"/>
      <c r="Q229" s="189"/>
      <c r="R229" s="189"/>
      <c r="S229" s="189"/>
      <c r="T229" s="189"/>
      <c r="U229" s="189"/>
      <c r="V229" s="189"/>
      <c r="W229" s="189"/>
      <c r="X229" s="189"/>
      <c r="Y229" s="189"/>
      <c r="Z229" s="189"/>
      <c r="AA229" s="189"/>
    </row>
    <row r="230" ht="15.75" customHeight="1">
      <c r="A230" s="199"/>
      <c r="B230" s="99"/>
      <c r="C230" s="92"/>
      <c r="D230" s="92"/>
      <c r="E230" s="92"/>
      <c r="F230" s="92"/>
      <c r="G230" s="193"/>
      <c r="H230" s="276"/>
      <c r="I230" s="96"/>
      <c r="J230" s="194"/>
      <c r="K230" s="189"/>
      <c r="L230" s="189"/>
      <c r="M230" s="189"/>
      <c r="N230" s="189"/>
      <c r="O230" s="189"/>
      <c r="P230" s="189"/>
      <c r="Q230" s="189"/>
      <c r="R230" s="189"/>
      <c r="S230" s="189"/>
      <c r="T230" s="189"/>
      <c r="U230" s="189"/>
      <c r="V230" s="189"/>
      <c r="W230" s="189"/>
      <c r="X230" s="189"/>
      <c r="Y230" s="189"/>
      <c r="Z230" s="189"/>
      <c r="AA230" s="189"/>
    </row>
    <row r="231" ht="15.75" customHeight="1">
      <c r="A231" s="90">
        <v>6.7</v>
      </c>
      <c r="B231" s="112" t="s">
        <v>599</v>
      </c>
      <c r="C231" s="243"/>
      <c r="D231" s="121"/>
      <c r="E231" s="121"/>
      <c r="F231" s="106" t="s">
        <v>428</v>
      </c>
      <c r="G231" s="277">
        <v>12.0</v>
      </c>
      <c r="H231" s="278">
        <v>2756.0</v>
      </c>
      <c r="I231" s="109">
        <f>H231*G231</f>
        <v>33072</v>
      </c>
      <c r="J231" s="215"/>
      <c r="K231" s="189"/>
      <c r="L231" s="189"/>
      <c r="M231" s="189"/>
      <c r="N231" s="189"/>
      <c r="O231" s="189"/>
      <c r="P231" s="189"/>
      <c r="Q231" s="189"/>
      <c r="R231" s="189"/>
      <c r="S231" s="189"/>
      <c r="T231" s="189"/>
      <c r="U231" s="189"/>
      <c r="V231" s="189"/>
      <c r="W231" s="189"/>
      <c r="X231" s="189"/>
      <c r="Y231" s="189"/>
      <c r="Z231" s="189"/>
      <c r="AA231" s="189"/>
    </row>
    <row r="232" ht="15.75" customHeight="1">
      <c r="A232" s="279"/>
      <c r="B232" s="113" t="s">
        <v>600</v>
      </c>
      <c r="C232" s="243"/>
      <c r="D232" s="121"/>
      <c r="E232" s="121"/>
      <c r="F232" s="121"/>
      <c r="G232" s="277"/>
      <c r="H232" s="121"/>
      <c r="I232" s="121"/>
      <c r="J232" s="138"/>
      <c r="K232" s="189"/>
      <c r="L232" s="189"/>
      <c r="M232" s="189"/>
      <c r="N232" s="189"/>
      <c r="O232" s="189"/>
      <c r="P232" s="189"/>
      <c r="Q232" s="189"/>
      <c r="R232" s="189"/>
      <c r="S232" s="189"/>
      <c r="T232" s="189"/>
      <c r="U232" s="189"/>
      <c r="V232" s="189"/>
      <c r="W232" s="189"/>
      <c r="X232" s="189"/>
      <c r="Y232" s="189"/>
      <c r="Z232" s="189"/>
      <c r="AA232" s="189"/>
    </row>
    <row r="233" ht="15.75" customHeight="1">
      <c r="A233" s="279"/>
      <c r="B233" s="121"/>
      <c r="C233" s="243"/>
      <c r="D233" s="121"/>
      <c r="E233" s="121"/>
      <c r="F233" s="121"/>
      <c r="G233" s="277"/>
      <c r="H233" s="121"/>
      <c r="I233" s="121"/>
      <c r="J233" s="138"/>
      <c r="K233" s="189"/>
      <c r="L233" s="189"/>
      <c r="M233" s="189"/>
      <c r="N233" s="189"/>
      <c r="O233" s="189"/>
      <c r="P233" s="189"/>
      <c r="Q233" s="189"/>
      <c r="R233" s="189"/>
      <c r="S233" s="189"/>
      <c r="T233" s="189"/>
      <c r="U233" s="189"/>
      <c r="V233" s="189"/>
      <c r="W233" s="189"/>
      <c r="X233" s="189"/>
      <c r="Y233" s="189"/>
      <c r="Z233" s="189"/>
      <c r="AA233" s="189"/>
    </row>
    <row r="234" ht="15.75" customHeight="1">
      <c r="A234" s="280">
        <v>6.08</v>
      </c>
      <c r="B234" s="112" t="s">
        <v>601</v>
      </c>
      <c r="C234" s="92" t="s">
        <v>602</v>
      </c>
      <c r="D234" s="121"/>
      <c r="E234" s="105" t="s">
        <v>603</v>
      </c>
      <c r="F234" s="152" t="s">
        <v>287</v>
      </c>
      <c r="G234" s="196">
        <v>100.0</v>
      </c>
      <c r="H234" s="281">
        <v>1608.0</v>
      </c>
      <c r="I234" s="109">
        <f>H234*G234</f>
        <v>160800</v>
      </c>
      <c r="J234" s="188" t="s">
        <v>475</v>
      </c>
      <c r="K234" s="189"/>
      <c r="L234" s="189"/>
      <c r="M234" s="189"/>
      <c r="N234" s="189"/>
      <c r="O234" s="189"/>
      <c r="P234" s="189"/>
      <c r="Q234" s="189"/>
      <c r="R234" s="189"/>
      <c r="S234" s="189"/>
      <c r="T234" s="189"/>
      <c r="U234" s="189"/>
      <c r="V234" s="189"/>
      <c r="W234" s="189"/>
      <c r="X234" s="189"/>
      <c r="Y234" s="189"/>
      <c r="Z234" s="189"/>
      <c r="AA234" s="189"/>
    </row>
    <row r="235" ht="15.75" customHeight="1">
      <c r="A235" s="279"/>
      <c r="B235" s="282" t="s">
        <v>604</v>
      </c>
      <c r="C235" s="243"/>
      <c r="D235" s="121"/>
      <c r="E235" s="121"/>
      <c r="F235" s="234"/>
      <c r="G235" s="211"/>
      <c r="H235" s="283"/>
      <c r="I235" s="214"/>
      <c r="J235" s="138"/>
      <c r="K235" s="189"/>
      <c r="L235" s="189"/>
      <c r="M235" s="189"/>
      <c r="N235" s="189"/>
      <c r="O235" s="189"/>
      <c r="P235" s="189"/>
      <c r="Q235" s="189"/>
      <c r="R235" s="189"/>
      <c r="S235" s="189"/>
      <c r="T235" s="189"/>
      <c r="U235" s="189"/>
      <c r="V235" s="189"/>
      <c r="W235" s="189"/>
      <c r="X235" s="189"/>
      <c r="Y235" s="189"/>
      <c r="Z235" s="189"/>
      <c r="AA235" s="189"/>
    </row>
    <row r="236" ht="15.75" customHeight="1">
      <c r="A236" s="279"/>
      <c r="B236" s="121"/>
      <c r="C236" s="243"/>
      <c r="D236" s="121"/>
      <c r="E236" s="121"/>
      <c r="F236" s="121"/>
      <c r="G236" s="277"/>
      <c r="H236" s="284"/>
      <c r="I236" s="121"/>
      <c r="J236" s="138"/>
      <c r="K236" s="189"/>
      <c r="L236" s="189"/>
      <c r="M236" s="189"/>
      <c r="N236" s="189"/>
      <c r="O236" s="189"/>
      <c r="P236" s="189"/>
      <c r="Q236" s="189"/>
      <c r="R236" s="189"/>
      <c r="S236" s="189"/>
      <c r="T236" s="189"/>
      <c r="U236" s="189"/>
      <c r="V236" s="189"/>
      <c r="W236" s="189"/>
      <c r="X236" s="189"/>
      <c r="Y236" s="189"/>
      <c r="Z236" s="189"/>
      <c r="AA236" s="189"/>
    </row>
    <row r="237" ht="15.75" customHeight="1">
      <c r="A237" s="280">
        <f>A234+0.01</f>
        <v>6.09</v>
      </c>
      <c r="B237" s="112" t="s">
        <v>605</v>
      </c>
      <c r="C237" s="92" t="s">
        <v>406</v>
      </c>
      <c r="D237" s="121"/>
      <c r="E237" s="105" t="s">
        <v>606</v>
      </c>
      <c r="F237" s="119" t="s">
        <v>308</v>
      </c>
      <c r="G237" s="196">
        <v>150.0</v>
      </c>
      <c r="H237" s="281">
        <v>506.0</v>
      </c>
      <c r="I237" s="109">
        <f>H237*G237</f>
        <v>75900</v>
      </c>
      <c r="J237" s="188" t="s">
        <v>607</v>
      </c>
      <c r="K237" s="189"/>
      <c r="L237" s="189"/>
      <c r="M237" s="189"/>
      <c r="N237" s="189"/>
      <c r="O237" s="189"/>
      <c r="P237" s="189"/>
      <c r="Q237" s="189"/>
      <c r="R237" s="189"/>
      <c r="S237" s="189"/>
      <c r="T237" s="189"/>
      <c r="U237" s="189"/>
      <c r="V237" s="189"/>
      <c r="W237" s="189"/>
      <c r="X237" s="189"/>
      <c r="Y237" s="189"/>
      <c r="Z237" s="189"/>
      <c r="AA237" s="189"/>
    </row>
    <row r="238" ht="15.75" customHeight="1">
      <c r="A238" s="279"/>
      <c r="B238" s="113" t="s">
        <v>608</v>
      </c>
      <c r="C238" s="243"/>
      <c r="D238" s="121"/>
      <c r="E238" s="121"/>
      <c r="F238" s="234"/>
      <c r="G238" s="211"/>
      <c r="H238" s="283"/>
      <c r="I238" s="285"/>
      <c r="J238" s="286"/>
      <c r="K238" s="189"/>
      <c r="L238" s="189"/>
      <c r="M238" s="189"/>
      <c r="N238" s="189"/>
      <c r="O238" s="189"/>
      <c r="P238" s="189"/>
      <c r="Q238" s="189"/>
      <c r="R238" s="189"/>
      <c r="S238" s="189"/>
      <c r="T238" s="189"/>
      <c r="U238" s="189"/>
      <c r="V238" s="189"/>
      <c r="W238" s="189"/>
      <c r="X238" s="189"/>
      <c r="Y238" s="189"/>
      <c r="Z238" s="189"/>
      <c r="AA238" s="189"/>
    </row>
    <row r="239" ht="15.75" customHeight="1">
      <c r="A239" s="287">
        <v>6.1</v>
      </c>
      <c r="B239" s="248" t="s">
        <v>609</v>
      </c>
      <c r="C239" s="288" t="s">
        <v>610</v>
      </c>
      <c r="D239" s="289"/>
      <c r="E239" s="261" t="s">
        <v>611</v>
      </c>
      <c r="F239" s="262" t="s">
        <v>308</v>
      </c>
      <c r="G239" s="251">
        <v>30.0</v>
      </c>
      <c r="H239" s="290">
        <v>1378.0</v>
      </c>
      <c r="I239" s="291">
        <f>H239*G239</f>
        <v>41340</v>
      </c>
      <c r="J239" s="188" t="s">
        <v>612</v>
      </c>
      <c r="K239" s="2"/>
      <c r="L239" s="2"/>
      <c r="M239" s="2"/>
      <c r="N239" s="2"/>
      <c r="O239" s="2"/>
      <c r="P239" s="2"/>
      <c r="Q239" s="2"/>
      <c r="R239" s="2"/>
      <c r="S239" s="2"/>
      <c r="T239" s="2"/>
      <c r="U239" s="2"/>
      <c r="V239" s="2"/>
      <c r="W239" s="2"/>
      <c r="X239" s="2"/>
      <c r="Y239" s="2"/>
      <c r="Z239" s="2"/>
      <c r="AA239" s="2"/>
    </row>
    <row r="240" ht="15.75" customHeight="1">
      <c r="A240" s="289"/>
      <c r="B240" s="113" t="s">
        <v>613</v>
      </c>
      <c r="C240" s="289"/>
      <c r="D240" s="289"/>
      <c r="E240" s="289"/>
      <c r="F240" s="250"/>
      <c r="G240" s="120"/>
      <c r="H240" s="120"/>
      <c r="I240" s="207"/>
      <c r="J240" s="292"/>
      <c r="K240" s="2"/>
      <c r="L240" s="2"/>
      <c r="M240" s="2"/>
      <c r="N240" s="2"/>
      <c r="O240" s="2"/>
      <c r="P240" s="2"/>
      <c r="Q240" s="2"/>
      <c r="R240" s="2"/>
      <c r="S240" s="2"/>
      <c r="T240" s="2"/>
      <c r="U240" s="2"/>
      <c r="V240" s="2"/>
      <c r="W240" s="2"/>
      <c r="X240" s="2"/>
      <c r="Y240" s="2"/>
      <c r="Z240" s="2"/>
      <c r="AA240" s="2"/>
    </row>
    <row r="241" ht="15.75" customHeight="1">
      <c r="A241" s="279"/>
      <c r="B241" s="234"/>
      <c r="C241" s="243"/>
      <c r="D241" s="121"/>
      <c r="E241" s="121"/>
      <c r="F241" s="234"/>
      <c r="G241" s="211"/>
      <c r="H241" s="283"/>
      <c r="I241" s="285"/>
      <c r="J241" s="286"/>
      <c r="K241" s="189"/>
      <c r="L241" s="189"/>
      <c r="M241" s="189"/>
      <c r="N241" s="189"/>
      <c r="O241" s="189"/>
      <c r="P241" s="189"/>
      <c r="Q241" s="189"/>
      <c r="R241" s="189"/>
      <c r="S241" s="189"/>
      <c r="T241" s="189"/>
      <c r="U241" s="189"/>
      <c r="V241" s="189"/>
      <c r="W241" s="189"/>
      <c r="X241" s="189"/>
      <c r="Y241" s="189"/>
      <c r="Z241" s="189"/>
      <c r="AA241" s="189"/>
    </row>
    <row r="242" ht="15.75" customHeight="1">
      <c r="A242" s="280">
        <v>6.11</v>
      </c>
      <c r="B242" s="112" t="s">
        <v>614</v>
      </c>
      <c r="C242" s="243"/>
      <c r="D242" s="121"/>
      <c r="E242" s="105" t="s">
        <v>615</v>
      </c>
      <c r="F242" s="119" t="s">
        <v>308</v>
      </c>
      <c r="G242" s="196">
        <v>90.0</v>
      </c>
      <c r="H242" s="281">
        <v>367.0</v>
      </c>
      <c r="I242" s="109">
        <f>H242*G242</f>
        <v>33030</v>
      </c>
      <c r="J242" s="188" t="s">
        <v>616</v>
      </c>
      <c r="K242" s="189"/>
      <c r="L242" s="189"/>
      <c r="M242" s="189"/>
      <c r="N242" s="189"/>
      <c r="O242" s="189"/>
      <c r="P242" s="189"/>
      <c r="Q242" s="189"/>
      <c r="R242" s="189"/>
      <c r="S242" s="189"/>
      <c r="T242" s="189"/>
      <c r="U242" s="189"/>
      <c r="V242" s="189"/>
      <c r="W242" s="189"/>
      <c r="X242" s="189"/>
      <c r="Y242" s="189"/>
      <c r="Z242" s="189"/>
      <c r="AA242" s="189"/>
    </row>
    <row r="243" ht="15.75" customHeight="1">
      <c r="A243" s="279"/>
      <c r="B243" s="113" t="s">
        <v>617</v>
      </c>
      <c r="C243" s="243"/>
      <c r="D243" s="121"/>
      <c r="E243" s="121"/>
      <c r="F243" s="234"/>
      <c r="G243" s="211"/>
      <c r="H243" s="283"/>
      <c r="I243" s="285"/>
      <c r="J243" s="286"/>
      <c r="K243" s="189"/>
      <c r="L243" s="189"/>
      <c r="M243" s="189"/>
      <c r="N243" s="189"/>
      <c r="O243" s="189"/>
      <c r="P243" s="189"/>
      <c r="Q243" s="189"/>
      <c r="R243" s="189"/>
      <c r="S243" s="189"/>
      <c r="T243" s="189"/>
      <c r="U243" s="189"/>
      <c r="V243" s="189"/>
      <c r="W243" s="189"/>
      <c r="X243" s="189"/>
      <c r="Y243" s="189"/>
      <c r="Z243" s="189"/>
      <c r="AA243" s="189"/>
    </row>
    <row r="244" ht="15.75" customHeight="1">
      <c r="A244" s="279"/>
      <c r="B244" s="121"/>
      <c r="C244" s="243"/>
      <c r="D244" s="121"/>
      <c r="E244" s="121"/>
      <c r="F244" s="121"/>
      <c r="G244" s="277"/>
      <c r="H244" s="284"/>
      <c r="I244" s="121"/>
      <c r="J244" s="138"/>
      <c r="K244" s="189"/>
      <c r="L244" s="189"/>
      <c r="M244" s="189"/>
      <c r="N244" s="189"/>
      <c r="O244" s="189"/>
      <c r="P244" s="189"/>
      <c r="Q244" s="189"/>
      <c r="R244" s="189"/>
      <c r="S244" s="189"/>
      <c r="T244" s="189"/>
      <c r="U244" s="189"/>
      <c r="V244" s="189"/>
      <c r="W244" s="189"/>
      <c r="X244" s="189"/>
      <c r="Y244" s="189"/>
      <c r="Z244" s="189"/>
      <c r="AA244" s="189"/>
    </row>
    <row r="245" ht="15.75" customHeight="1">
      <c r="A245" s="280">
        <f>A242+0.01</f>
        <v>6.12</v>
      </c>
      <c r="B245" s="112" t="s">
        <v>618</v>
      </c>
      <c r="C245" s="243"/>
      <c r="D245" s="121"/>
      <c r="E245" s="121"/>
      <c r="F245" s="152" t="s">
        <v>287</v>
      </c>
      <c r="G245" s="196">
        <v>15.0</v>
      </c>
      <c r="H245" s="281">
        <v>5053.0</v>
      </c>
      <c r="I245" s="109">
        <f>H245*G245</f>
        <v>75795</v>
      </c>
      <c r="J245" s="138"/>
      <c r="K245" s="189"/>
      <c r="L245" s="189"/>
      <c r="M245" s="189"/>
      <c r="N245" s="189"/>
      <c r="O245" s="189"/>
      <c r="P245" s="189"/>
      <c r="Q245" s="189"/>
      <c r="R245" s="189"/>
      <c r="S245" s="189"/>
      <c r="T245" s="189"/>
      <c r="U245" s="189"/>
      <c r="V245" s="189"/>
      <c r="W245" s="189"/>
      <c r="X245" s="189"/>
      <c r="Y245" s="189"/>
      <c r="Z245" s="189"/>
      <c r="AA245" s="189"/>
    </row>
    <row r="246" ht="15.75" customHeight="1">
      <c r="A246" s="279"/>
      <c r="B246" s="113" t="s">
        <v>619</v>
      </c>
      <c r="C246" s="243"/>
      <c r="D246" s="121"/>
      <c r="E246" s="121"/>
      <c r="F246" s="234"/>
      <c r="G246" s="211"/>
      <c r="H246" s="283"/>
      <c r="I246" s="285"/>
      <c r="J246" s="138"/>
      <c r="K246" s="189"/>
      <c r="L246" s="189"/>
      <c r="M246" s="189"/>
      <c r="N246" s="189"/>
      <c r="O246" s="189"/>
      <c r="P246" s="189"/>
      <c r="Q246" s="189"/>
      <c r="R246" s="189"/>
      <c r="S246" s="189"/>
      <c r="T246" s="189"/>
      <c r="U246" s="189"/>
      <c r="V246" s="189"/>
      <c r="W246" s="189"/>
      <c r="X246" s="189"/>
      <c r="Y246" s="189"/>
      <c r="Z246" s="189"/>
      <c r="AA246" s="189"/>
    </row>
    <row r="247" ht="15.75" customHeight="1">
      <c r="A247" s="279"/>
      <c r="B247" s="234"/>
      <c r="C247" s="243"/>
      <c r="D247" s="121"/>
      <c r="E247" s="121"/>
      <c r="F247" s="234"/>
      <c r="G247" s="211"/>
      <c r="H247" s="283"/>
      <c r="I247" s="285"/>
      <c r="J247" s="138"/>
      <c r="K247" s="189"/>
      <c r="L247" s="189"/>
      <c r="M247" s="189"/>
      <c r="N247" s="189"/>
      <c r="O247" s="189"/>
      <c r="P247" s="189"/>
      <c r="Q247" s="189"/>
      <c r="R247" s="189"/>
      <c r="S247" s="189"/>
      <c r="T247" s="189"/>
      <c r="U247" s="189"/>
      <c r="V247" s="189"/>
      <c r="W247" s="189"/>
      <c r="X247" s="189"/>
      <c r="Y247" s="189"/>
      <c r="Z247" s="189"/>
      <c r="AA247" s="189"/>
    </row>
    <row r="248" ht="15.75" customHeight="1">
      <c r="A248" s="280">
        <f>A245+0.01</f>
        <v>6.13</v>
      </c>
      <c r="B248" s="112" t="s">
        <v>620</v>
      </c>
      <c r="C248" s="243"/>
      <c r="D248" s="121"/>
      <c r="E248" s="121"/>
      <c r="F248" s="152" t="s">
        <v>287</v>
      </c>
      <c r="G248" s="196">
        <v>5.0</v>
      </c>
      <c r="H248" s="281">
        <v>4134.0</v>
      </c>
      <c r="I248" s="109">
        <f>H248*G248</f>
        <v>20670</v>
      </c>
      <c r="J248" s="138"/>
      <c r="K248" s="189"/>
      <c r="L248" s="189"/>
      <c r="M248" s="189"/>
      <c r="N248" s="189"/>
      <c r="O248" s="189"/>
      <c r="P248" s="189"/>
      <c r="Q248" s="189"/>
      <c r="R248" s="189"/>
      <c r="S248" s="189"/>
      <c r="T248" s="189"/>
      <c r="U248" s="189"/>
      <c r="V248" s="189"/>
      <c r="W248" s="189"/>
      <c r="X248" s="189"/>
      <c r="Y248" s="189"/>
      <c r="Z248" s="189"/>
      <c r="AA248" s="189"/>
    </row>
    <row r="249" ht="15.75" customHeight="1">
      <c r="A249" s="279"/>
      <c r="B249" s="113" t="s">
        <v>621</v>
      </c>
      <c r="C249" s="243"/>
      <c r="D249" s="121"/>
      <c r="E249" s="121"/>
      <c r="F249" s="226"/>
      <c r="G249" s="211"/>
      <c r="H249" s="283"/>
      <c r="I249" s="285"/>
      <c r="J249" s="138"/>
      <c r="K249" s="189"/>
      <c r="L249" s="189"/>
      <c r="M249" s="189"/>
      <c r="N249" s="189"/>
      <c r="O249" s="189"/>
      <c r="P249" s="189"/>
      <c r="Q249" s="189"/>
      <c r="R249" s="189"/>
      <c r="S249" s="189"/>
      <c r="T249" s="189"/>
      <c r="U249" s="189"/>
      <c r="V249" s="189"/>
      <c r="W249" s="189"/>
      <c r="X249" s="189"/>
      <c r="Y249" s="189"/>
      <c r="Z249" s="189"/>
      <c r="AA249" s="189"/>
    </row>
    <row r="250" ht="15.75" customHeight="1">
      <c r="A250" s="279"/>
      <c r="B250" s="234"/>
      <c r="C250" s="243"/>
      <c r="D250" s="121"/>
      <c r="E250" s="121"/>
      <c r="F250" s="234"/>
      <c r="G250" s="211"/>
      <c r="H250" s="283"/>
      <c r="I250" s="285"/>
      <c r="J250" s="138"/>
      <c r="K250" s="189"/>
      <c r="L250" s="189"/>
      <c r="M250" s="189"/>
      <c r="N250" s="189"/>
      <c r="O250" s="189"/>
      <c r="P250" s="189"/>
      <c r="Q250" s="189"/>
      <c r="R250" s="189"/>
      <c r="S250" s="189"/>
      <c r="T250" s="189"/>
      <c r="U250" s="189"/>
      <c r="V250" s="189"/>
      <c r="W250" s="189"/>
      <c r="X250" s="189"/>
      <c r="Y250" s="189"/>
      <c r="Z250" s="189"/>
      <c r="AA250" s="189"/>
    </row>
    <row r="251" ht="15.75" customHeight="1">
      <c r="A251" s="280">
        <f>A248+0.01</f>
        <v>6.14</v>
      </c>
      <c r="B251" s="112" t="s">
        <v>622</v>
      </c>
      <c r="C251" s="243"/>
      <c r="D251" s="121"/>
      <c r="E251" s="121"/>
      <c r="F251" s="106" t="s">
        <v>428</v>
      </c>
      <c r="G251" s="196">
        <v>2.0</v>
      </c>
      <c r="H251" s="281">
        <v>16995.0</v>
      </c>
      <c r="I251" s="109">
        <f>H251*G251</f>
        <v>33990</v>
      </c>
      <c r="J251" s="138"/>
      <c r="K251" s="189"/>
      <c r="L251" s="189"/>
      <c r="M251" s="189"/>
      <c r="N251" s="189"/>
      <c r="O251" s="189"/>
      <c r="P251" s="189"/>
      <c r="Q251" s="189"/>
      <c r="R251" s="189"/>
      <c r="S251" s="189"/>
      <c r="T251" s="189"/>
      <c r="U251" s="189"/>
      <c r="V251" s="189"/>
      <c r="W251" s="189"/>
      <c r="X251" s="189"/>
      <c r="Y251" s="189"/>
      <c r="Z251" s="189"/>
      <c r="AA251" s="189"/>
    </row>
    <row r="252" ht="15.75" customHeight="1">
      <c r="A252" s="279"/>
      <c r="B252" s="113" t="s">
        <v>623</v>
      </c>
      <c r="C252" s="243"/>
      <c r="D252" s="121"/>
      <c r="E252" s="121"/>
      <c r="F252" s="226"/>
      <c r="G252" s="211"/>
      <c r="H252" s="283"/>
      <c r="I252" s="285"/>
      <c r="J252" s="138"/>
      <c r="K252" s="189"/>
      <c r="L252" s="189"/>
      <c r="M252" s="189"/>
      <c r="N252" s="189"/>
      <c r="O252" s="189"/>
      <c r="P252" s="189"/>
      <c r="Q252" s="189"/>
      <c r="R252" s="189"/>
      <c r="S252" s="189"/>
      <c r="T252" s="189"/>
      <c r="U252" s="189"/>
      <c r="V252" s="189"/>
      <c r="W252" s="189"/>
      <c r="X252" s="189"/>
      <c r="Y252" s="189"/>
      <c r="Z252" s="189"/>
      <c r="AA252" s="189"/>
    </row>
    <row r="253" ht="15.75" customHeight="1">
      <c r="A253" s="279"/>
      <c r="B253" s="121"/>
      <c r="C253" s="243"/>
      <c r="D253" s="121"/>
      <c r="E253" s="121"/>
      <c r="F253" s="121"/>
      <c r="G253" s="277"/>
      <c r="H253" s="284"/>
      <c r="I253" s="121"/>
      <c r="J253" s="138"/>
      <c r="K253" s="189"/>
      <c r="L253" s="189"/>
      <c r="M253" s="189"/>
      <c r="N253" s="189"/>
      <c r="O253" s="189"/>
      <c r="P253" s="189"/>
      <c r="Q253" s="189"/>
      <c r="R253" s="189"/>
      <c r="S253" s="189"/>
      <c r="T253" s="189"/>
      <c r="U253" s="189"/>
      <c r="V253" s="189"/>
      <c r="W253" s="189"/>
      <c r="X253" s="189"/>
      <c r="Y253" s="189"/>
      <c r="Z253" s="189"/>
      <c r="AA253" s="189"/>
    </row>
    <row r="254" ht="15.75" customHeight="1">
      <c r="A254" s="280">
        <v>6.15</v>
      </c>
      <c r="B254" s="141" t="s">
        <v>624</v>
      </c>
      <c r="C254" s="198"/>
      <c r="D254" s="198"/>
      <c r="E254" s="93"/>
      <c r="F254" s="119" t="s">
        <v>327</v>
      </c>
      <c r="G254" s="193">
        <v>1.0</v>
      </c>
      <c r="H254" s="143">
        <v>68762.0</v>
      </c>
      <c r="I254" s="109">
        <f>H254*G254</f>
        <v>68762</v>
      </c>
      <c r="J254" s="275"/>
      <c r="K254" s="189"/>
      <c r="L254" s="189"/>
      <c r="M254" s="189"/>
      <c r="N254" s="189"/>
      <c r="O254" s="189"/>
      <c r="P254" s="189"/>
      <c r="Q254" s="189"/>
      <c r="R254" s="189"/>
      <c r="S254" s="189"/>
      <c r="T254" s="189"/>
      <c r="U254" s="189"/>
      <c r="V254" s="189"/>
      <c r="W254" s="189"/>
      <c r="X254" s="189"/>
      <c r="Y254" s="189"/>
      <c r="Z254" s="189"/>
      <c r="AA254" s="189"/>
    </row>
    <row r="255" ht="15.75" customHeight="1">
      <c r="A255" s="192"/>
      <c r="B255" s="113" t="s">
        <v>625</v>
      </c>
      <c r="C255" s="92"/>
      <c r="D255" s="92"/>
      <c r="E255" s="92"/>
      <c r="F255" s="119"/>
      <c r="G255" s="193"/>
      <c r="H255" s="100"/>
      <c r="I255" s="96"/>
      <c r="J255" s="194"/>
      <c r="K255" s="189"/>
      <c r="L255" s="189"/>
      <c r="M255" s="189"/>
      <c r="N255" s="189"/>
      <c r="O255" s="189"/>
      <c r="P255" s="189"/>
      <c r="Q255" s="189"/>
      <c r="R255" s="189"/>
      <c r="S255" s="189"/>
      <c r="T255" s="189"/>
      <c r="U255" s="189"/>
      <c r="V255" s="189"/>
      <c r="W255" s="189"/>
      <c r="X255" s="189"/>
      <c r="Y255" s="189"/>
      <c r="Z255" s="189"/>
      <c r="AA255" s="189"/>
    </row>
    <row r="256" ht="15.75" customHeight="1">
      <c r="A256" s="192"/>
      <c r="B256" s="91"/>
      <c r="C256" s="97"/>
      <c r="D256" s="97"/>
      <c r="E256" s="92"/>
      <c r="F256" s="119"/>
      <c r="G256" s="193"/>
      <c r="H256" s="100"/>
      <c r="I256" s="96"/>
      <c r="J256" s="194"/>
      <c r="K256" s="189"/>
      <c r="L256" s="189"/>
      <c r="M256" s="189"/>
      <c r="N256" s="189"/>
      <c r="O256" s="189"/>
      <c r="P256" s="189"/>
      <c r="Q256" s="189"/>
      <c r="R256" s="189"/>
      <c r="S256" s="189"/>
      <c r="T256" s="189"/>
      <c r="U256" s="189"/>
      <c r="V256" s="189"/>
      <c r="W256" s="189"/>
      <c r="X256" s="189"/>
      <c r="Y256" s="189"/>
      <c r="Z256" s="189"/>
      <c r="AA256" s="189"/>
    </row>
    <row r="257" ht="15.75" customHeight="1">
      <c r="A257" s="280">
        <f>A254+0.01</f>
        <v>6.16</v>
      </c>
      <c r="B257" s="141" t="s">
        <v>626</v>
      </c>
      <c r="C257" s="198"/>
      <c r="D257" s="198"/>
      <c r="E257" s="93"/>
      <c r="F257" s="152" t="s">
        <v>287</v>
      </c>
      <c r="G257" s="193">
        <v>1394.0</v>
      </c>
      <c r="H257" s="143">
        <v>102.0</v>
      </c>
      <c r="I257" s="109">
        <f>H257*G257</f>
        <v>142188</v>
      </c>
      <c r="J257" s="275"/>
      <c r="K257" s="189"/>
      <c r="L257" s="189"/>
      <c r="M257" s="189"/>
      <c r="N257" s="189"/>
      <c r="O257" s="189"/>
      <c r="P257" s="189"/>
      <c r="Q257" s="189"/>
      <c r="R257" s="189"/>
      <c r="S257" s="189"/>
      <c r="T257" s="189"/>
      <c r="U257" s="189"/>
      <c r="V257" s="189"/>
      <c r="W257" s="189"/>
      <c r="X257" s="189"/>
      <c r="Y257" s="189"/>
      <c r="Z257" s="189"/>
      <c r="AA257" s="189"/>
    </row>
    <row r="258" ht="15.75" customHeight="1">
      <c r="A258" s="192"/>
      <c r="B258" s="99" t="s">
        <v>627</v>
      </c>
      <c r="C258" s="97"/>
      <c r="D258" s="97"/>
      <c r="E258" s="92"/>
      <c r="F258" s="119"/>
      <c r="G258" s="193"/>
      <c r="H258" s="100"/>
      <c r="I258" s="96"/>
      <c r="J258" s="194"/>
      <c r="K258" s="189"/>
      <c r="L258" s="189"/>
      <c r="M258" s="189"/>
      <c r="N258" s="189"/>
      <c r="O258" s="189"/>
      <c r="P258" s="189"/>
      <c r="Q258" s="189"/>
      <c r="R258" s="189"/>
      <c r="S258" s="189"/>
      <c r="T258" s="189"/>
      <c r="U258" s="189"/>
      <c r="V258" s="189"/>
      <c r="W258" s="189"/>
      <c r="X258" s="189"/>
      <c r="Y258" s="189"/>
      <c r="Z258" s="189"/>
      <c r="AA258" s="189"/>
    </row>
    <row r="259" ht="15.75" customHeight="1">
      <c r="A259" s="192"/>
      <c r="B259" s="99"/>
      <c r="C259" s="97"/>
      <c r="D259" s="97"/>
      <c r="E259" s="92"/>
      <c r="F259" s="119"/>
      <c r="G259" s="193"/>
      <c r="H259" s="100"/>
      <c r="I259" s="96"/>
      <c r="J259" s="194"/>
      <c r="K259" s="189"/>
      <c r="L259" s="189"/>
      <c r="M259" s="189"/>
      <c r="N259" s="189"/>
      <c r="O259" s="189"/>
      <c r="P259" s="189"/>
      <c r="Q259" s="189"/>
      <c r="R259" s="189"/>
      <c r="S259" s="189"/>
      <c r="T259" s="189"/>
      <c r="U259" s="189"/>
      <c r="V259" s="189"/>
      <c r="W259" s="189"/>
      <c r="X259" s="189"/>
      <c r="Y259" s="189"/>
      <c r="Z259" s="189"/>
      <c r="AA259" s="189"/>
    </row>
    <row r="260" ht="15.75" customHeight="1">
      <c r="A260" s="280">
        <f>A257+0.01</f>
        <v>6.17</v>
      </c>
      <c r="B260" s="141" t="s">
        <v>628</v>
      </c>
      <c r="C260" s="198"/>
      <c r="D260" s="198"/>
      <c r="E260" s="93"/>
      <c r="F260" s="119" t="s">
        <v>327</v>
      </c>
      <c r="G260" s="193">
        <v>1.0</v>
      </c>
      <c r="H260" s="143">
        <v>386800.0</v>
      </c>
      <c r="I260" s="109">
        <f>H260*G260</f>
        <v>386800</v>
      </c>
      <c r="J260" s="275"/>
      <c r="K260" s="189"/>
      <c r="L260" s="189"/>
      <c r="M260" s="189"/>
      <c r="N260" s="189"/>
      <c r="O260" s="189"/>
      <c r="P260" s="189"/>
      <c r="Q260" s="189"/>
      <c r="R260" s="189"/>
      <c r="S260" s="189"/>
      <c r="T260" s="189"/>
      <c r="U260" s="189"/>
      <c r="V260" s="189"/>
      <c r="W260" s="189"/>
      <c r="X260" s="189"/>
      <c r="Y260" s="189"/>
      <c r="Z260" s="189"/>
      <c r="AA260" s="189"/>
    </row>
    <row r="261" ht="15.75" customHeight="1">
      <c r="A261" s="192"/>
      <c r="B261" s="99" t="s">
        <v>629</v>
      </c>
      <c r="C261" s="97"/>
      <c r="D261" s="97"/>
      <c r="E261" s="92"/>
      <c r="F261" s="119"/>
      <c r="G261" s="193"/>
      <c r="H261" s="100"/>
      <c r="I261" s="96"/>
      <c r="J261" s="194"/>
      <c r="K261" s="189"/>
      <c r="L261" s="189"/>
      <c r="M261" s="189"/>
      <c r="N261" s="189"/>
      <c r="O261" s="189"/>
      <c r="P261" s="189"/>
      <c r="Q261" s="189"/>
      <c r="R261" s="189"/>
      <c r="S261" s="189"/>
      <c r="T261" s="189"/>
      <c r="U261" s="189"/>
      <c r="V261" s="189"/>
      <c r="W261" s="189"/>
      <c r="X261" s="189"/>
      <c r="Y261" s="189"/>
      <c r="Z261" s="189"/>
      <c r="AA261" s="189"/>
    </row>
    <row r="262" ht="15.75" customHeight="1">
      <c r="A262" s="192"/>
      <c r="B262" s="99"/>
      <c r="C262" s="97"/>
      <c r="D262" s="97"/>
      <c r="E262" s="92"/>
      <c r="F262" s="119"/>
      <c r="G262" s="193"/>
      <c r="H262" s="100"/>
      <c r="I262" s="96"/>
      <c r="J262" s="194"/>
      <c r="K262" s="189"/>
      <c r="L262" s="189"/>
      <c r="M262" s="189"/>
      <c r="N262" s="189"/>
      <c r="O262" s="189"/>
      <c r="P262" s="189"/>
      <c r="Q262" s="189"/>
      <c r="R262" s="189"/>
      <c r="S262" s="189"/>
      <c r="T262" s="189"/>
      <c r="U262" s="189"/>
      <c r="V262" s="189"/>
      <c r="W262" s="189"/>
      <c r="X262" s="189"/>
      <c r="Y262" s="189"/>
      <c r="Z262" s="189"/>
      <c r="AA262" s="189"/>
    </row>
    <row r="263" ht="15.75" customHeight="1">
      <c r="A263" s="280">
        <f>A260+0.01</f>
        <v>6.18</v>
      </c>
      <c r="B263" s="141" t="s">
        <v>630</v>
      </c>
      <c r="C263" s="198"/>
      <c r="D263" s="198"/>
      <c r="E263" s="93"/>
      <c r="F263" s="119" t="s">
        <v>327</v>
      </c>
      <c r="G263" s="193">
        <v>1.0</v>
      </c>
      <c r="H263" s="143">
        <v>41339.0</v>
      </c>
      <c r="I263" s="109">
        <f>H263*G263</f>
        <v>41339</v>
      </c>
      <c r="J263" s="275"/>
      <c r="K263" s="189"/>
      <c r="L263" s="189"/>
      <c r="M263" s="189"/>
      <c r="N263" s="189"/>
      <c r="O263" s="189"/>
      <c r="P263" s="189"/>
      <c r="Q263" s="189"/>
      <c r="R263" s="189"/>
      <c r="S263" s="189"/>
      <c r="T263" s="189"/>
      <c r="U263" s="189"/>
      <c r="V263" s="189"/>
      <c r="W263" s="189"/>
      <c r="X263" s="189"/>
      <c r="Y263" s="189"/>
      <c r="Z263" s="189"/>
      <c r="AA263" s="189"/>
    </row>
    <row r="264" ht="15.75" customHeight="1">
      <c r="A264" s="199"/>
      <c r="B264" s="138" t="s">
        <v>631</v>
      </c>
      <c r="C264" s="92"/>
      <c r="D264" s="92"/>
      <c r="E264" s="92"/>
      <c r="F264" s="92"/>
      <c r="G264" s="193"/>
      <c r="H264" s="100"/>
      <c r="I264" s="96"/>
      <c r="J264" s="275"/>
      <c r="K264" s="189"/>
      <c r="L264" s="189"/>
      <c r="M264" s="189"/>
      <c r="N264" s="189"/>
      <c r="O264" s="189"/>
      <c r="P264" s="189"/>
      <c r="Q264" s="189"/>
      <c r="R264" s="189"/>
      <c r="S264" s="189"/>
      <c r="T264" s="189"/>
      <c r="U264" s="189"/>
      <c r="V264" s="189"/>
      <c r="W264" s="189"/>
      <c r="X264" s="189"/>
      <c r="Y264" s="189"/>
      <c r="Z264" s="189"/>
      <c r="AA264" s="189"/>
    </row>
    <row r="265" ht="15.75" customHeight="1">
      <c r="A265" s="293"/>
      <c r="B265" s="99"/>
      <c r="C265" s="92"/>
      <c r="D265" s="92"/>
      <c r="E265" s="92"/>
      <c r="F265" s="92"/>
      <c r="G265" s="193"/>
      <c r="H265" s="100"/>
      <c r="I265" s="96"/>
      <c r="J265" s="194"/>
      <c r="K265" s="189"/>
      <c r="L265" s="189"/>
      <c r="M265" s="189"/>
      <c r="N265" s="189"/>
      <c r="O265" s="189"/>
      <c r="P265" s="189"/>
      <c r="Q265" s="189"/>
      <c r="R265" s="189"/>
      <c r="S265" s="189"/>
      <c r="T265" s="189"/>
      <c r="U265" s="189"/>
      <c r="V265" s="189"/>
      <c r="W265" s="189"/>
      <c r="X265" s="189"/>
      <c r="Y265" s="189"/>
      <c r="Z265" s="189"/>
      <c r="AA265" s="189"/>
    </row>
    <row r="266" ht="15.75" customHeight="1">
      <c r="A266" s="280">
        <f>A263+0.01</f>
        <v>6.19</v>
      </c>
      <c r="B266" s="141" t="s">
        <v>632</v>
      </c>
      <c r="C266" s="198"/>
      <c r="D266" s="198"/>
      <c r="E266" s="93"/>
      <c r="F266" s="119" t="s">
        <v>327</v>
      </c>
      <c r="G266" s="193">
        <v>1.0</v>
      </c>
      <c r="H266" s="143">
        <v>68899.0</v>
      </c>
      <c r="I266" s="109">
        <f>H266*G266</f>
        <v>68899</v>
      </c>
      <c r="J266" s="275"/>
      <c r="K266" s="189"/>
      <c r="L266" s="189"/>
      <c r="M266" s="189"/>
      <c r="N266" s="189"/>
      <c r="O266" s="189"/>
      <c r="P266" s="189"/>
      <c r="Q266" s="189"/>
      <c r="R266" s="189"/>
      <c r="S266" s="189"/>
      <c r="T266" s="189"/>
      <c r="U266" s="189"/>
      <c r="V266" s="189"/>
      <c r="W266" s="189"/>
      <c r="X266" s="189"/>
      <c r="Y266" s="189"/>
      <c r="Z266" s="189"/>
      <c r="AA266" s="189"/>
    </row>
    <row r="267" ht="15.75" customHeight="1">
      <c r="A267" s="199"/>
      <c r="B267" s="138" t="s">
        <v>633</v>
      </c>
      <c r="C267" s="92"/>
      <c r="D267" s="92"/>
      <c r="E267" s="92"/>
      <c r="F267" s="92"/>
      <c r="G267" s="193"/>
      <c r="H267" s="100"/>
      <c r="I267" s="96"/>
      <c r="J267" s="275"/>
      <c r="K267" s="189"/>
      <c r="L267" s="189"/>
      <c r="M267" s="189"/>
      <c r="N267" s="189"/>
      <c r="O267" s="189"/>
      <c r="P267" s="189"/>
      <c r="Q267" s="189"/>
      <c r="R267" s="189"/>
      <c r="S267" s="189"/>
      <c r="T267" s="189"/>
      <c r="U267" s="189"/>
      <c r="V267" s="189"/>
      <c r="W267" s="189"/>
      <c r="X267" s="189"/>
      <c r="Y267" s="189"/>
      <c r="Z267" s="189"/>
      <c r="AA267" s="189"/>
    </row>
    <row r="268" ht="15.75" customHeight="1">
      <c r="A268" s="186"/>
      <c r="B268" s="165" t="s">
        <v>634</v>
      </c>
      <c r="C268" s="76"/>
      <c r="D268" s="76"/>
      <c r="E268" s="76"/>
      <c r="F268" s="76"/>
      <c r="G268" s="187"/>
      <c r="H268" s="111"/>
      <c r="I268" s="79"/>
      <c r="J268" s="188"/>
      <c r="K268" s="189"/>
      <c r="L268" s="189"/>
      <c r="M268" s="189"/>
      <c r="N268" s="189"/>
      <c r="O268" s="189"/>
      <c r="P268" s="189"/>
      <c r="Q268" s="189"/>
      <c r="R268" s="189"/>
      <c r="S268" s="189"/>
      <c r="T268" s="189"/>
      <c r="U268" s="189"/>
      <c r="V268" s="189"/>
      <c r="W268" s="189"/>
      <c r="X268" s="189"/>
      <c r="Y268" s="189"/>
      <c r="Z268" s="189"/>
      <c r="AA268" s="189"/>
    </row>
    <row r="269" ht="15.75" customHeight="1">
      <c r="A269" s="280">
        <f>A266+0.01</f>
        <v>6.2</v>
      </c>
      <c r="B269" s="141" t="s">
        <v>635</v>
      </c>
      <c r="C269" s="198"/>
      <c r="D269" s="198"/>
      <c r="E269" s="93"/>
      <c r="F269" s="152" t="s">
        <v>287</v>
      </c>
      <c r="G269" s="193">
        <v>1394.0</v>
      </c>
      <c r="H269" s="143">
        <v>78.0</v>
      </c>
      <c r="I269" s="109">
        <f>H269*G269</f>
        <v>108732</v>
      </c>
      <c r="J269" s="275"/>
      <c r="K269" s="189"/>
      <c r="L269" s="189"/>
      <c r="M269" s="189"/>
      <c r="N269" s="189"/>
      <c r="O269" s="189"/>
      <c r="P269" s="189"/>
      <c r="Q269" s="189"/>
      <c r="R269" s="189"/>
      <c r="S269" s="189"/>
      <c r="T269" s="189"/>
      <c r="U269" s="189"/>
      <c r="V269" s="189"/>
      <c r="W269" s="189"/>
      <c r="X269" s="189"/>
      <c r="Y269" s="189"/>
      <c r="Z269" s="189"/>
      <c r="AA269" s="189"/>
    </row>
    <row r="270" ht="15.75" customHeight="1">
      <c r="A270" s="294"/>
      <c r="B270" s="123" t="s">
        <v>636</v>
      </c>
      <c r="C270" s="105"/>
      <c r="D270" s="105"/>
      <c r="E270" s="105"/>
      <c r="F270" s="186"/>
      <c r="G270" s="295"/>
      <c r="H270" s="296"/>
      <c r="I270" s="79"/>
      <c r="J270" s="188"/>
      <c r="K270" s="189"/>
      <c r="L270" s="189"/>
      <c r="M270" s="189"/>
      <c r="N270" s="189"/>
      <c r="O270" s="189"/>
      <c r="P270" s="189"/>
      <c r="Q270" s="189"/>
      <c r="R270" s="189"/>
      <c r="S270" s="189"/>
      <c r="T270" s="189"/>
      <c r="U270" s="189"/>
      <c r="V270" s="189"/>
      <c r="W270" s="189"/>
      <c r="X270" s="189"/>
      <c r="Y270" s="189"/>
      <c r="Z270" s="189"/>
      <c r="AA270" s="189"/>
    </row>
    <row r="271" ht="15.75" customHeight="1">
      <c r="A271" s="294"/>
      <c r="B271" s="123"/>
      <c r="C271" s="105"/>
      <c r="D271" s="105"/>
      <c r="E271" s="105"/>
      <c r="F271" s="186"/>
      <c r="G271" s="295"/>
      <c r="H271" s="296"/>
      <c r="I271" s="79"/>
      <c r="J271" s="188"/>
      <c r="K271" s="189"/>
      <c r="L271" s="189"/>
      <c r="M271" s="189"/>
      <c r="N271" s="189"/>
      <c r="O271" s="189"/>
      <c r="P271" s="189"/>
      <c r="Q271" s="189"/>
      <c r="R271" s="189"/>
      <c r="S271" s="189"/>
      <c r="T271" s="189"/>
      <c r="U271" s="189"/>
      <c r="V271" s="189"/>
      <c r="W271" s="189"/>
      <c r="X271" s="189"/>
      <c r="Y271" s="189"/>
      <c r="Z271" s="189"/>
      <c r="AA271" s="189"/>
    </row>
    <row r="272" ht="15.75" customHeight="1">
      <c r="A272" s="230"/>
      <c r="B272" s="83" t="s">
        <v>637</v>
      </c>
      <c r="C272" s="231"/>
      <c r="D272" s="231"/>
      <c r="E272" s="231"/>
      <c r="F272" s="231"/>
      <c r="G272" s="82"/>
      <c r="H272" s="232"/>
      <c r="I272" s="232">
        <f>SUM(I208:I271)</f>
        <v>1797501</v>
      </c>
      <c r="J272" s="191"/>
      <c r="K272" s="189"/>
      <c r="L272" s="189"/>
      <c r="M272" s="189"/>
      <c r="N272" s="189"/>
      <c r="O272" s="189"/>
      <c r="P272" s="189"/>
      <c r="Q272" s="189"/>
      <c r="R272" s="189"/>
      <c r="S272" s="189"/>
      <c r="T272" s="189"/>
      <c r="U272" s="189"/>
      <c r="V272" s="189"/>
      <c r="W272" s="189"/>
      <c r="X272" s="189"/>
      <c r="Y272" s="189"/>
      <c r="Z272" s="189"/>
      <c r="AA272" s="189"/>
    </row>
    <row r="273" ht="15.75" customHeight="1">
      <c r="A273" s="297"/>
      <c r="B273" s="298"/>
      <c r="C273" s="299"/>
      <c r="D273" s="299"/>
      <c r="E273" s="299"/>
      <c r="F273" s="299"/>
      <c r="G273" s="300"/>
      <c r="H273" s="301"/>
      <c r="I273" s="302"/>
      <c r="J273" s="272"/>
      <c r="K273" s="189"/>
      <c r="L273" s="189"/>
      <c r="M273" s="189"/>
      <c r="N273" s="189"/>
      <c r="O273" s="189"/>
      <c r="P273" s="189"/>
      <c r="Q273" s="189"/>
      <c r="R273" s="189"/>
      <c r="S273" s="189"/>
      <c r="T273" s="189"/>
      <c r="U273" s="189"/>
      <c r="V273" s="189"/>
      <c r="W273" s="189"/>
      <c r="X273" s="189"/>
      <c r="Y273" s="189"/>
      <c r="Z273" s="189"/>
      <c r="AA273" s="189"/>
    </row>
    <row r="274" ht="15.75" customHeight="1">
      <c r="A274" s="303"/>
      <c r="B274" s="170" t="s">
        <v>638</v>
      </c>
      <c r="C274" s="171"/>
      <c r="D274" s="171"/>
      <c r="E274" s="171"/>
      <c r="F274" s="304"/>
      <c r="G274" s="305"/>
      <c r="H274" s="306"/>
      <c r="I274" s="174">
        <f>I272+I206+I135+I88+I57+I36</f>
        <v>20810221</v>
      </c>
      <c r="J274" s="307"/>
      <c r="K274" s="189"/>
      <c r="L274" s="189"/>
      <c r="M274" s="189"/>
      <c r="N274" s="189"/>
      <c r="O274" s="189"/>
      <c r="P274" s="189"/>
      <c r="Q274" s="189"/>
      <c r="R274" s="189"/>
      <c r="S274" s="189"/>
      <c r="T274" s="189"/>
      <c r="U274" s="189"/>
      <c r="V274" s="189"/>
      <c r="W274" s="189"/>
      <c r="X274" s="189"/>
      <c r="Y274" s="189"/>
      <c r="Z274" s="189"/>
      <c r="AA274" s="189"/>
    </row>
    <row r="275" ht="15.75" customHeight="1">
      <c r="A275" s="308"/>
      <c r="B275" s="98"/>
      <c r="C275" s="179"/>
      <c r="D275" s="179"/>
      <c r="E275" s="179"/>
      <c r="F275" s="179"/>
      <c r="G275" s="309"/>
      <c r="H275" s="310"/>
      <c r="I275" s="178"/>
      <c r="J275" s="311"/>
      <c r="K275" s="189"/>
      <c r="L275" s="189"/>
      <c r="M275" s="189"/>
      <c r="N275" s="189"/>
      <c r="O275" s="189"/>
      <c r="P275" s="189"/>
      <c r="Q275" s="189"/>
      <c r="R275" s="189"/>
      <c r="S275" s="189"/>
      <c r="T275" s="189"/>
      <c r="U275" s="189"/>
      <c r="V275" s="189"/>
      <c r="W275" s="189"/>
      <c r="X275" s="189"/>
      <c r="Y275" s="189"/>
      <c r="Z275" s="189"/>
      <c r="AA275" s="189"/>
    </row>
    <row r="276" ht="15.75" customHeight="1">
      <c r="A276" s="312"/>
      <c r="B276" s="189"/>
      <c r="C276" s="313"/>
      <c r="D276" s="189"/>
      <c r="E276" s="189"/>
      <c r="F276" s="189"/>
      <c r="G276" s="314"/>
      <c r="H276" s="189"/>
      <c r="I276" s="189"/>
      <c r="J276" s="139"/>
      <c r="K276" s="189"/>
      <c r="L276" s="189"/>
      <c r="M276" s="189"/>
      <c r="N276" s="189"/>
      <c r="O276" s="189"/>
      <c r="P276" s="189"/>
      <c r="Q276" s="189"/>
      <c r="R276" s="189"/>
      <c r="S276" s="189"/>
      <c r="T276" s="189"/>
      <c r="U276" s="189"/>
      <c r="V276" s="189"/>
      <c r="W276" s="189"/>
      <c r="X276" s="189"/>
      <c r="Y276" s="189"/>
      <c r="Z276" s="189"/>
      <c r="AA276" s="189"/>
    </row>
    <row r="277" ht="15.75" customHeight="1">
      <c r="A277" s="312"/>
      <c r="B277" s="189"/>
      <c r="C277" s="313"/>
      <c r="D277" s="189"/>
      <c r="E277" s="189"/>
      <c r="F277" s="189"/>
      <c r="G277" s="314"/>
      <c r="H277" s="189"/>
      <c r="I277" s="189"/>
      <c r="J277" s="139"/>
      <c r="K277" s="189"/>
      <c r="L277" s="189"/>
      <c r="M277" s="189"/>
      <c r="N277" s="189"/>
      <c r="O277" s="189"/>
      <c r="P277" s="189"/>
      <c r="Q277" s="189"/>
      <c r="R277" s="189"/>
      <c r="S277" s="189"/>
      <c r="T277" s="189"/>
      <c r="U277" s="189"/>
      <c r="V277" s="189"/>
      <c r="W277" s="189"/>
      <c r="X277" s="189"/>
      <c r="Y277" s="189"/>
      <c r="Z277" s="189"/>
      <c r="AA277" s="189"/>
    </row>
    <row r="278" ht="15.75" customHeight="1">
      <c r="A278" s="312"/>
      <c r="B278" s="189"/>
      <c r="C278" s="313"/>
      <c r="D278" s="189"/>
      <c r="E278" s="189"/>
      <c r="F278" s="189"/>
      <c r="G278" s="314"/>
      <c r="H278" s="189"/>
      <c r="I278" s="189"/>
      <c r="J278" s="139"/>
      <c r="K278" s="189"/>
      <c r="L278" s="189"/>
      <c r="M278" s="189"/>
      <c r="N278" s="189"/>
      <c r="O278" s="189"/>
      <c r="P278" s="189"/>
      <c r="Q278" s="189"/>
      <c r="R278" s="189"/>
      <c r="S278" s="189"/>
      <c r="T278" s="189"/>
      <c r="U278" s="189"/>
      <c r="V278" s="189"/>
      <c r="W278" s="189"/>
      <c r="X278" s="189"/>
      <c r="Y278" s="189"/>
      <c r="Z278" s="189"/>
      <c r="AA278" s="189"/>
    </row>
    <row r="279" ht="15.75" customHeight="1">
      <c r="A279" s="312"/>
      <c r="B279" s="189"/>
      <c r="C279" s="313"/>
      <c r="D279" s="189"/>
      <c r="E279" s="189"/>
      <c r="F279" s="189"/>
      <c r="G279" s="314"/>
      <c r="H279" s="189"/>
      <c r="I279" s="189"/>
      <c r="J279" s="139"/>
      <c r="K279" s="189"/>
      <c r="L279" s="189"/>
      <c r="M279" s="189"/>
      <c r="N279" s="189"/>
      <c r="O279" s="189"/>
      <c r="P279" s="189"/>
      <c r="Q279" s="189"/>
      <c r="R279" s="189"/>
      <c r="S279" s="189"/>
      <c r="T279" s="189"/>
      <c r="U279" s="189"/>
      <c r="V279" s="189"/>
      <c r="W279" s="189"/>
      <c r="X279" s="189"/>
      <c r="Y279" s="189"/>
      <c r="Z279" s="189"/>
      <c r="AA279" s="189"/>
    </row>
    <row r="280" ht="15.75" customHeight="1">
      <c r="A280" s="312"/>
      <c r="B280" s="189"/>
      <c r="C280" s="313"/>
      <c r="D280" s="189"/>
      <c r="E280" s="189"/>
      <c r="F280" s="189"/>
      <c r="G280" s="314"/>
      <c r="H280" s="189"/>
      <c r="I280" s="189"/>
      <c r="J280" s="139"/>
      <c r="K280" s="189"/>
      <c r="L280" s="189"/>
      <c r="M280" s="189"/>
      <c r="N280" s="189"/>
      <c r="O280" s="189"/>
      <c r="P280" s="189"/>
      <c r="Q280" s="189"/>
      <c r="R280" s="189"/>
      <c r="S280" s="189"/>
      <c r="T280" s="189"/>
      <c r="U280" s="189"/>
      <c r="V280" s="189"/>
      <c r="W280" s="189"/>
      <c r="X280" s="189"/>
      <c r="Y280" s="189"/>
      <c r="Z280" s="189"/>
      <c r="AA280" s="189"/>
    </row>
    <row r="281" ht="15.75" customHeight="1">
      <c r="A281" s="312"/>
      <c r="B281" s="189"/>
      <c r="C281" s="313"/>
      <c r="D281" s="189"/>
      <c r="E281" s="189"/>
      <c r="F281" s="189"/>
      <c r="G281" s="314"/>
      <c r="H281" s="189"/>
      <c r="I281" s="189"/>
      <c r="J281" s="139"/>
      <c r="K281" s="189"/>
      <c r="L281" s="189"/>
      <c r="M281" s="189"/>
      <c r="N281" s="189"/>
      <c r="O281" s="189"/>
      <c r="P281" s="189"/>
      <c r="Q281" s="189"/>
      <c r="R281" s="189"/>
      <c r="S281" s="189"/>
      <c r="T281" s="189"/>
      <c r="U281" s="189"/>
      <c r="V281" s="189"/>
      <c r="W281" s="189"/>
      <c r="X281" s="189"/>
      <c r="Y281" s="189"/>
      <c r="Z281" s="189"/>
      <c r="AA281" s="189"/>
    </row>
    <row r="282" ht="15.75" customHeight="1">
      <c r="A282" s="315"/>
      <c r="B282" s="189"/>
      <c r="C282" s="313"/>
      <c r="D282" s="189"/>
      <c r="E282" s="189"/>
      <c r="F282" s="189"/>
      <c r="G282" s="314"/>
      <c r="H282" s="189"/>
      <c r="I282" s="189"/>
      <c r="J282" s="139"/>
      <c r="K282" s="189"/>
      <c r="L282" s="189"/>
      <c r="M282" s="189"/>
      <c r="N282" s="189"/>
      <c r="O282" s="189"/>
      <c r="P282" s="189"/>
      <c r="Q282" s="189"/>
      <c r="R282" s="189"/>
      <c r="S282" s="189"/>
      <c r="T282" s="189"/>
      <c r="U282" s="189"/>
      <c r="V282" s="189"/>
      <c r="W282" s="189"/>
      <c r="X282" s="189"/>
      <c r="Y282" s="189"/>
      <c r="Z282" s="189"/>
      <c r="AA282" s="189"/>
    </row>
    <row r="283" ht="15.75" customHeight="1">
      <c r="A283" s="315"/>
      <c r="B283" s="189"/>
      <c r="C283" s="313"/>
      <c r="D283" s="189"/>
      <c r="E283" s="189"/>
      <c r="F283" s="189"/>
      <c r="G283" s="314"/>
      <c r="H283" s="189"/>
      <c r="I283" s="189"/>
      <c r="J283" s="139"/>
      <c r="K283" s="189"/>
      <c r="L283" s="189"/>
      <c r="M283" s="189"/>
      <c r="N283" s="189"/>
      <c r="O283" s="189"/>
      <c r="P283" s="189"/>
      <c r="Q283" s="189"/>
      <c r="R283" s="189"/>
      <c r="S283" s="189"/>
      <c r="T283" s="189"/>
      <c r="U283" s="189"/>
      <c r="V283" s="189"/>
      <c r="W283" s="189"/>
      <c r="X283" s="189"/>
      <c r="Y283" s="189"/>
      <c r="Z283" s="189"/>
      <c r="AA283" s="189"/>
    </row>
    <row r="284" ht="15.75" customHeight="1">
      <c r="A284" s="315"/>
      <c r="B284" s="189"/>
      <c r="C284" s="313"/>
      <c r="D284" s="189"/>
      <c r="E284" s="189"/>
      <c r="F284" s="189"/>
      <c r="G284" s="314"/>
      <c r="H284" s="189"/>
      <c r="I284" s="189"/>
      <c r="J284" s="139"/>
      <c r="K284" s="189"/>
      <c r="L284" s="189"/>
      <c r="M284" s="189"/>
      <c r="N284" s="189"/>
      <c r="O284" s="189"/>
      <c r="P284" s="189"/>
      <c r="Q284" s="189"/>
      <c r="R284" s="189"/>
      <c r="S284" s="189"/>
      <c r="T284" s="189"/>
      <c r="U284" s="189"/>
      <c r="V284" s="189"/>
      <c r="W284" s="189"/>
      <c r="X284" s="189"/>
      <c r="Y284" s="189"/>
      <c r="Z284" s="189"/>
      <c r="AA284" s="189"/>
    </row>
    <row r="285" ht="15.75" customHeight="1">
      <c r="A285" s="315"/>
      <c r="B285" s="189"/>
      <c r="C285" s="313"/>
      <c r="D285" s="189"/>
      <c r="E285" s="189"/>
      <c r="F285" s="189"/>
      <c r="G285" s="314"/>
      <c r="H285" s="189"/>
      <c r="I285" s="189"/>
      <c r="J285" s="139"/>
      <c r="K285" s="189"/>
      <c r="L285" s="189"/>
      <c r="M285" s="189"/>
      <c r="N285" s="189"/>
      <c r="O285" s="189"/>
      <c r="P285" s="189"/>
      <c r="Q285" s="189"/>
      <c r="R285" s="189"/>
      <c r="S285" s="189"/>
      <c r="T285" s="189"/>
      <c r="U285" s="189"/>
      <c r="V285" s="189"/>
      <c r="W285" s="189"/>
      <c r="X285" s="189"/>
      <c r="Y285" s="189"/>
      <c r="Z285" s="189"/>
      <c r="AA285" s="189"/>
    </row>
    <row r="286" ht="15.75" customHeight="1">
      <c r="A286" s="315"/>
      <c r="B286" s="189"/>
      <c r="C286" s="313"/>
      <c r="D286" s="189"/>
      <c r="E286" s="189"/>
      <c r="F286" s="189"/>
      <c r="G286" s="314"/>
      <c r="H286" s="189"/>
      <c r="I286" s="189"/>
      <c r="J286" s="139"/>
      <c r="K286" s="189"/>
      <c r="L286" s="189"/>
      <c r="M286" s="189"/>
      <c r="N286" s="189"/>
      <c r="O286" s="189"/>
      <c r="P286" s="189"/>
      <c r="Q286" s="189"/>
      <c r="R286" s="189"/>
      <c r="S286" s="189"/>
      <c r="T286" s="189"/>
      <c r="U286" s="189"/>
      <c r="V286" s="189"/>
      <c r="W286" s="189"/>
      <c r="X286" s="189"/>
      <c r="Y286" s="189"/>
      <c r="Z286" s="189"/>
      <c r="AA286" s="189"/>
    </row>
    <row r="287" ht="15.75" customHeight="1">
      <c r="A287" s="315"/>
      <c r="B287" s="189"/>
      <c r="C287" s="313"/>
      <c r="D287" s="189"/>
      <c r="E287" s="189"/>
      <c r="F287" s="189"/>
      <c r="G287" s="314"/>
      <c r="H287" s="189"/>
      <c r="I287" s="189"/>
      <c r="J287" s="139"/>
      <c r="K287" s="189"/>
      <c r="L287" s="189"/>
      <c r="M287" s="189"/>
      <c r="N287" s="189"/>
      <c r="O287" s="189"/>
      <c r="P287" s="189"/>
      <c r="Q287" s="189"/>
      <c r="R287" s="189"/>
      <c r="S287" s="189"/>
      <c r="T287" s="189"/>
      <c r="U287" s="189"/>
      <c r="V287" s="189"/>
      <c r="W287" s="189"/>
      <c r="X287" s="189"/>
      <c r="Y287" s="189"/>
      <c r="Z287" s="189"/>
      <c r="AA287" s="189"/>
    </row>
    <row r="288" ht="15.75" customHeight="1">
      <c r="A288" s="315"/>
      <c r="B288" s="189"/>
      <c r="C288" s="313"/>
      <c r="D288" s="189"/>
      <c r="E288" s="189"/>
      <c r="F288" s="189"/>
      <c r="G288" s="314"/>
      <c r="H288" s="189"/>
      <c r="I288" s="189"/>
      <c r="J288" s="139"/>
      <c r="K288" s="189"/>
      <c r="L288" s="189"/>
      <c r="M288" s="189"/>
      <c r="N288" s="189"/>
      <c r="O288" s="189"/>
      <c r="P288" s="189"/>
      <c r="Q288" s="189"/>
      <c r="R288" s="189"/>
      <c r="S288" s="189"/>
      <c r="T288" s="189"/>
      <c r="U288" s="189"/>
      <c r="V288" s="189"/>
      <c r="W288" s="189"/>
      <c r="X288" s="189"/>
      <c r="Y288" s="189"/>
      <c r="Z288" s="189"/>
      <c r="AA288" s="189"/>
    </row>
    <row r="289" ht="15.75" customHeight="1">
      <c r="A289" s="315"/>
      <c r="B289" s="189"/>
      <c r="C289" s="313"/>
      <c r="D289" s="189"/>
      <c r="E289" s="189"/>
      <c r="F289" s="189"/>
      <c r="G289" s="314"/>
      <c r="H289" s="189"/>
      <c r="I289" s="189"/>
      <c r="J289" s="139"/>
      <c r="K289" s="189"/>
      <c r="L289" s="189"/>
      <c r="M289" s="189"/>
      <c r="N289" s="189"/>
      <c r="O289" s="189"/>
      <c r="P289" s="189"/>
      <c r="Q289" s="189"/>
      <c r="R289" s="189"/>
      <c r="S289" s="189"/>
      <c r="T289" s="189"/>
      <c r="U289" s="189"/>
      <c r="V289" s="189"/>
      <c r="W289" s="189"/>
      <c r="X289" s="189"/>
      <c r="Y289" s="189"/>
      <c r="Z289" s="189"/>
      <c r="AA289" s="189"/>
    </row>
    <row r="290" ht="15.75" customHeight="1">
      <c r="A290" s="315"/>
      <c r="B290" s="189"/>
      <c r="C290" s="313"/>
      <c r="D290" s="189"/>
      <c r="E290" s="189"/>
      <c r="F290" s="189"/>
      <c r="G290" s="314"/>
      <c r="H290" s="189"/>
      <c r="I290" s="189"/>
      <c r="J290" s="139"/>
      <c r="K290" s="189"/>
      <c r="L290" s="189"/>
      <c r="M290" s="189"/>
      <c r="N290" s="189"/>
      <c r="O290" s="189"/>
      <c r="P290" s="189"/>
      <c r="Q290" s="189"/>
      <c r="R290" s="189"/>
      <c r="S290" s="189"/>
      <c r="T290" s="189"/>
      <c r="U290" s="189"/>
      <c r="V290" s="189"/>
      <c r="W290" s="189"/>
      <c r="X290" s="189"/>
      <c r="Y290" s="189"/>
      <c r="Z290" s="189"/>
      <c r="AA290" s="189"/>
    </row>
    <row r="291" ht="15.75" customHeight="1">
      <c r="A291" s="315"/>
      <c r="B291" s="189"/>
      <c r="C291" s="313"/>
      <c r="D291" s="189"/>
      <c r="E291" s="189"/>
      <c r="F291" s="189"/>
      <c r="G291" s="314"/>
      <c r="H291" s="189"/>
      <c r="I291" s="189"/>
      <c r="J291" s="139"/>
      <c r="K291" s="189"/>
      <c r="L291" s="189"/>
      <c r="M291" s="189"/>
      <c r="N291" s="189"/>
      <c r="O291" s="189"/>
      <c r="P291" s="189"/>
      <c r="Q291" s="189"/>
      <c r="R291" s="189"/>
      <c r="S291" s="189"/>
      <c r="T291" s="189"/>
      <c r="U291" s="189"/>
      <c r="V291" s="189"/>
      <c r="W291" s="189"/>
      <c r="X291" s="189"/>
      <c r="Y291" s="189"/>
      <c r="Z291" s="189"/>
      <c r="AA291" s="189"/>
    </row>
    <row r="292" ht="15.75" customHeight="1">
      <c r="A292" s="315"/>
      <c r="B292" s="189"/>
      <c r="C292" s="313"/>
      <c r="D292" s="189"/>
      <c r="E292" s="189"/>
      <c r="F292" s="189"/>
      <c r="G292" s="314"/>
      <c r="H292" s="189"/>
      <c r="I292" s="189"/>
      <c r="J292" s="139"/>
      <c r="K292" s="189"/>
      <c r="L292" s="189"/>
      <c r="M292" s="189"/>
      <c r="N292" s="189"/>
      <c r="O292" s="189"/>
      <c r="P292" s="189"/>
      <c r="Q292" s="189"/>
      <c r="R292" s="189"/>
      <c r="S292" s="189"/>
      <c r="T292" s="189"/>
      <c r="U292" s="189"/>
      <c r="V292" s="189"/>
      <c r="W292" s="189"/>
      <c r="X292" s="189"/>
      <c r="Y292" s="189"/>
      <c r="Z292" s="189"/>
      <c r="AA292" s="189"/>
    </row>
    <row r="293" ht="15.75" customHeight="1">
      <c r="A293" s="315"/>
      <c r="B293" s="189"/>
      <c r="C293" s="313"/>
      <c r="D293" s="189"/>
      <c r="E293" s="189"/>
      <c r="F293" s="189"/>
      <c r="G293" s="314"/>
      <c r="H293" s="189"/>
      <c r="I293" s="189"/>
      <c r="J293" s="139"/>
      <c r="K293" s="189"/>
      <c r="L293" s="189"/>
      <c r="M293" s="189"/>
      <c r="N293" s="189"/>
      <c r="O293" s="189"/>
      <c r="P293" s="189"/>
      <c r="Q293" s="189"/>
      <c r="R293" s="189"/>
      <c r="S293" s="189"/>
      <c r="T293" s="189"/>
      <c r="U293" s="189"/>
      <c r="V293" s="189"/>
      <c r="W293" s="189"/>
      <c r="X293" s="189"/>
      <c r="Y293" s="189"/>
      <c r="Z293" s="189"/>
      <c r="AA293" s="189"/>
    </row>
    <row r="294" ht="15.75" customHeight="1">
      <c r="A294" s="315"/>
      <c r="B294" s="189"/>
      <c r="C294" s="313"/>
      <c r="D294" s="189"/>
      <c r="E294" s="189"/>
      <c r="F294" s="189"/>
      <c r="G294" s="314"/>
      <c r="H294" s="189"/>
      <c r="I294" s="189"/>
      <c r="J294" s="139"/>
      <c r="K294" s="189"/>
      <c r="L294" s="189"/>
      <c r="M294" s="189"/>
      <c r="N294" s="189"/>
      <c r="O294" s="189"/>
      <c r="P294" s="189"/>
      <c r="Q294" s="189"/>
      <c r="R294" s="189"/>
      <c r="S294" s="189"/>
      <c r="T294" s="189"/>
      <c r="U294" s="189"/>
      <c r="V294" s="189"/>
      <c r="W294" s="189"/>
      <c r="X294" s="189"/>
      <c r="Y294" s="189"/>
      <c r="Z294" s="189"/>
      <c r="AA294" s="189"/>
    </row>
    <row r="295" ht="15.75" customHeight="1">
      <c r="A295" s="315"/>
      <c r="B295" s="189"/>
      <c r="C295" s="313"/>
      <c r="D295" s="189"/>
      <c r="E295" s="189"/>
      <c r="F295" s="189"/>
      <c r="G295" s="314"/>
      <c r="H295" s="189"/>
      <c r="I295" s="189"/>
      <c r="J295" s="139"/>
      <c r="K295" s="189"/>
      <c r="L295" s="189"/>
      <c r="M295" s="189"/>
      <c r="N295" s="189"/>
      <c r="O295" s="189"/>
      <c r="P295" s="189"/>
      <c r="Q295" s="189"/>
      <c r="R295" s="189"/>
      <c r="S295" s="189"/>
      <c r="T295" s="189"/>
      <c r="U295" s="189"/>
      <c r="V295" s="189"/>
      <c r="W295" s="189"/>
      <c r="X295" s="189"/>
      <c r="Y295" s="189"/>
      <c r="Z295" s="189"/>
      <c r="AA295" s="189"/>
    </row>
    <row r="296" ht="15.75" customHeight="1">
      <c r="A296" s="315"/>
      <c r="B296" s="189"/>
      <c r="C296" s="313"/>
      <c r="D296" s="189"/>
      <c r="E296" s="189"/>
      <c r="F296" s="189"/>
      <c r="G296" s="314"/>
      <c r="H296" s="189"/>
      <c r="I296" s="189"/>
      <c r="J296" s="139"/>
      <c r="K296" s="189"/>
      <c r="L296" s="189"/>
      <c r="M296" s="189"/>
      <c r="N296" s="189"/>
      <c r="O296" s="189"/>
      <c r="P296" s="189"/>
      <c r="Q296" s="189"/>
      <c r="R296" s="189"/>
      <c r="S296" s="189"/>
      <c r="T296" s="189"/>
      <c r="U296" s="189"/>
      <c r="V296" s="189"/>
      <c r="W296" s="189"/>
      <c r="X296" s="189"/>
      <c r="Y296" s="189"/>
      <c r="Z296" s="189"/>
      <c r="AA296" s="189"/>
    </row>
    <row r="297" ht="15.75" customHeight="1">
      <c r="A297" s="315"/>
      <c r="B297" s="189"/>
      <c r="C297" s="313"/>
      <c r="D297" s="189"/>
      <c r="E297" s="189"/>
      <c r="F297" s="189"/>
      <c r="G297" s="314"/>
      <c r="H297" s="189"/>
      <c r="I297" s="189"/>
      <c r="J297" s="139"/>
      <c r="K297" s="189"/>
      <c r="L297" s="189"/>
      <c r="M297" s="189"/>
      <c r="N297" s="189"/>
      <c r="O297" s="189"/>
      <c r="P297" s="189"/>
      <c r="Q297" s="189"/>
      <c r="R297" s="189"/>
      <c r="S297" s="189"/>
      <c r="T297" s="189"/>
      <c r="U297" s="189"/>
      <c r="V297" s="189"/>
      <c r="W297" s="189"/>
      <c r="X297" s="189"/>
      <c r="Y297" s="189"/>
      <c r="Z297" s="189"/>
      <c r="AA297" s="189"/>
    </row>
    <row r="298" ht="15.75" customHeight="1">
      <c r="A298" s="315"/>
      <c r="B298" s="189"/>
      <c r="C298" s="313"/>
      <c r="D298" s="189"/>
      <c r="E298" s="189"/>
      <c r="F298" s="189"/>
      <c r="G298" s="314"/>
      <c r="H298" s="189"/>
      <c r="I298" s="189"/>
      <c r="J298" s="139"/>
      <c r="K298" s="189"/>
      <c r="L298" s="189"/>
      <c r="M298" s="189"/>
      <c r="N298" s="189"/>
      <c r="O298" s="189"/>
      <c r="P298" s="189"/>
      <c r="Q298" s="189"/>
      <c r="R298" s="189"/>
      <c r="S298" s="189"/>
      <c r="T298" s="189"/>
      <c r="U298" s="189"/>
      <c r="V298" s="189"/>
      <c r="W298" s="189"/>
      <c r="X298" s="189"/>
      <c r="Y298" s="189"/>
      <c r="Z298" s="189"/>
      <c r="AA298" s="189"/>
    </row>
    <row r="299" ht="15.75" customHeight="1">
      <c r="A299" s="315"/>
      <c r="B299" s="189"/>
      <c r="C299" s="313"/>
      <c r="D299" s="189"/>
      <c r="E299" s="189"/>
      <c r="F299" s="189"/>
      <c r="G299" s="314"/>
      <c r="H299" s="189"/>
      <c r="I299" s="189"/>
      <c r="J299" s="139"/>
      <c r="K299" s="189"/>
      <c r="L299" s="189"/>
      <c r="M299" s="189"/>
      <c r="N299" s="189"/>
      <c r="O299" s="189"/>
      <c r="P299" s="189"/>
      <c r="Q299" s="189"/>
      <c r="R299" s="189"/>
      <c r="S299" s="189"/>
      <c r="T299" s="189"/>
      <c r="U299" s="189"/>
      <c r="V299" s="189"/>
      <c r="W299" s="189"/>
      <c r="X299" s="189"/>
      <c r="Y299" s="189"/>
      <c r="Z299" s="189"/>
      <c r="AA299" s="189"/>
    </row>
    <row r="300" ht="15.75" customHeight="1">
      <c r="A300" s="315"/>
      <c r="B300" s="189"/>
      <c r="C300" s="313"/>
      <c r="D300" s="189"/>
      <c r="E300" s="189"/>
      <c r="F300" s="189"/>
      <c r="G300" s="314"/>
      <c r="H300" s="189"/>
      <c r="I300" s="189"/>
      <c r="J300" s="139"/>
      <c r="K300" s="189"/>
      <c r="L300" s="189"/>
      <c r="M300" s="189"/>
      <c r="N300" s="189"/>
      <c r="O300" s="189"/>
      <c r="P300" s="189"/>
      <c r="Q300" s="189"/>
      <c r="R300" s="189"/>
      <c r="S300" s="189"/>
      <c r="T300" s="189"/>
      <c r="U300" s="189"/>
      <c r="V300" s="189"/>
      <c r="W300" s="189"/>
      <c r="X300" s="189"/>
      <c r="Y300" s="189"/>
      <c r="Z300" s="189"/>
      <c r="AA300" s="189"/>
    </row>
    <row r="301" ht="15.75" customHeight="1">
      <c r="A301" s="315"/>
      <c r="B301" s="189"/>
      <c r="C301" s="313"/>
      <c r="D301" s="189"/>
      <c r="E301" s="189"/>
      <c r="F301" s="189"/>
      <c r="G301" s="314"/>
      <c r="H301" s="189"/>
      <c r="I301" s="189"/>
      <c r="J301" s="139"/>
      <c r="K301" s="189"/>
      <c r="L301" s="189"/>
      <c r="M301" s="189"/>
      <c r="N301" s="189"/>
      <c r="O301" s="189"/>
      <c r="P301" s="189"/>
      <c r="Q301" s="189"/>
      <c r="R301" s="189"/>
      <c r="S301" s="189"/>
      <c r="T301" s="189"/>
      <c r="U301" s="189"/>
      <c r="V301" s="189"/>
      <c r="W301" s="189"/>
      <c r="X301" s="189"/>
      <c r="Y301" s="189"/>
      <c r="Z301" s="189"/>
      <c r="AA301" s="189"/>
    </row>
    <row r="302" ht="15.75" customHeight="1">
      <c r="A302" s="315"/>
      <c r="B302" s="189"/>
      <c r="C302" s="313"/>
      <c r="D302" s="189"/>
      <c r="E302" s="189"/>
      <c r="F302" s="189"/>
      <c r="G302" s="314"/>
      <c r="H302" s="189"/>
      <c r="I302" s="189"/>
      <c r="J302" s="139"/>
      <c r="K302" s="189"/>
      <c r="L302" s="189"/>
      <c r="M302" s="189"/>
      <c r="N302" s="189"/>
      <c r="O302" s="189"/>
      <c r="P302" s="189"/>
      <c r="Q302" s="189"/>
      <c r="R302" s="189"/>
      <c r="S302" s="189"/>
      <c r="T302" s="189"/>
      <c r="U302" s="189"/>
      <c r="V302" s="189"/>
      <c r="W302" s="189"/>
      <c r="X302" s="189"/>
      <c r="Y302" s="189"/>
      <c r="Z302" s="189"/>
      <c r="AA302" s="189"/>
    </row>
    <row r="303" ht="15.75" customHeight="1">
      <c r="A303" s="315"/>
      <c r="B303" s="189"/>
      <c r="C303" s="313"/>
      <c r="D303" s="189"/>
      <c r="E303" s="189"/>
      <c r="F303" s="189"/>
      <c r="G303" s="314"/>
      <c r="H303" s="189"/>
      <c r="I303" s="189"/>
      <c r="J303" s="139"/>
      <c r="K303" s="189"/>
      <c r="L303" s="189"/>
      <c r="M303" s="189"/>
      <c r="N303" s="189"/>
      <c r="O303" s="189"/>
      <c r="P303" s="189"/>
      <c r="Q303" s="189"/>
      <c r="R303" s="189"/>
      <c r="S303" s="189"/>
      <c r="T303" s="189"/>
      <c r="U303" s="189"/>
      <c r="V303" s="189"/>
      <c r="W303" s="189"/>
      <c r="X303" s="189"/>
      <c r="Y303" s="189"/>
      <c r="Z303" s="189"/>
      <c r="AA303" s="189"/>
    </row>
    <row r="304" ht="15.75" customHeight="1">
      <c r="A304" s="315"/>
      <c r="B304" s="189"/>
      <c r="C304" s="313"/>
      <c r="D304" s="189"/>
      <c r="E304" s="189"/>
      <c r="F304" s="189"/>
      <c r="G304" s="314"/>
      <c r="H304" s="189"/>
      <c r="I304" s="189"/>
      <c r="J304" s="139"/>
      <c r="K304" s="189"/>
      <c r="L304" s="189"/>
      <c r="M304" s="189"/>
      <c r="N304" s="189"/>
      <c r="O304" s="189"/>
      <c r="P304" s="189"/>
      <c r="Q304" s="189"/>
      <c r="R304" s="189"/>
      <c r="S304" s="189"/>
      <c r="T304" s="189"/>
      <c r="U304" s="189"/>
      <c r="V304" s="189"/>
      <c r="W304" s="189"/>
      <c r="X304" s="189"/>
      <c r="Y304" s="189"/>
      <c r="Z304" s="189"/>
      <c r="AA304" s="189"/>
    </row>
    <row r="305" ht="15.75" customHeight="1">
      <c r="A305" s="315"/>
      <c r="B305" s="189"/>
      <c r="C305" s="313"/>
      <c r="D305" s="189"/>
      <c r="E305" s="189"/>
      <c r="F305" s="189"/>
      <c r="G305" s="314"/>
      <c r="H305" s="189"/>
      <c r="I305" s="189"/>
      <c r="J305" s="139"/>
      <c r="K305" s="189"/>
      <c r="L305" s="189"/>
      <c r="M305" s="189"/>
      <c r="N305" s="189"/>
      <c r="O305" s="189"/>
      <c r="P305" s="189"/>
      <c r="Q305" s="189"/>
      <c r="R305" s="189"/>
      <c r="S305" s="189"/>
      <c r="T305" s="189"/>
      <c r="U305" s="189"/>
      <c r="V305" s="189"/>
      <c r="W305" s="189"/>
      <c r="X305" s="189"/>
      <c r="Y305" s="189"/>
      <c r="Z305" s="189"/>
      <c r="AA305" s="189"/>
    </row>
    <row r="306" ht="15.75" customHeight="1">
      <c r="A306" s="315"/>
      <c r="B306" s="189"/>
      <c r="C306" s="313"/>
      <c r="D306" s="189"/>
      <c r="E306" s="189"/>
      <c r="F306" s="189"/>
      <c r="G306" s="314"/>
      <c r="H306" s="189"/>
      <c r="I306" s="189"/>
      <c r="J306" s="139"/>
      <c r="K306" s="189"/>
      <c r="L306" s="189"/>
      <c r="M306" s="189"/>
      <c r="N306" s="189"/>
      <c r="O306" s="189"/>
      <c r="P306" s="189"/>
      <c r="Q306" s="189"/>
      <c r="R306" s="189"/>
      <c r="S306" s="189"/>
      <c r="T306" s="189"/>
      <c r="U306" s="189"/>
      <c r="V306" s="189"/>
      <c r="W306" s="189"/>
      <c r="X306" s="189"/>
      <c r="Y306" s="189"/>
      <c r="Z306" s="189"/>
      <c r="AA306" s="189"/>
    </row>
    <row r="307" ht="15.75" customHeight="1">
      <c r="A307" s="315"/>
      <c r="B307" s="189"/>
      <c r="C307" s="313"/>
      <c r="D307" s="189"/>
      <c r="E307" s="189"/>
      <c r="F307" s="189"/>
      <c r="G307" s="314"/>
      <c r="H307" s="189"/>
      <c r="I307" s="189"/>
      <c r="J307" s="139"/>
      <c r="K307" s="189"/>
      <c r="L307" s="189"/>
      <c r="M307" s="189"/>
      <c r="N307" s="189"/>
      <c r="O307" s="189"/>
      <c r="P307" s="189"/>
      <c r="Q307" s="189"/>
      <c r="R307" s="189"/>
      <c r="S307" s="189"/>
      <c r="T307" s="189"/>
      <c r="U307" s="189"/>
      <c r="V307" s="189"/>
      <c r="W307" s="189"/>
      <c r="X307" s="189"/>
      <c r="Y307" s="189"/>
      <c r="Z307" s="189"/>
      <c r="AA307" s="189"/>
    </row>
    <row r="308" ht="15.75" customHeight="1">
      <c r="A308" s="315"/>
      <c r="B308" s="189"/>
      <c r="C308" s="313"/>
      <c r="D308" s="189"/>
      <c r="E308" s="189"/>
      <c r="F308" s="189"/>
      <c r="G308" s="314"/>
      <c r="H308" s="189"/>
      <c r="I308" s="189"/>
      <c r="J308" s="139"/>
      <c r="K308" s="189"/>
      <c r="L308" s="189"/>
      <c r="M308" s="189"/>
      <c r="N308" s="189"/>
      <c r="O308" s="189"/>
      <c r="P308" s="189"/>
      <c r="Q308" s="189"/>
      <c r="R308" s="189"/>
      <c r="S308" s="189"/>
      <c r="T308" s="189"/>
      <c r="U308" s="189"/>
      <c r="V308" s="189"/>
      <c r="W308" s="189"/>
      <c r="X308" s="189"/>
      <c r="Y308" s="189"/>
      <c r="Z308" s="189"/>
      <c r="AA308" s="189"/>
    </row>
    <row r="309" ht="15.75" customHeight="1">
      <c r="A309" s="315"/>
      <c r="B309" s="189"/>
      <c r="C309" s="313"/>
      <c r="D309" s="189"/>
      <c r="E309" s="189"/>
      <c r="F309" s="189"/>
      <c r="G309" s="314"/>
      <c r="H309" s="189"/>
      <c r="I309" s="189"/>
      <c r="J309" s="139"/>
      <c r="K309" s="189"/>
      <c r="L309" s="189"/>
      <c r="M309" s="189"/>
      <c r="N309" s="189"/>
      <c r="O309" s="189"/>
      <c r="P309" s="189"/>
      <c r="Q309" s="189"/>
      <c r="R309" s="189"/>
      <c r="S309" s="189"/>
      <c r="T309" s="189"/>
      <c r="U309" s="189"/>
      <c r="V309" s="189"/>
      <c r="W309" s="189"/>
      <c r="X309" s="189"/>
      <c r="Y309" s="189"/>
      <c r="Z309" s="189"/>
      <c r="AA309" s="189"/>
    </row>
    <row r="310" ht="15.75" customHeight="1">
      <c r="A310" s="315"/>
      <c r="B310" s="189"/>
      <c r="C310" s="313"/>
      <c r="D310" s="189"/>
      <c r="E310" s="189"/>
      <c r="F310" s="189"/>
      <c r="G310" s="314"/>
      <c r="H310" s="189"/>
      <c r="I310" s="189"/>
      <c r="J310" s="139"/>
      <c r="K310" s="189"/>
      <c r="L310" s="189"/>
      <c r="M310" s="189"/>
      <c r="N310" s="189"/>
      <c r="O310" s="189"/>
      <c r="P310" s="189"/>
      <c r="Q310" s="189"/>
      <c r="R310" s="189"/>
      <c r="S310" s="189"/>
      <c r="T310" s="189"/>
      <c r="U310" s="189"/>
      <c r="V310" s="189"/>
      <c r="W310" s="189"/>
      <c r="X310" s="189"/>
      <c r="Y310" s="189"/>
      <c r="Z310" s="189"/>
      <c r="AA310" s="189"/>
    </row>
    <row r="311" ht="15.75" customHeight="1">
      <c r="A311" s="315"/>
      <c r="B311" s="189"/>
      <c r="C311" s="313"/>
      <c r="D311" s="189"/>
      <c r="E311" s="189"/>
      <c r="F311" s="189"/>
      <c r="G311" s="314"/>
      <c r="H311" s="189"/>
      <c r="I311" s="189"/>
      <c r="J311" s="139"/>
      <c r="K311" s="189"/>
      <c r="L311" s="189"/>
      <c r="M311" s="189"/>
      <c r="N311" s="189"/>
      <c r="O311" s="189"/>
      <c r="P311" s="189"/>
      <c r="Q311" s="189"/>
      <c r="R311" s="189"/>
      <c r="S311" s="189"/>
      <c r="T311" s="189"/>
      <c r="U311" s="189"/>
      <c r="V311" s="189"/>
      <c r="W311" s="189"/>
      <c r="X311" s="189"/>
      <c r="Y311" s="189"/>
      <c r="Z311" s="189"/>
      <c r="AA311" s="189"/>
    </row>
    <row r="312" ht="15.75" customHeight="1">
      <c r="A312" s="315"/>
      <c r="B312" s="189"/>
      <c r="C312" s="313"/>
      <c r="D312" s="189"/>
      <c r="E312" s="189"/>
      <c r="F312" s="189"/>
      <c r="G312" s="314"/>
      <c r="H312" s="189"/>
      <c r="I312" s="189"/>
      <c r="J312" s="139"/>
      <c r="K312" s="189"/>
      <c r="L312" s="189"/>
      <c r="M312" s="189"/>
      <c r="N312" s="189"/>
      <c r="O312" s="189"/>
      <c r="P312" s="189"/>
      <c r="Q312" s="189"/>
      <c r="R312" s="189"/>
      <c r="S312" s="189"/>
      <c r="T312" s="189"/>
      <c r="U312" s="189"/>
      <c r="V312" s="189"/>
      <c r="W312" s="189"/>
      <c r="X312" s="189"/>
      <c r="Y312" s="189"/>
      <c r="Z312" s="189"/>
      <c r="AA312" s="189"/>
    </row>
    <row r="313" ht="15.75" customHeight="1">
      <c r="A313" s="315"/>
      <c r="B313" s="189"/>
      <c r="C313" s="313"/>
      <c r="D313" s="189"/>
      <c r="E313" s="189"/>
      <c r="F313" s="189"/>
      <c r="G313" s="314"/>
      <c r="H313" s="189"/>
      <c r="I313" s="189"/>
      <c r="J313" s="139"/>
      <c r="K313" s="189"/>
      <c r="L313" s="189"/>
      <c r="M313" s="189"/>
      <c r="N313" s="189"/>
      <c r="O313" s="189"/>
      <c r="P313" s="189"/>
      <c r="Q313" s="189"/>
      <c r="R313" s="189"/>
      <c r="S313" s="189"/>
      <c r="T313" s="189"/>
      <c r="U313" s="189"/>
      <c r="V313" s="189"/>
      <c r="W313" s="189"/>
      <c r="X313" s="189"/>
      <c r="Y313" s="189"/>
      <c r="Z313" s="189"/>
      <c r="AA313" s="189"/>
    </row>
    <row r="314" ht="15.75" customHeight="1">
      <c r="A314" s="315"/>
      <c r="B314" s="189"/>
      <c r="C314" s="313"/>
      <c r="D314" s="189"/>
      <c r="E314" s="189"/>
      <c r="F314" s="189"/>
      <c r="G314" s="314"/>
      <c r="H314" s="189"/>
      <c r="I314" s="189"/>
      <c r="J314" s="139"/>
      <c r="K314" s="189"/>
      <c r="L314" s="189"/>
      <c r="M314" s="189"/>
      <c r="N314" s="189"/>
      <c r="O314" s="189"/>
      <c r="P314" s="189"/>
      <c r="Q314" s="189"/>
      <c r="R314" s="189"/>
      <c r="S314" s="189"/>
      <c r="T314" s="189"/>
      <c r="U314" s="189"/>
      <c r="V314" s="189"/>
      <c r="W314" s="189"/>
      <c r="X314" s="189"/>
      <c r="Y314" s="189"/>
      <c r="Z314" s="189"/>
      <c r="AA314" s="189"/>
    </row>
    <row r="315" ht="15.75" customHeight="1">
      <c r="A315" s="315"/>
      <c r="B315" s="189"/>
      <c r="C315" s="313"/>
      <c r="D315" s="189"/>
      <c r="E315" s="189"/>
      <c r="F315" s="189"/>
      <c r="G315" s="314"/>
      <c r="H315" s="189"/>
      <c r="I315" s="189"/>
      <c r="J315" s="139"/>
      <c r="K315" s="189"/>
      <c r="L315" s="189"/>
      <c r="M315" s="189"/>
      <c r="N315" s="189"/>
      <c r="O315" s="189"/>
      <c r="P315" s="189"/>
      <c r="Q315" s="189"/>
      <c r="R315" s="189"/>
      <c r="S315" s="189"/>
      <c r="T315" s="189"/>
      <c r="U315" s="189"/>
      <c r="V315" s="189"/>
      <c r="W315" s="189"/>
      <c r="X315" s="189"/>
      <c r="Y315" s="189"/>
      <c r="Z315" s="189"/>
      <c r="AA315" s="189"/>
    </row>
    <row r="316" ht="15.75" customHeight="1">
      <c r="A316" s="315"/>
      <c r="B316" s="189"/>
      <c r="C316" s="313"/>
      <c r="D316" s="189"/>
      <c r="E316" s="189"/>
      <c r="F316" s="189"/>
      <c r="G316" s="314"/>
      <c r="H316" s="189"/>
      <c r="I316" s="189"/>
      <c r="J316" s="139"/>
      <c r="K316" s="189"/>
      <c r="L316" s="189"/>
      <c r="M316" s="189"/>
      <c r="N316" s="189"/>
      <c r="O316" s="189"/>
      <c r="P316" s="189"/>
      <c r="Q316" s="189"/>
      <c r="R316" s="189"/>
      <c r="S316" s="189"/>
      <c r="T316" s="189"/>
      <c r="U316" s="189"/>
      <c r="V316" s="189"/>
      <c r="W316" s="189"/>
      <c r="X316" s="189"/>
      <c r="Y316" s="189"/>
      <c r="Z316" s="189"/>
      <c r="AA316" s="189"/>
    </row>
    <row r="317" ht="15.75" customHeight="1">
      <c r="A317" s="315"/>
      <c r="B317" s="189"/>
      <c r="C317" s="313"/>
      <c r="D317" s="189"/>
      <c r="E317" s="189"/>
      <c r="F317" s="189"/>
      <c r="G317" s="314"/>
      <c r="H317" s="189"/>
      <c r="I317" s="189"/>
      <c r="J317" s="139"/>
      <c r="K317" s="189"/>
      <c r="L317" s="189"/>
      <c r="M317" s="189"/>
      <c r="N317" s="189"/>
      <c r="O317" s="189"/>
      <c r="P317" s="189"/>
      <c r="Q317" s="189"/>
      <c r="R317" s="189"/>
      <c r="S317" s="189"/>
      <c r="T317" s="189"/>
      <c r="U317" s="189"/>
      <c r="V317" s="189"/>
      <c r="W317" s="189"/>
      <c r="X317" s="189"/>
      <c r="Y317" s="189"/>
      <c r="Z317" s="189"/>
      <c r="AA317" s="189"/>
    </row>
    <row r="318" ht="15.75" customHeight="1">
      <c r="A318" s="315"/>
      <c r="B318" s="189"/>
      <c r="C318" s="313"/>
      <c r="D318" s="189"/>
      <c r="E318" s="189"/>
      <c r="F318" s="189"/>
      <c r="G318" s="314"/>
      <c r="H318" s="189"/>
      <c r="I318" s="189"/>
      <c r="J318" s="139"/>
      <c r="K318" s="189"/>
      <c r="L318" s="189"/>
      <c r="M318" s="189"/>
      <c r="N318" s="189"/>
      <c r="O318" s="189"/>
      <c r="P318" s="189"/>
      <c r="Q318" s="189"/>
      <c r="R318" s="189"/>
      <c r="S318" s="189"/>
      <c r="T318" s="189"/>
      <c r="U318" s="189"/>
      <c r="V318" s="189"/>
      <c r="W318" s="189"/>
      <c r="X318" s="189"/>
      <c r="Y318" s="189"/>
      <c r="Z318" s="189"/>
      <c r="AA318" s="189"/>
    </row>
    <row r="319" ht="15.75" customHeight="1">
      <c r="A319" s="315"/>
      <c r="B319" s="189"/>
      <c r="C319" s="313"/>
      <c r="D319" s="189"/>
      <c r="E319" s="189"/>
      <c r="F319" s="189"/>
      <c r="G319" s="314"/>
      <c r="H319" s="189"/>
      <c r="I319" s="189"/>
      <c r="J319" s="139"/>
      <c r="K319" s="189"/>
      <c r="L319" s="189"/>
      <c r="M319" s="189"/>
      <c r="N319" s="189"/>
      <c r="O319" s="189"/>
      <c r="P319" s="189"/>
      <c r="Q319" s="189"/>
      <c r="R319" s="189"/>
      <c r="S319" s="189"/>
      <c r="T319" s="189"/>
      <c r="U319" s="189"/>
      <c r="V319" s="189"/>
      <c r="W319" s="189"/>
      <c r="X319" s="189"/>
      <c r="Y319" s="189"/>
      <c r="Z319" s="189"/>
      <c r="AA319" s="189"/>
    </row>
    <row r="320" ht="15.75" customHeight="1">
      <c r="A320" s="315"/>
      <c r="B320" s="189"/>
      <c r="C320" s="313"/>
      <c r="D320" s="189"/>
      <c r="E320" s="189"/>
      <c r="F320" s="189"/>
      <c r="G320" s="314"/>
      <c r="H320" s="189"/>
      <c r="I320" s="189"/>
      <c r="J320" s="139"/>
      <c r="K320" s="189"/>
      <c r="L320" s="189"/>
      <c r="M320" s="189"/>
      <c r="N320" s="189"/>
      <c r="O320" s="189"/>
      <c r="P320" s="189"/>
      <c r="Q320" s="189"/>
      <c r="R320" s="189"/>
      <c r="S320" s="189"/>
      <c r="T320" s="189"/>
      <c r="U320" s="189"/>
      <c r="V320" s="189"/>
      <c r="W320" s="189"/>
      <c r="X320" s="189"/>
      <c r="Y320" s="189"/>
      <c r="Z320" s="189"/>
      <c r="AA320" s="189"/>
    </row>
    <row r="321" ht="15.75" customHeight="1">
      <c r="A321" s="315"/>
      <c r="B321" s="189"/>
      <c r="C321" s="313"/>
      <c r="D321" s="189"/>
      <c r="E321" s="189"/>
      <c r="F321" s="189"/>
      <c r="G321" s="314"/>
      <c r="H321" s="189"/>
      <c r="I321" s="189"/>
      <c r="J321" s="139"/>
      <c r="K321" s="189"/>
      <c r="L321" s="189"/>
      <c r="M321" s="189"/>
      <c r="N321" s="189"/>
      <c r="O321" s="189"/>
      <c r="P321" s="189"/>
      <c r="Q321" s="189"/>
      <c r="R321" s="189"/>
      <c r="S321" s="189"/>
      <c r="T321" s="189"/>
      <c r="U321" s="189"/>
      <c r="V321" s="189"/>
      <c r="W321" s="189"/>
      <c r="X321" s="189"/>
      <c r="Y321" s="189"/>
      <c r="Z321" s="189"/>
      <c r="AA321" s="189"/>
    </row>
    <row r="322" ht="15.75" customHeight="1">
      <c r="A322" s="315"/>
      <c r="B322" s="189"/>
      <c r="C322" s="313"/>
      <c r="D322" s="189"/>
      <c r="E322" s="189"/>
      <c r="F322" s="189"/>
      <c r="G322" s="314"/>
      <c r="H322" s="189"/>
      <c r="I322" s="189"/>
      <c r="J322" s="139"/>
      <c r="K322" s="189"/>
      <c r="L322" s="189"/>
      <c r="M322" s="189"/>
      <c r="N322" s="189"/>
      <c r="O322" s="189"/>
      <c r="P322" s="189"/>
      <c r="Q322" s="189"/>
      <c r="R322" s="189"/>
      <c r="S322" s="189"/>
      <c r="T322" s="189"/>
      <c r="U322" s="189"/>
      <c r="V322" s="189"/>
      <c r="W322" s="189"/>
      <c r="X322" s="189"/>
      <c r="Y322" s="189"/>
      <c r="Z322" s="189"/>
      <c r="AA322" s="189"/>
    </row>
    <row r="323" ht="15.75" customHeight="1">
      <c r="A323" s="315"/>
      <c r="B323" s="189"/>
      <c r="C323" s="313"/>
      <c r="D323" s="189"/>
      <c r="E323" s="189"/>
      <c r="F323" s="189"/>
      <c r="G323" s="314"/>
      <c r="H323" s="189"/>
      <c r="I323" s="189"/>
      <c r="J323" s="139"/>
      <c r="K323" s="189"/>
      <c r="L323" s="189"/>
      <c r="M323" s="189"/>
      <c r="N323" s="189"/>
      <c r="O323" s="189"/>
      <c r="P323" s="189"/>
      <c r="Q323" s="189"/>
      <c r="R323" s="189"/>
      <c r="S323" s="189"/>
      <c r="T323" s="189"/>
      <c r="U323" s="189"/>
      <c r="V323" s="189"/>
      <c r="W323" s="189"/>
      <c r="X323" s="189"/>
      <c r="Y323" s="189"/>
      <c r="Z323" s="189"/>
      <c r="AA323" s="189"/>
    </row>
    <row r="324" ht="15.75" customHeight="1">
      <c r="A324" s="315"/>
      <c r="B324" s="189"/>
      <c r="C324" s="313"/>
      <c r="D324" s="189"/>
      <c r="E324" s="189"/>
      <c r="F324" s="189"/>
      <c r="G324" s="314"/>
      <c r="H324" s="189"/>
      <c r="I324" s="189"/>
      <c r="J324" s="139"/>
      <c r="K324" s="189"/>
      <c r="L324" s="189"/>
      <c r="M324" s="189"/>
      <c r="N324" s="189"/>
      <c r="O324" s="189"/>
      <c r="P324" s="189"/>
      <c r="Q324" s="189"/>
      <c r="R324" s="189"/>
      <c r="S324" s="189"/>
      <c r="T324" s="189"/>
      <c r="U324" s="189"/>
      <c r="V324" s="189"/>
      <c r="W324" s="189"/>
      <c r="X324" s="189"/>
      <c r="Y324" s="189"/>
      <c r="Z324" s="189"/>
      <c r="AA324" s="189"/>
    </row>
    <row r="325" ht="15.75" customHeight="1">
      <c r="A325" s="315"/>
      <c r="B325" s="189"/>
      <c r="C325" s="313"/>
      <c r="D325" s="189"/>
      <c r="E325" s="189"/>
      <c r="F325" s="189"/>
      <c r="G325" s="314"/>
      <c r="H325" s="189"/>
      <c r="I325" s="189"/>
      <c r="J325" s="139"/>
      <c r="K325" s="189"/>
      <c r="L325" s="189"/>
      <c r="M325" s="189"/>
      <c r="N325" s="189"/>
      <c r="O325" s="189"/>
      <c r="P325" s="189"/>
      <c r="Q325" s="189"/>
      <c r="R325" s="189"/>
      <c r="S325" s="189"/>
      <c r="T325" s="189"/>
      <c r="U325" s="189"/>
      <c r="V325" s="189"/>
      <c r="W325" s="189"/>
      <c r="X325" s="189"/>
      <c r="Y325" s="189"/>
      <c r="Z325" s="189"/>
      <c r="AA325" s="189"/>
    </row>
    <row r="326" ht="15.75" customHeight="1">
      <c r="A326" s="315"/>
      <c r="B326" s="189"/>
      <c r="C326" s="313"/>
      <c r="D326" s="189"/>
      <c r="E326" s="189"/>
      <c r="F326" s="189"/>
      <c r="G326" s="314"/>
      <c r="H326" s="189"/>
      <c r="I326" s="189"/>
      <c r="J326" s="139"/>
      <c r="K326" s="189"/>
      <c r="L326" s="189"/>
      <c r="M326" s="189"/>
      <c r="N326" s="189"/>
      <c r="O326" s="189"/>
      <c r="P326" s="189"/>
      <c r="Q326" s="189"/>
      <c r="R326" s="189"/>
      <c r="S326" s="189"/>
      <c r="T326" s="189"/>
      <c r="U326" s="189"/>
      <c r="V326" s="189"/>
      <c r="W326" s="189"/>
      <c r="X326" s="189"/>
      <c r="Y326" s="189"/>
      <c r="Z326" s="189"/>
      <c r="AA326" s="189"/>
    </row>
    <row r="327" ht="15.75" customHeight="1">
      <c r="A327" s="315"/>
      <c r="B327" s="189"/>
      <c r="C327" s="313"/>
      <c r="D327" s="189"/>
      <c r="E327" s="189"/>
      <c r="F327" s="189"/>
      <c r="G327" s="314"/>
      <c r="H327" s="189"/>
      <c r="I327" s="189"/>
      <c r="J327" s="139"/>
      <c r="K327" s="189"/>
      <c r="L327" s="189"/>
      <c r="M327" s="189"/>
      <c r="N327" s="189"/>
      <c r="O327" s="189"/>
      <c r="P327" s="189"/>
      <c r="Q327" s="189"/>
      <c r="R327" s="189"/>
      <c r="S327" s="189"/>
      <c r="T327" s="189"/>
      <c r="U327" s="189"/>
      <c r="V327" s="189"/>
      <c r="W327" s="189"/>
      <c r="X327" s="189"/>
      <c r="Y327" s="189"/>
      <c r="Z327" s="189"/>
      <c r="AA327" s="189"/>
    </row>
    <row r="328" ht="15.75" customHeight="1">
      <c r="A328" s="315"/>
      <c r="B328" s="189"/>
      <c r="C328" s="313"/>
      <c r="D328" s="189"/>
      <c r="E328" s="189"/>
      <c r="F328" s="189"/>
      <c r="G328" s="314"/>
      <c r="H328" s="189"/>
      <c r="I328" s="189"/>
      <c r="J328" s="139"/>
      <c r="K328" s="189"/>
      <c r="L328" s="189"/>
      <c r="M328" s="189"/>
      <c r="N328" s="189"/>
      <c r="O328" s="189"/>
      <c r="P328" s="189"/>
      <c r="Q328" s="189"/>
      <c r="R328" s="189"/>
      <c r="S328" s="189"/>
      <c r="T328" s="189"/>
      <c r="U328" s="189"/>
      <c r="V328" s="189"/>
      <c r="W328" s="189"/>
      <c r="X328" s="189"/>
      <c r="Y328" s="189"/>
      <c r="Z328" s="189"/>
      <c r="AA328" s="189"/>
    </row>
    <row r="329" ht="15.75" customHeight="1">
      <c r="A329" s="315"/>
      <c r="B329" s="189"/>
      <c r="C329" s="313"/>
      <c r="D329" s="189"/>
      <c r="E329" s="189"/>
      <c r="F329" s="189"/>
      <c r="G329" s="314"/>
      <c r="H329" s="189"/>
      <c r="I329" s="189"/>
      <c r="J329" s="139"/>
      <c r="K329" s="189"/>
      <c r="L329" s="189"/>
      <c r="M329" s="189"/>
      <c r="N329" s="189"/>
      <c r="O329" s="189"/>
      <c r="P329" s="189"/>
      <c r="Q329" s="189"/>
      <c r="R329" s="189"/>
      <c r="S329" s="189"/>
      <c r="T329" s="189"/>
      <c r="U329" s="189"/>
      <c r="V329" s="189"/>
      <c r="W329" s="189"/>
      <c r="X329" s="189"/>
      <c r="Y329" s="189"/>
      <c r="Z329" s="189"/>
      <c r="AA329" s="189"/>
    </row>
    <row r="330" ht="15.75" customHeight="1">
      <c r="A330" s="315"/>
      <c r="B330" s="189"/>
      <c r="C330" s="313"/>
      <c r="D330" s="189"/>
      <c r="E330" s="189"/>
      <c r="F330" s="189"/>
      <c r="G330" s="314"/>
      <c r="H330" s="189"/>
      <c r="I330" s="189"/>
      <c r="J330" s="139"/>
      <c r="K330" s="189"/>
      <c r="L330" s="189"/>
      <c r="M330" s="189"/>
      <c r="N330" s="189"/>
      <c r="O330" s="189"/>
      <c r="P330" s="189"/>
      <c r="Q330" s="189"/>
      <c r="R330" s="189"/>
      <c r="S330" s="189"/>
      <c r="T330" s="189"/>
      <c r="U330" s="189"/>
      <c r="V330" s="189"/>
      <c r="W330" s="189"/>
      <c r="X330" s="189"/>
      <c r="Y330" s="189"/>
      <c r="Z330" s="189"/>
      <c r="AA330" s="189"/>
    </row>
    <row r="331" ht="15.75" customHeight="1">
      <c r="A331" s="315"/>
      <c r="B331" s="189"/>
      <c r="C331" s="313"/>
      <c r="D331" s="189"/>
      <c r="E331" s="189"/>
      <c r="F331" s="189"/>
      <c r="G331" s="314"/>
      <c r="H331" s="189"/>
      <c r="I331" s="189"/>
      <c r="J331" s="139"/>
      <c r="K331" s="189"/>
      <c r="L331" s="189"/>
      <c r="M331" s="189"/>
      <c r="N331" s="189"/>
      <c r="O331" s="189"/>
      <c r="P331" s="189"/>
      <c r="Q331" s="189"/>
      <c r="R331" s="189"/>
      <c r="S331" s="189"/>
      <c r="T331" s="189"/>
      <c r="U331" s="189"/>
      <c r="V331" s="189"/>
      <c r="W331" s="189"/>
      <c r="X331" s="189"/>
      <c r="Y331" s="189"/>
      <c r="Z331" s="189"/>
      <c r="AA331" s="189"/>
    </row>
    <row r="332" ht="15.75" customHeight="1">
      <c r="A332" s="315"/>
      <c r="B332" s="189"/>
      <c r="C332" s="313"/>
      <c r="D332" s="189"/>
      <c r="E332" s="189"/>
      <c r="F332" s="189"/>
      <c r="G332" s="314"/>
      <c r="H332" s="189"/>
      <c r="I332" s="189"/>
      <c r="J332" s="139"/>
      <c r="K332" s="189"/>
      <c r="L332" s="189"/>
      <c r="M332" s="189"/>
      <c r="N332" s="189"/>
      <c r="O332" s="189"/>
      <c r="P332" s="189"/>
      <c r="Q332" s="189"/>
      <c r="R332" s="189"/>
      <c r="S332" s="189"/>
      <c r="T332" s="189"/>
      <c r="U332" s="189"/>
      <c r="V332" s="189"/>
      <c r="W332" s="189"/>
      <c r="X332" s="189"/>
      <c r="Y332" s="189"/>
      <c r="Z332" s="189"/>
      <c r="AA332" s="189"/>
    </row>
    <row r="333" ht="15.75" customHeight="1">
      <c r="A333" s="315"/>
      <c r="B333" s="189"/>
      <c r="C333" s="313"/>
      <c r="D333" s="189"/>
      <c r="E333" s="189"/>
      <c r="F333" s="189"/>
      <c r="G333" s="314"/>
      <c r="H333" s="189"/>
      <c r="I333" s="189"/>
      <c r="J333" s="139"/>
      <c r="K333" s="189"/>
      <c r="L333" s="189"/>
      <c r="M333" s="189"/>
      <c r="N333" s="189"/>
      <c r="O333" s="189"/>
      <c r="P333" s="189"/>
      <c r="Q333" s="189"/>
      <c r="R333" s="189"/>
      <c r="S333" s="189"/>
      <c r="T333" s="189"/>
      <c r="U333" s="189"/>
      <c r="V333" s="189"/>
      <c r="W333" s="189"/>
      <c r="X333" s="189"/>
      <c r="Y333" s="189"/>
      <c r="Z333" s="189"/>
      <c r="AA333" s="189"/>
    </row>
    <row r="334" ht="15.75" customHeight="1">
      <c r="A334" s="315"/>
      <c r="B334" s="189"/>
      <c r="C334" s="313"/>
      <c r="D334" s="189"/>
      <c r="E334" s="189"/>
      <c r="F334" s="189"/>
      <c r="G334" s="314"/>
      <c r="H334" s="189"/>
      <c r="I334" s="189"/>
      <c r="J334" s="139"/>
      <c r="K334" s="189"/>
      <c r="L334" s="189"/>
      <c r="M334" s="189"/>
      <c r="N334" s="189"/>
      <c r="O334" s="189"/>
      <c r="P334" s="189"/>
      <c r="Q334" s="189"/>
      <c r="R334" s="189"/>
      <c r="S334" s="189"/>
      <c r="T334" s="189"/>
      <c r="U334" s="189"/>
      <c r="V334" s="189"/>
      <c r="W334" s="189"/>
      <c r="X334" s="189"/>
      <c r="Y334" s="189"/>
      <c r="Z334" s="189"/>
      <c r="AA334" s="189"/>
    </row>
    <row r="335" ht="15.75" customHeight="1">
      <c r="A335" s="315"/>
      <c r="B335" s="189"/>
      <c r="C335" s="313"/>
      <c r="D335" s="189"/>
      <c r="E335" s="189"/>
      <c r="F335" s="189"/>
      <c r="G335" s="314"/>
      <c r="H335" s="189"/>
      <c r="I335" s="189"/>
      <c r="J335" s="139"/>
      <c r="K335" s="189"/>
      <c r="L335" s="189"/>
      <c r="M335" s="189"/>
      <c r="N335" s="189"/>
      <c r="O335" s="189"/>
      <c r="P335" s="189"/>
      <c r="Q335" s="189"/>
      <c r="R335" s="189"/>
      <c r="S335" s="189"/>
      <c r="T335" s="189"/>
      <c r="U335" s="189"/>
      <c r="V335" s="189"/>
      <c r="W335" s="189"/>
      <c r="X335" s="189"/>
      <c r="Y335" s="189"/>
      <c r="Z335" s="189"/>
      <c r="AA335" s="189"/>
    </row>
    <row r="336" ht="15.75" customHeight="1">
      <c r="A336" s="315"/>
      <c r="B336" s="189"/>
      <c r="C336" s="313"/>
      <c r="D336" s="189"/>
      <c r="E336" s="189"/>
      <c r="F336" s="189"/>
      <c r="G336" s="314"/>
      <c r="H336" s="189"/>
      <c r="I336" s="189"/>
      <c r="J336" s="139"/>
      <c r="K336" s="189"/>
      <c r="L336" s="189"/>
      <c r="M336" s="189"/>
      <c r="N336" s="189"/>
      <c r="O336" s="189"/>
      <c r="P336" s="189"/>
      <c r="Q336" s="189"/>
      <c r="R336" s="189"/>
      <c r="S336" s="189"/>
      <c r="T336" s="189"/>
      <c r="U336" s="189"/>
      <c r="V336" s="189"/>
      <c r="W336" s="189"/>
      <c r="X336" s="189"/>
      <c r="Y336" s="189"/>
      <c r="Z336" s="189"/>
      <c r="AA336" s="189"/>
    </row>
    <row r="337" ht="15.75" customHeight="1">
      <c r="A337" s="315"/>
      <c r="B337" s="189"/>
      <c r="C337" s="313"/>
      <c r="D337" s="189"/>
      <c r="E337" s="189"/>
      <c r="F337" s="189"/>
      <c r="G337" s="314"/>
      <c r="H337" s="189"/>
      <c r="I337" s="189"/>
      <c r="J337" s="139"/>
      <c r="K337" s="189"/>
      <c r="L337" s="189"/>
      <c r="M337" s="189"/>
      <c r="N337" s="189"/>
      <c r="O337" s="189"/>
      <c r="P337" s="189"/>
      <c r="Q337" s="189"/>
      <c r="R337" s="189"/>
      <c r="S337" s="189"/>
      <c r="T337" s="189"/>
      <c r="U337" s="189"/>
      <c r="V337" s="189"/>
      <c r="W337" s="189"/>
      <c r="X337" s="189"/>
      <c r="Y337" s="189"/>
      <c r="Z337" s="189"/>
      <c r="AA337" s="189"/>
    </row>
    <row r="338" ht="15.75" customHeight="1">
      <c r="A338" s="315"/>
      <c r="B338" s="189"/>
      <c r="C338" s="313"/>
      <c r="D338" s="189"/>
      <c r="E338" s="189"/>
      <c r="F338" s="189"/>
      <c r="G338" s="314"/>
      <c r="H338" s="189"/>
      <c r="I338" s="189"/>
      <c r="J338" s="139"/>
      <c r="K338" s="189"/>
      <c r="L338" s="189"/>
      <c r="M338" s="189"/>
      <c r="N338" s="189"/>
      <c r="O338" s="189"/>
      <c r="P338" s="189"/>
      <c r="Q338" s="189"/>
      <c r="R338" s="189"/>
      <c r="S338" s="189"/>
      <c r="T338" s="189"/>
      <c r="U338" s="189"/>
      <c r="V338" s="189"/>
      <c r="W338" s="189"/>
      <c r="X338" s="189"/>
      <c r="Y338" s="189"/>
      <c r="Z338" s="189"/>
      <c r="AA338" s="189"/>
    </row>
    <row r="339" ht="15.75" customHeight="1">
      <c r="A339" s="315"/>
      <c r="B339" s="189"/>
      <c r="C339" s="313"/>
      <c r="D339" s="189"/>
      <c r="E339" s="189"/>
      <c r="F339" s="189"/>
      <c r="G339" s="314"/>
      <c r="H339" s="189"/>
      <c r="I339" s="189"/>
      <c r="J339" s="139"/>
      <c r="K339" s="189"/>
      <c r="L339" s="189"/>
      <c r="M339" s="189"/>
      <c r="N339" s="189"/>
      <c r="O339" s="189"/>
      <c r="P339" s="189"/>
      <c r="Q339" s="189"/>
      <c r="R339" s="189"/>
      <c r="S339" s="189"/>
      <c r="T339" s="189"/>
      <c r="U339" s="189"/>
      <c r="V339" s="189"/>
      <c r="W339" s="189"/>
      <c r="X339" s="189"/>
      <c r="Y339" s="189"/>
      <c r="Z339" s="189"/>
      <c r="AA339" s="189"/>
    </row>
    <row r="340" ht="15.75" customHeight="1">
      <c r="A340" s="315"/>
      <c r="B340" s="189"/>
      <c r="C340" s="313"/>
      <c r="D340" s="189"/>
      <c r="E340" s="189"/>
      <c r="F340" s="189"/>
      <c r="G340" s="314"/>
      <c r="H340" s="189"/>
      <c r="I340" s="189"/>
      <c r="J340" s="139"/>
      <c r="K340" s="189"/>
      <c r="L340" s="189"/>
      <c r="M340" s="189"/>
      <c r="N340" s="189"/>
      <c r="O340" s="189"/>
      <c r="P340" s="189"/>
      <c r="Q340" s="189"/>
      <c r="R340" s="189"/>
      <c r="S340" s="189"/>
      <c r="T340" s="189"/>
      <c r="U340" s="189"/>
      <c r="V340" s="189"/>
      <c r="W340" s="189"/>
      <c r="X340" s="189"/>
      <c r="Y340" s="189"/>
      <c r="Z340" s="189"/>
      <c r="AA340" s="189"/>
    </row>
    <row r="341" ht="15.75" customHeight="1">
      <c r="A341" s="315"/>
      <c r="B341" s="189"/>
      <c r="C341" s="313"/>
      <c r="D341" s="189"/>
      <c r="E341" s="189"/>
      <c r="F341" s="189"/>
      <c r="G341" s="314"/>
      <c r="H341" s="189"/>
      <c r="I341" s="189"/>
      <c r="J341" s="139"/>
      <c r="K341" s="189"/>
      <c r="L341" s="189"/>
      <c r="M341" s="189"/>
      <c r="N341" s="189"/>
      <c r="O341" s="189"/>
      <c r="P341" s="189"/>
      <c r="Q341" s="189"/>
      <c r="R341" s="189"/>
      <c r="S341" s="189"/>
      <c r="T341" s="189"/>
      <c r="U341" s="189"/>
      <c r="V341" s="189"/>
      <c r="W341" s="189"/>
      <c r="X341" s="189"/>
      <c r="Y341" s="189"/>
      <c r="Z341" s="189"/>
      <c r="AA341" s="189"/>
    </row>
    <row r="342" ht="15.75" customHeight="1">
      <c r="A342" s="315"/>
      <c r="B342" s="189"/>
      <c r="C342" s="313"/>
      <c r="D342" s="189"/>
      <c r="E342" s="189"/>
      <c r="F342" s="189"/>
      <c r="G342" s="314"/>
      <c r="H342" s="189"/>
      <c r="I342" s="189"/>
      <c r="J342" s="139"/>
      <c r="K342" s="189"/>
      <c r="L342" s="189"/>
      <c r="M342" s="189"/>
      <c r="N342" s="189"/>
      <c r="O342" s="189"/>
      <c r="P342" s="189"/>
      <c r="Q342" s="189"/>
      <c r="R342" s="189"/>
      <c r="S342" s="189"/>
      <c r="T342" s="189"/>
      <c r="U342" s="189"/>
      <c r="V342" s="189"/>
      <c r="W342" s="189"/>
      <c r="X342" s="189"/>
      <c r="Y342" s="189"/>
      <c r="Z342" s="189"/>
      <c r="AA342" s="189"/>
    </row>
    <row r="343" ht="15.75" customHeight="1">
      <c r="A343" s="315"/>
      <c r="B343" s="189"/>
      <c r="C343" s="313"/>
      <c r="D343" s="189"/>
      <c r="E343" s="189"/>
      <c r="F343" s="189"/>
      <c r="G343" s="314"/>
      <c r="H343" s="189"/>
      <c r="I343" s="189"/>
      <c r="J343" s="139"/>
      <c r="K343" s="189"/>
      <c r="L343" s="189"/>
      <c r="M343" s="189"/>
      <c r="N343" s="189"/>
      <c r="O343" s="189"/>
      <c r="P343" s="189"/>
      <c r="Q343" s="189"/>
      <c r="R343" s="189"/>
      <c r="S343" s="189"/>
      <c r="T343" s="189"/>
      <c r="U343" s="189"/>
      <c r="V343" s="189"/>
      <c r="W343" s="189"/>
      <c r="X343" s="189"/>
      <c r="Y343" s="189"/>
      <c r="Z343" s="189"/>
      <c r="AA343" s="189"/>
    </row>
    <row r="344" ht="15.75" customHeight="1">
      <c r="A344" s="315"/>
      <c r="B344" s="189"/>
      <c r="C344" s="313"/>
      <c r="D344" s="189"/>
      <c r="E344" s="189"/>
      <c r="F344" s="189"/>
      <c r="G344" s="314"/>
      <c r="H344" s="189"/>
      <c r="I344" s="189"/>
      <c r="J344" s="139"/>
      <c r="K344" s="189"/>
      <c r="L344" s="189"/>
      <c r="M344" s="189"/>
      <c r="N344" s="189"/>
      <c r="O344" s="189"/>
      <c r="P344" s="189"/>
      <c r="Q344" s="189"/>
      <c r="R344" s="189"/>
      <c r="S344" s="189"/>
      <c r="T344" s="189"/>
      <c r="U344" s="189"/>
      <c r="V344" s="189"/>
      <c r="W344" s="189"/>
      <c r="X344" s="189"/>
      <c r="Y344" s="189"/>
      <c r="Z344" s="189"/>
      <c r="AA344" s="189"/>
    </row>
    <row r="345" ht="15.75" customHeight="1">
      <c r="A345" s="315"/>
      <c r="B345" s="189"/>
      <c r="C345" s="313"/>
      <c r="D345" s="189"/>
      <c r="E345" s="189"/>
      <c r="F345" s="189"/>
      <c r="G345" s="314"/>
      <c r="H345" s="189"/>
      <c r="I345" s="189"/>
      <c r="J345" s="139"/>
      <c r="K345" s="189"/>
      <c r="L345" s="189"/>
      <c r="M345" s="189"/>
      <c r="N345" s="189"/>
      <c r="O345" s="189"/>
      <c r="P345" s="189"/>
      <c r="Q345" s="189"/>
      <c r="R345" s="189"/>
      <c r="S345" s="189"/>
      <c r="T345" s="189"/>
      <c r="U345" s="189"/>
      <c r="V345" s="189"/>
      <c r="W345" s="189"/>
      <c r="X345" s="189"/>
      <c r="Y345" s="189"/>
      <c r="Z345" s="189"/>
      <c r="AA345" s="189"/>
    </row>
    <row r="346" ht="15.75" customHeight="1">
      <c r="A346" s="315"/>
      <c r="B346" s="189"/>
      <c r="C346" s="313"/>
      <c r="D346" s="189"/>
      <c r="E346" s="189"/>
      <c r="F346" s="189"/>
      <c r="G346" s="314"/>
      <c r="H346" s="189"/>
      <c r="I346" s="189"/>
      <c r="J346" s="139"/>
      <c r="K346" s="189"/>
      <c r="L346" s="189"/>
      <c r="M346" s="189"/>
      <c r="N346" s="189"/>
      <c r="O346" s="189"/>
      <c r="P346" s="189"/>
      <c r="Q346" s="189"/>
      <c r="R346" s="189"/>
      <c r="S346" s="189"/>
      <c r="T346" s="189"/>
      <c r="U346" s="189"/>
      <c r="V346" s="189"/>
      <c r="W346" s="189"/>
      <c r="X346" s="189"/>
      <c r="Y346" s="189"/>
      <c r="Z346" s="189"/>
      <c r="AA346" s="189"/>
    </row>
    <row r="347" ht="15.75" customHeight="1">
      <c r="A347" s="315"/>
      <c r="B347" s="189"/>
      <c r="C347" s="313"/>
      <c r="D347" s="189"/>
      <c r="E347" s="189"/>
      <c r="F347" s="189"/>
      <c r="G347" s="314"/>
      <c r="H347" s="189"/>
      <c r="I347" s="189"/>
      <c r="J347" s="139"/>
      <c r="K347" s="189"/>
      <c r="L347" s="189"/>
      <c r="M347" s="189"/>
      <c r="N347" s="189"/>
      <c r="O347" s="189"/>
      <c r="P347" s="189"/>
      <c r="Q347" s="189"/>
      <c r="R347" s="189"/>
      <c r="S347" s="189"/>
      <c r="T347" s="189"/>
      <c r="U347" s="189"/>
      <c r="V347" s="189"/>
      <c r="W347" s="189"/>
      <c r="X347" s="189"/>
      <c r="Y347" s="189"/>
      <c r="Z347" s="189"/>
      <c r="AA347" s="189"/>
    </row>
    <row r="348" ht="15.75" customHeight="1">
      <c r="A348" s="315"/>
      <c r="B348" s="189"/>
      <c r="C348" s="313"/>
      <c r="D348" s="189"/>
      <c r="E348" s="189"/>
      <c r="F348" s="189"/>
      <c r="G348" s="314"/>
      <c r="H348" s="189"/>
      <c r="I348" s="189"/>
      <c r="J348" s="139"/>
      <c r="K348" s="189"/>
      <c r="L348" s="189"/>
      <c r="M348" s="189"/>
      <c r="N348" s="189"/>
      <c r="O348" s="189"/>
      <c r="P348" s="189"/>
      <c r="Q348" s="189"/>
      <c r="R348" s="189"/>
      <c r="S348" s="189"/>
      <c r="T348" s="189"/>
      <c r="U348" s="189"/>
      <c r="V348" s="189"/>
      <c r="W348" s="189"/>
      <c r="X348" s="189"/>
      <c r="Y348" s="189"/>
      <c r="Z348" s="189"/>
      <c r="AA348" s="189"/>
    </row>
    <row r="349" ht="15.75" customHeight="1">
      <c r="A349" s="315"/>
      <c r="B349" s="189"/>
      <c r="C349" s="313"/>
      <c r="D349" s="189"/>
      <c r="E349" s="189"/>
      <c r="F349" s="189"/>
      <c r="G349" s="314"/>
      <c r="H349" s="189"/>
      <c r="I349" s="189"/>
      <c r="J349" s="139"/>
      <c r="K349" s="189"/>
      <c r="L349" s="189"/>
      <c r="M349" s="189"/>
      <c r="N349" s="189"/>
      <c r="O349" s="189"/>
      <c r="P349" s="189"/>
      <c r="Q349" s="189"/>
      <c r="R349" s="189"/>
      <c r="S349" s="189"/>
      <c r="T349" s="189"/>
      <c r="U349" s="189"/>
      <c r="V349" s="189"/>
      <c r="W349" s="189"/>
      <c r="X349" s="189"/>
      <c r="Y349" s="189"/>
      <c r="Z349" s="189"/>
      <c r="AA349" s="189"/>
    </row>
    <row r="350" ht="15.75" customHeight="1">
      <c r="A350" s="315"/>
      <c r="B350" s="189"/>
      <c r="C350" s="313"/>
      <c r="D350" s="189"/>
      <c r="E350" s="189"/>
      <c r="F350" s="189"/>
      <c r="G350" s="314"/>
      <c r="H350" s="189"/>
      <c r="I350" s="189"/>
      <c r="J350" s="139"/>
      <c r="K350" s="189"/>
      <c r="L350" s="189"/>
      <c r="M350" s="189"/>
      <c r="N350" s="189"/>
      <c r="O350" s="189"/>
      <c r="P350" s="189"/>
      <c r="Q350" s="189"/>
      <c r="R350" s="189"/>
      <c r="S350" s="189"/>
      <c r="T350" s="189"/>
      <c r="U350" s="189"/>
      <c r="V350" s="189"/>
      <c r="W350" s="189"/>
      <c r="X350" s="189"/>
      <c r="Y350" s="189"/>
      <c r="Z350" s="189"/>
      <c r="AA350" s="189"/>
    </row>
    <row r="351" ht="15.75" customHeight="1">
      <c r="A351" s="315"/>
      <c r="B351" s="189"/>
      <c r="C351" s="313"/>
      <c r="D351" s="189"/>
      <c r="E351" s="189"/>
      <c r="F351" s="189"/>
      <c r="G351" s="314"/>
      <c r="H351" s="189"/>
      <c r="I351" s="189"/>
      <c r="J351" s="139"/>
      <c r="K351" s="189"/>
      <c r="L351" s="189"/>
      <c r="M351" s="189"/>
      <c r="N351" s="189"/>
      <c r="O351" s="189"/>
      <c r="P351" s="189"/>
      <c r="Q351" s="189"/>
      <c r="R351" s="189"/>
      <c r="S351" s="189"/>
      <c r="T351" s="189"/>
      <c r="U351" s="189"/>
      <c r="V351" s="189"/>
      <c r="W351" s="189"/>
      <c r="X351" s="189"/>
      <c r="Y351" s="189"/>
      <c r="Z351" s="189"/>
      <c r="AA351" s="189"/>
    </row>
    <row r="352" ht="15.75" customHeight="1">
      <c r="A352" s="315"/>
      <c r="B352" s="189"/>
      <c r="C352" s="313"/>
      <c r="D352" s="189"/>
      <c r="E352" s="189"/>
      <c r="F352" s="189"/>
      <c r="G352" s="314"/>
      <c r="H352" s="189"/>
      <c r="I352" s="189"/>
      <c r="J352" s="139"/>
      <c r="K352" s="189"/>
      <c r="L352" s="189"/>
      <c r="M352" s="189"/>
      <c r="N352" s="189"/>
      <c r="O352" s="189"/>
      <c r="P352" s="189"/>
      <c r="Q352" s="189"/>
      <c r="R352" s="189"/>
      <c r="S352" s="189"/>
      <c r="T352" s="189"/>
      <c r="U352" s="189"/>
      <c r="V352" s="189"/>
      <c r="W352" s="189"/>
      <c r="X352" s="189"/>
      <c r="Y352" s="189"/>
      <c r="Z352" s="189"/>
      <c r="AA352" s="189"/>
    </row>
    <row r="353" ht="15.75" customHeight="1">
      <c r="A353" s="315"/>
      <c r="B353" s="189"/>
      <c r="C353" s="313"/>
      <c r="D353" s="189"/>
      <c r="E353" s="189"/>
      <c r="F353" s="189"/>
      <c r="G353" s="314"/>
      <c r="H353" s="189"/>
      <c r="I353" s="189"/>
      <c r="J353" s="139"/>
      <c r="K353" s="189"/>
      <c r="L353" s="189"/>
      <c r="M353" s="189"/>
      <c r="N353" s="189"/>
      <c r="O353" s="189"/>
      <c r="P353" s="189"/>
      <c r="Q353" s="189"/>
      <c r="R353" s="189"/>
      <c r="S353" s="189"/>
      <c r="T353" s="189"/>
      <c r="U353" s="189"/>
      <c r="V353" s="189"/>
      <c r="W353" s="189"/>
      <c r="X353" s="189"/>
      <c r="Y353" s="189"/>
      <c r="Z353" s="189"/>
      <c r="AA353" s="189"/>
    </row>
    <row r="354" ht="15.75" customHeight="1">
      <c r="A354" s="315"/>
      <c r="B354" s="189"/>
      <c r="C354" s="313"/>
      <c r="D354" s="189"/>
      <c r="E354" s="189"/>
      <c r="F354" s="189"/>
      <c r="G354" s="314"/>
      <c r="H354" s="189"/>
      <c r="I354" s="189"/>
      <c r="J354" s="139"/>
      <c r="K354" s="189"/>
      <c r="L354" s="189"/>
      <c r="M354" s="189"/>
      <c r="N354" s="189"/>
      <c r="O354" s="189"/>
      <c r="P354" s="189"/>
      <c r="Q354" s="189"/>
      <c r="R354" s="189"/>
      <c r="S354" s="189"/>
      <c r="T354" s="189"/>
      <c r="U354" s="189"/>
      <c r="V354" s="189"/>
      <c r="W354" s="189"/>
      <c r="X354" s="189"/>
      <c r="Y354" s="189"/>
      <c r="Z354" s="189"/>
      <c r="AA354" s="189"/>
    </row>
    <row r="355" ht="15.75" customHeight="1">
      <c r="A355" s="315"/>
      <c r="B355" s="189"/>
      <c r="C355" s="313"/>
      <c r="D355" s="189"/>
      <c r="E355" s="189"/>
      <c r="F355" s="189"/>
      <c r="G355" s="314"/>
      <c r="H355" s="189"/>
      <c r="I355" s="189"/>
      <c r="J355" s="139"/>
      <c r="K355" s="189"/>
      <c r="L355" s="189"/>
      <c r="M355" s="189"/>
      <c r="N355" s="189"/>
      <c r="O355" s="189"/>
      <c r="P355" s="189"/>
      <c r="Q355" s="189"/>
      <c r="R355" s="189"/>
      <c r="S355" s="189"/>
      <c r="T355" s="189"/>
      <c r="U355" s="189"/>
      <c r="V355" s="189"/>
      <c r="W355" s="189"/>
      <c r="X355" s="189"/>
      <c r="Y355" s="189"/>
      <c r="Z355" s="189"/>
      <c r="AA355" s="189"/>
    </row>
    <row r="356" ht="15.75" customHeight="1">
      <c r="A356" s="315"/>
      <c r="B356" s="189"/>
      <c r="C356" s="313"/>
      <c r="D356" s="189"/>
      <c r="E356" s="189"/>
      <c r="F356" s="189"/>
      <c r="G356" s="314"/>
      <c r="H356" s="189"/>
      <c r="I356" s="189"/>
      <c r="J356" s="139"/>
      <c r="K356" s="189"/>
      <c r="L356" s="189"/>
      <c r="M356" s="189"/>
      <c r="N356" s="189"/>
      <c r="O356" s="189"/>
      <c r="P356" s="189"/>
      <c r="Q356" s="189"/>
      <c r="R356" s="189"/>
      <c r="S356" s="189"/>
      <c r="T356" s="189"/>
      <c r="U356" s="189"/>
      <c r="V356" s="189"/>
      <c r="W356" s="189"/>
      <c r="X356" s="189"/>
      <c r="Y356" s="189"/>
      <c r="Z356" s="189"/>
      <c r="AA356" s="189"/>
    </row>
    <row r="357" ht="15.75" customHeight="1">
      <c r="A357" s="315"/>
      <c r="B357" s="189"/>
      <c r="C357" s="313"/>
      <c r="D357" s="189"/>
      <c r="E357" s="189"/>
      <c r="F357" s="189"/>
      <c r="G357" s="314"/>
      <c r="H357" s="189"/>
      <c r="I357" s="189"/>
      <c r="J357" s="139"/>
      <c r="K357" s="189"/>
      <c r="L357" s="189"/>
      <c r="M357" s="189"/>
      <c r="N357" s="189"/>
      <c r="O357" s="189"/>
      <c r="P357" s="189"/>
      <c r="Q357" s="189"/>
      <c r="R357" s="189"/>
      <c r="S357" s="189"/>
      <c r="T357" s="189"/>
      <c r="U357" s="189"/>
      <c r="V357" s="189"/>
      <c r="W357" s="189"/>
      <c r="X357" s="189"/>
      <c r="Y357" s="189"/>
      <c r="Z357" s="189"/>
      <c r="AA357" s="189"/>
    </row>
    <row r="358" ht="15.75" customHeight="1">
      <c r="A358" s="315"/>
      <c r="B358" s="189"/>
      <c r="C358" s="313"/>
      <c r="D358" s="189"/>
      <c r="E358" s="189"/>
      <c r="F358" s="189"/>
      <c r="G358" s="314"/>
      <c r="H358" s="189"/>
      <c r="I358" s="189"/>
      <c r="J358" s="139"/>
      <c r="K358" s="189"/>
      <c r="L358" s="189"/>
      <c r="M358" s="189"/>
      <c r="N358" s="189"/>
      <c r="O358" s="189"/>
      <c r="P358" s="189"/>
      <c r="Q358" s="189"/>
      <c r="R358" s="189"/>
      <c r="S358" s="189"/>
      <c r="T358" s="189"/>
      <c r="U358" s="189"/>
      <c r="V358" s="189"/>
      <c r="W358" s="189"/>
      <c r="X358" s="189"/>
      <c r="Y358" s="189"/>
      <c r="Z358" s="189"/>
      <c r="AA358" s="189"/>
    </row>
    <row r="359" ht="15.75" customHeight="1">
      <c r="A359" s="315"/>
      <c r="B359" s="189"/>
      <c r="C359" s="313"/>
      <c r="D359" s="189"/>
      <c r="E359" s="189"/>
      <c r="F359" s="189"/>
      <c r="G359" s="314"/>
      <c r="H359" s="189"/>
      <c r="I359" s="189"/>
      <c r="J359" s="139"/>
      <c r="K359" s="189"/>
      <c r="L359" s="189"/>
      <c r="M359" s="189"/>
      <c r="N359" s="189"/>
      <c r="O359" s="189"/>
      <c r="P359" s="189"/>
      <c r="Q359" s="189"/>
      <c r="R359" s="189"/>
      <c r="S359" s="189"/>
      <c r="T359" s="189"/>
      <c r="U359" s="189"/>
      <c r="V359" s="189"/>
      <c r="W359" s="189"/>
      <c r="X359" s="189"/>
      <c r="Y359" s="189"/>
      <c r="Z359" s="189"/>
      <c r="AA359" s="189"/>
    </row>
    <row r="360" ht="15.75" customHeight="1">
      <c r="A360" s="315"/>
      <c r="B360" s="189"/>
      <c r="C360" s="313"/>
      <c r="D360" s="189"/>
      <c r="E360" s="189"/>
      <c r="F360" s="189"/>
      <c r="G360" s="314"/>
      <c r="H360" s="189"/>
      <c r="I360" s="189"/>
      <c r="J360" s="139"/>
      <c r="K360" s="189"/>
      <c r="L360" s="189"/>
      <c r="M360" s="189"/>
      <c r="N360" s="189"/>
      <c r="O360" s="189"/>
      <c r="P360" s="189"/>
      <c r="Q360" s="189"/>
      <c r="R360" s="189"/>
      <c r="S360" s="189"/>
      <c r="T360" s="189"/>
      <c r="U360" s="189"/>
      <c r="V360" s="189"/>
      <c r="W360" s="189"/>
      <c r="X360" s="189"/>
      <c r="Y360" s="189"/>
      <c r="Z360" s="189"/>
      <c r="AA360" s="189"/>
    </row>
    <row r="361" ht="15.75" customHeight="1">
      <c r="A361" s="315"/>
      <c r="B361" s="189"/>
      <c r="C361" s="313"/>
      <c r="D361" s="189"/>
      <c r="E361" s="189"/>
      <c r="F361" s="189"/>
      <c r="G361" s="314"/>
      <c r="H361" s="189"/>
      <c r="I361" s="189"/>
      <c r="J361" s="139"/>
      <c r="K361" s="189"/>
      <c r="L361" s="189"/>
      <c r="M361" s="189"/>
      <c r="N361" s="189"/>
      <c r="O361" s="189"/>
      <c r="P361" s="189"/>
      <c r="Q361" s="189"/>
      <c r="R361" s="189"/>
      <c r="S361" s="189"/>
      <c r="T361" s="189"/>
      <c r="U361" s="189"/>
      <c r="V361" s="189"/>
      <c r="W361" s="189"/>
      <c r="X361" s="189"/>
      <c r="Y361" s="189"/>
      <c r="Z361" s="189"/>
      <c r="AA361" s="189"/>
    </row>
    <row r="362" ht="15.75" customHeight="1">
      <c r="A362" s="315"/>
      <c r="B362" s="189"/>
      <c r="C362" s="313"/>
      <c r="D362" s="189"/>
      <c r="E362" s="189"/>
      <c r="F362" s="189"/>
      <c r="G362" s="314"/>
      <c r="H362" s="189"/>
      <c r="I362" s="189"/>
      <c r="J362" s="139"/>
      <c r="K362" s="189"/>
      <c r="L362" s="189"/>
      <c r="M362" s="189"/>
      <c r="N362" s="189"/>
      <c r="O362" s="189"/>
      <c r="P362" s="189"/>
      <c r="Q362" s="189"/>
      <c r="R362" s="189"/>
      <c r="S362" s="189"/>
      <c r="T362" s="189"/>
      <c r="U362" s="189"/>
      <c r="V362" s="189"/>
      <c r="W362" s="189"/>
      <c r="X362" s="189"/>
      <c r="Y362" s="189"/>
      <c r="Z362" s="189"/>
      <c r="AA362" s="189"/>
    </row>
    <row r="363" ht="15.75" customHeight="1">
      <c r="A363" s="315"/>
      <c r="B363" s="189"/>
      <c r="C363" s="313"/>
      <c r="D363" s="189"/>
      <c r="E363" s="189"/>
      <c r="F363" s="189"/>
      <c r="G363" s="314"/>
      <c r="H363" s="189"/>
      <c r="I363" s="189"/>
      <c r="J363" s="139"/>
      <c r="K363" s="189"/>
      <c r="L363" s="189"/>
      <c r="M363" s="189"/>
      <c r="N363" s="189"/>
      <c r="O363" s="189"/>
      <c r="P363" s="189"/>
      <c r="Q363" s="189"/>
      <c r="R363" s="189"/>
      <c r="S363" s="189"/>
      <c r="T363" s="189"/>
      <c r="U363" s="189"/>
      <c r="V363" s="189"/>
      <c r="W363" s="189"/>
      <c r="X363" s="189"/>
      <c r="Y363" s="189"/>
      <c r="Z363" s="189"/>
      <c r="AA363" s="189"/>
    </row>
    <row r="364" ht="15.75" customHeight="1">
      <c r="A364" s="315"/>
      <c r="B364" s="189"/>
      <c r="C364" s="313"/>
      <c r="D364" s="189"/>
      <c r="E364" s="189"/>
      <c r="F364" s="189"/>
      <c r="G364" s="314"/>
      <c r="H364" s="189"/>
      <c r="I364" s="189"/>
      <c r="J364" s="139"/>
      <c r="K364" s="189"/>
      <c r="L364" s="189"/>
      <c r="M364" s="189"/>
      <c r="N364" s="189"/>
      <c r="O364" s="189"/>
      <c r="P364" s="189"/>
      <c r="Q364" s="189"/>
      <c r="R364" s="189"/>
      <c r="S364" s="189"/>
      <c r="T364" s="189"/>
      <c r="U364" s="189"/>
      <c r="V364" s="189"/>
      <c r="W364" s="189"/>
      <c r="X364" s="189"/>
      <c r="Y364" s="189"/>
      <c r="Z364" s="189"/>
      <c r="AA364" s="189"/>
    </row>
    <row r="365" ht="15.75" customHeight="1">
      <c r="A365" s="315"/>
      <c r="B365" s="189"/>
      <c r="C365" s="313"/>
      <c r="D365" s="189"/>
      <c r="E365" s="189"/>
      <c r="F365" s="189"/>
      <c r="G365" s="314"/>
      <c r="H365" s="189"/>
      <c r="I365" s="189"/>
      <c r="J365" s="139"/>
      <c r="K365" s="189"/>
      <c r="L365" s="189"/>
      <c r="M365" s="189"/>
      <c r="N365" s="189"/>
      <c r="O365" s="189"/>
      <c r="P365" s="189"/>
      <c r="Q365" s="189"/>
      <c r="R365" s="189"/>
      <c r="S365" s="189"/>
      <c r="T365" s="189"/>
      <c r="U365" s="189"/>
      <c r="V365" s="189"/>
      <c r="W365" s="189"/>
      <c r="X365" s="189"/>
      <c r="Y365" s="189"/>
      <c r="Z365" s="189"/>
      <c r="AA365" s="189"/>
    </row>
    <row r="366" ht="15.75" customHeight="1">
      <c r="A366" s="315"/>
      <c r="B366" s="189"/>
      <c r="C366" s="313"/>
      <c r="D366" s="189"/>
      <c r="E366" s="189"/>
      <c r="F366" s="189"/>
      <c r="G366" s="314"/>
      <c r="H366" s="189"/>
      <c r="I366" s="189"/>
      <c r="J366" s="139"/>
      <c r="K366" s="189"/>
      <c r="L366" s="189"/>
      <c r="M366" s="189"/>
      <c r="N366" s="189"/>
      <c r="O366" s="189"/>
      <c r="P366" s="189"/>
      <c r="Q366" s="189"/>
      <c r="R366" s="189"/>
      <c r="S366" s="189"/>
      <c r="T366" s="189"/>
      <c r="U366" s="189"/>
      <c r="V366" s="189"/>
      <c r="W366" s="189"/>
      <c r="X366" s="189"/>
      <c r="Y366" s="189"/>
      <c r="Z366" s="189"/>
      <c r="AA366" s="189"/>
    </row>
    <row r="367" ht="15.75" customHeight="1">
      <c r="A367" s="315"/>
      <c r="B367" s="189"/>
      <c r="C367" s="313"/>
      <c r="D367" s="189"/>
      <c r="E367" s="189"/>
      <c r="F367" s="189"/>
      <c r="G367" s="314"/>
      <c r="H367" s="189"/>
      <c r="I367" s="189"/>
      <c r="J367" s="139"/>
      <c r="K367" s="189"/>
      <c r="L367" s="189"/>
      <c r="M367" s="189"/>
      <c r="N367" s="189"/>
      <c r="O367" s="189"/>
      <c r="P367" s="189"/>
      <c r="Q367" s="189"/>
      <c r="R367" s="189"/>
      <c r="S367" s="189"/>
      <c r="T367" s="189"/>
      <c r="U367" s="189"/>
      <c r="V367" s="189"/>
      <c r="W367" s="189"/>
      <c r="X367" s="189"/>
      <c r="Y367" s="189"/>
      <c r="Z367" s="189"/>
      <c r="AA367" s="189"/>
    </row>
    <row r="368" ht="15.75" customHeight="1">
      <c r="A368" s="315"/>
      <c r="B368" s="189"/>
      <c r="C368" s="313"/>
      <c r="D368" s="189"/>
      <c r="E368" s="189"/>
      <c r="F368" s="189"/>
      <c r="G368" s="314"/>
      <c r="H368" s="189"/>
      <c r="I368" s="189"/>
      <c r="J368" s="139"/>
      <c r="K368" s="189"/>
      <c r="L368" s="189"/>
      <c r="M368" s="189"/>
      <c r="N368" s="189"/>
      <c r="O368" s="189"/>
      <c r="P368" s="189"/>
      <c r="Q368" s="189"/>
      <c r="R368" s="189"/>
      <c r="S368" s="189"/>
      <c r="T368" s="189"/>
      <c r="U368" s="189"/>
      <c r="V368" s="189"/>
      <c r="W368" s="189"/>
      <c r="X368" s="189"/>
      <c r="Y368" s="189"/>
      <c r="Z368" s="189"/>
      <c r="AA368" s="189"/>
    </row>
    <row r="369" ht="15.75" customHeight="1">
      <c r="A369" s="315"/>
      <c r="B369" s="189"/>
      <c r="C369" s="313"/>
      <c r="D369" s="189"/>
      <c r="E369" s="189"/>
      <c r="F369" s="189"/>
      <c r="G369" s="314"/>
      <c r="H369" s="189"/>
      <c r="I369" s="189"/>
      <c r="J369" s="139"/>
      <c r="K369" s="189"/>
      <c r="L369" s="189"/>
      <c r="M369" s="189"/>
      <c r="N369" s="189"/>
      <c r="O369" s="189"/>
      <c r="P369" s="189"/>
      <c r="Q369" s="189"/>
      <c r="R369" s="189"/>
      <c r="S369" s="189"/>
      <c r="T369" s="189"/>
      <c r="U369" s="189"/>
      <c r="V369" s="189"/>
      <c r="W369" s="189"/>
      <c r="X369" s="189"/>
      <c r="Y369" s="189"/>
      <c r="Z369" s="189"/>
      <c r="AA369" s="189"/>
    </row>
    <row r="370" ht="15.75" customHeight="1">
      <c r="A370" s="315"/>
      <c r="B370" s="189"/>
      <c r="C370" s="313"/>
      <c r="D370" s="189"/>
      <c r="E370" s="189"/>
      <c r="F370" s="189"/>
      <c r="G370" s="314"/>
      <c r="H370" s="189"/>
      <c r="I370" s="189"/>
      <c r="J370" s="139"/>
      <c r="K370" s="189"/>
      <c r="L370" s="189"/>
      <c r="M370" s="189"/>
      <c r="N370" s="189"/>
      <c r="O370" s="189"/>
      <c r="P370" s="189"/>
      <c r="Q370" s="189"/>
      <c r="R370" s="189"/>
      <c r="S370" s="189"/>
      <c r="T370" s="189"/>
      <c r="U370" s="189"/>
      <c r="V370" s="189"/>
      <c r="W370" s="189"/>
      <c r="X370" s="189"/>
      <c r="Y370" s="189"/>
      <c r="Z370" s="189"/>
      <c r="AA370" s="189"/>
    </row>
    <row r="371" ht="15.75" customHeight="1">
      <c r="A371" s="315"/>
      <c r="B371" s="189"/>
      <c r="C371" s="313"/>
      <c r="D371" s="189"/>
      <c r="E371" s="189"/>
      <c r="F371" s="189"/>
      <c r="G371" s="314"/>
      <c r="H371" s="189"/>
      <c r="I371" s="189"/>
      <c r="J371" s="139"/>
      <c r="K371" s="189"/>
      <c r="L371" s="189"/>
      <c r="M371" s="189"/>
      <c r="N371" s="189"/>
      <c r="O371" s="189"/>
      <c r="P371" s="189"/>
      <c r="Q371" s="189"/>
      <c r="R371" s="189"/>
      <c r="S371" s="189"/>
      <c r="T371" s="189"/>
      <c r="U371" s="189"/>
      <c r="V371" s="189"/>
      <c r="W371" s="189"/>
      <c r="X371" s="189"/>
      <c r="Y371" s="189"/>
      <c r="Z371" s="189"/>
      <c r="AA371" s="189"/>
    </row>
    <row r="372" ht="15.75" customHeight="1">
      <c r="A372" s="315"/>
      <c r="B372" s="189"/>
      <c r="C372" s="313"/>
      <c r="D372" s="189"/>
      <c r="E372" s="189"/>
      <c r="F372" s="189"/>
      <c r="G372" s="314"/>
      <c r="H372" s="189"/>
      <c r="I372" s="189"/>
      <c r="J372" s="139"/>
      <c r="K372" s="189"/>
      <c r="L372" s="189"/>
      <c r="M372" s="189"/>
      <c r="N372" s="189"/>
      <c r="O372" s="189"/>
      <c r="P372" s="189"/>
      <c r="Q372" s="189"/>
      <c r="R372" s="189"/>
      <c r="S372" s="189"/>
      <c r="T372" s="189"/>
      <c r="U372" s="189"/>
      <c r="V372" s="189"/>
      <c r="W372" s="189"/>
      <c r="X372" s="189"/>
      <c r="Y372" s="189"/>
      <c r="Z372" s="189"/>
      <c r="AA372" s="189"/>
    </row>
    <row r="373" ht="15.75" customHeight="1">
      <c r="A373" s="315"/>
      <c r="B373" s="189"/>
      <c r="C373" s="313"/>
      <c r="D373" s="189"/>
      <c r="E373" s="189"/>
      <c r="F373" s="189"/>
      <c r="G373" s="314"/>
      <c r="H373" s="189"/>
      <c r="I373" s="189"/>
      <c r="J373" s="139"/>
      <c r="K373" s="189"/>
      <c r="L373" s="189"/>
      <c r="M373" s="189"/>
      <c r="N373" s="189"/>
      <c r="O373" s="189"/>
      <c r="P373" s="189"/>
      <c r="Q373" s="189"/>
      <c r="R373" s="189"/>
      <c r="S373" s="189"/>
      <c r="T373" s="189"/>
      <c r="U373" s="189"/>
      <c r="V373" s="189"/>
      <c r="W373" s="189"/>
      <c r="X373" s="189"/>
      <c r="Y373" s="189"/>
      <c r="Z373" s="189"/>
      <c r="AA373" s="189"/>
    </row>
    <row r="374" ht="15.75" customHeight="1">
      <c r="A374" s="315"/>
      <c r="B374" s="189"/>
      <c r="C374" s="313"/>
      <c r="D374" s="189"/>
      <c r="E374" s="189"/>
      <c r="F374" s="189"/>
      <c r="G374" s="314"/>
      <c r="H374" s="189"/>
      <c r="I374" s="189"/>
      <c r="J374" s="139"/>
      <c r="K374" s="189"/>
      <c r="L374" s="189"/>
      <c r="M374" s="189"/>
      <c r="N374" s="189"/>
      <c r="O374" s="189"/>
      <c r="P374" s="189"/>
      <c r="Q374" s="189"/>
      <c r="R374" s="189"/>
      <c r="S374" s="189"/>
      <c r="T374" s="189"/>
      <c r="U374" s="189"/>
      <c r="V374" s="189"/>
      <c r="W374" s="189"/>
      <c r="X374" s="189"/>
      <c r="Y374" s="189"/>
      <c r="Z374" s="189"/>
      <c r="AA374" s="189"/>
    </row>
    <row r="375" ht="15.75" customHeight="1">
      <c r="A375" s="315"/>
      <c r="B375" s="189"/>
      <c r="C375" s="313"/>
      <c r="D375" s="189"/>
      <c r="E375" s="189"/>
      <c r="F375" s="189"/>
      <c r="G375" s="314"/>
      <c r="H375" s="189"/>
      <c r="I375" s="189"/>
      <c r="J375" s="139"/>
      <c r="K375" s="189"/>
      <c r="L375" s="189"/>
      <c r="M375" s="189"/>
      <c r="N375" s="189"/>
      <c r="O375" s="189"/>
      <c r="P375" s="189"/>
      <c r="Q375" s="189"/>
      <c r="R375" s="189"/>
      <c r="S375" s="189"/>
      <c r="T375" s="189"/>
      <c r="U375" s="189"/>
      <c r="V375" s="189"/>
      <c r="W375" s="189"/>
      <c r="X375" s="189"/>
      <c r="Y375" s="189"/>
      <c r="Z375" s="189"/>
      <c r="AA375" s="189"/>
    </row>
    <row r="376" ht="15.75" customHeight="1">
      <c r="A376" s="315"/>
      <c r="B376" s="189"/>
      <c r="C376" s="313"/>
      <c r="D376" s="189"/>
      <c r="E376" s="189"/>
      <c r="F376" s="189"/>
      <c r="G376" s="314"/>
      <c r="H376" s="189"/>
      <c r="I376" s="189"/>
      <c r="J376" s="139"/>
      <c r="K376" s="189"/>
      <c r="L376" s="189"/>
      <c r="M376" s="189"/>
      <c r="N376" s="189"/>
      <c r="O376" s="189"/>
      <c r="P376" s="189"/>
      <c r="Q376" s="189"/>
      <c r="R376" s="189"/>
      <c r="S376" s="189"/>
      <c r="T376" s="189"/>
      <c r="U376" s="189"/>
      <c r="V376" s="189"/>
      <c r="W376" s="189"/>
      <c r="X376" s="189"/>
      <c r="Y376" s="189"/>
      <c r="Z376" s="189"/>
      <c r="AA376" s="189"/>
    </row>
    <row r="377" ht="15.75" customHeight="1">
      <c r="A377" s="315"/>
      <c r="B377" s="189"/>
      <c r="C377" s="313"/>
      <c r="D377" s="189"/>
      <c r="E377" s="189"/>
      <c r="F377" s="189"/>
      <c r="G377" s="314"/>
      <c r="H377" s="189"/>
      <c r="I377" s="189"/>
      <c r="J377" s="139"/>
      <c r="K377" s="189"/>
      <c r="L377" s="189"/>
      <c r="M377" s="189"/>
      <c r="N377" s="189"/>
      <c r="O377" s="189"/>
      <c r="P377" s="189"/>
      <c r="Q377" s="189"/>
      <c r="R377" s="189"/>
      <c r="S377" s="189"/>
      <c r="T377" s="189"/>
      <c r="U377" s="189"/>
      <c r="V377" s="189"/>
      <c r="W377" s="189"/>
      <c r="X377" s="189"/>
      <c r="Y377" s="189"/>
      <c r="Z377" s="189"/>
      <c r="AA377" s="189"/>
    </row>
    <row r="378" ht="15.75" customHeight="1">
      <c r="A378" s="315"/>
      <c r="B378" s="189"/>
      <c r="C378" s="313"/>
      <c r="D378" s="189"/>
      <c r="E378" s="189"/>
      <c r="F378" s="189"/>
      <c r="G378" s="314"/>
      <c r="H378" s="189"/>
      <c r="I378" s="189"/>
      <c r="J378" s="139"/>
      <c r="K378" s="189"/>
      <c r="L378" s="189"/>
      <c r="M378" s="189"/>
      <c r="N378" s="189"/>
      <c r="O378" s="189"/>
      <c r="P378" s="189"/>
      <c r="Q378" s="189"/>
      <c r="R378" s="189"/>
      <c r="S378" s="189"/>
      <c r="T378" s="189"/>
      <c r="U378" s="189"/>
      <c r="V378" s="189"/>
      <c r="W378" s="189"/>
      <c r="X378" s="189"/>
      <c r="Y378" s="189"/>
      <c r="Z378" s="189"/>
      <c r="AA378" s="189"/>
    </row>
    <row r="379" ht="15.75" customHeight="1">
      <c r="A379" s="315"/>
      <c r="B379" s="189"/>
      <c r="C379" s="313"/>
      <c r="D379" s="189"/>
      <c r="E379" s="189"/>
      <c r="F379" s="189"/>
      <c r="G379" s="314"/>
      <c r="H379" s="189"/>
      <c r="I379" s="189"/>
      <c r="J379" s="139"/>
      <c r="K379" s="189"/>
      <c r="L379" s="189"/>
      <c r="M379" s="189"/>
      <c r="N379" s="189"/>
      <c r="O379" s="189"/>
      <c r="P379" s="189"/>
      <c r="Q379" s="189"/>
      <c r="R379" s="189"/>
      <c r="S379" s="189"/>
      <c r="T379" s="189"/>
      <c r="U379" s="189"/>
      <c r="V379" s="189"/>
      <c r="W379" s="189"/>
      <c r="X379" s="189"/>
      <c r="Y379" s="189"/>
      <c r="Z379" s="189"/>
      <c r="AA379" s="189"/>
    </row>
    <row r="380" ht="15.75" customHeight="1">
      <c r="A380" s="315"/>
      <c r="B380" s="189"/>
      <c r="C380" s="313"/>
      <c r="D380" s="189"/>
      <c r="E380" s="189"/>
      <c r="F380" s="189"/>
      <c r="G380" s="314"/>
      <c r="H380" s="189"/>
      <c r="I380" s="189"/>
      <c r="J380" s="139"/>
      <c r="K380" s="189"/>
      <c r="L380" s="189"/>
      <c r="M380" s="189"/>
      <c r="N380" s="189"/>
      <c r="O380" s="189"/>
      <c r="P380" s="189"/>
      <c r="Q380" s="189"/>
      <c r="R380" s="189"/>
      <c r="S380" s="189"/>
      <c r="T380" s="189"/>
      <c r="U380" s="189"/>
      <c r="V380" s="189"/>
      <c r="W380" s="189"/>
      <c r="X380" s="189"/>
      <c r="Y380" s="189"/>
      <c r="Z380" s="189"/>
      <c r="AA380" s="189"/>
    </row>
    <row r="381" ht="15.75" customHeight="1">
      <c r="A381" s="315"/>
      <c r="B381" s="189"/>
      <c r="C381" s="313"/>
      <c r="D381" s="189"/>
      <c r="E381" s="189"/>
      <c r="F381" s="189"/>
      <c r="G381" s="314"/>
      <c r="H381" s="189"/>
      <c r="I381" s="189"/>
      <c r="J381" s="139"/>
      <c r="K381" s="189"/>
      <c r="L381" s="189"/>
      <c r="M381" s="189"/>
      <c r="N381" s="189"/>
      <c r="O381" s="189"/>
      <c r="P381" s="189"/>
      <c r="Q381" s="189"/>
      <c r="R381" s="189"/>
      <c r="S381" s="189"/>
      <c r="T381" s="189"/>
      <c r="U381" s="189"/>
      <c r="V381" s="189"/>
      <c r="W381" s="189"/>
      <c r="X381" s="189"/>
      <c r="Y381" s="189"/>
      <c r="Z381" s="189"/>
      <c r="AA381" s="189"/>
    </row>
    <row r="382" ht="15.75" customHeight="1">
      <c r="A382" s="315"/>
      <c r="B382" s="189"/>
      <c r="C382" s="313"/>
      <c r="D382" s="189"/>
      <c r="E382" s="189"/>
      <c r="F382" s="189"/>
      <c r="G382" s="314"/>
      <c r="H382" s="189"/>
      <c r="I382" s="189"/>
      <c r="J382" s="139"/>
      <c r="K382" s="189"/>
      <c r="L382" s="189"/>
      <c r="M382" s="189"/>
      <c r="N382" s="189"/>
      <c r="O382" s="189"/>
      <c r="P382" s="189"/>
      <c r="Q382" s="189"/>
      <c r="R382" s="189"/>
      <c r="S382" s="189"/>
      <c r="T382" s="189"/>
      <c r="U382" s="189"/>
      <c r="V382" s="189"/>
      <c r="W382" s="189"/>
      <c r="X382" s="189"/>
      <c r="Y382" s="189"/>
      <c r="Z382" s="189"/>
      <c r="AA382" s="189"/>
    </row>
    <row r="383" ht="15.75" customHeight="1">
      <c r="A383" s="315"/>
      <c r="B383" s="189"/>
      <c r="C383" s="313"/>
      <c r="D383" s="189"/>
      <c r="E383" s="189"/>
      <c r="F383" s="189"/>
      <c r="G383" s="314"/>
      <c r="H383" s="189"/>
      <c r="I383" s="189"/>
      <c r="J383" s="139"/>
      <c r="K383" s="189"/>
      <c r="L383" s="189"/>
      <c r="M383" s="189"/>
      <c r="N383" s="189"/>
      <c r="O383" s="189"/>
      <c r="P383" s="189"/>
      <c r="Q383" s="189"/>
      <c r="R383" s="189"/>
      <c r="S383" s="189"/>
      <c r="T383" s="189"/>
      <c r="U383" s="189"/>
      <c r="V383" s="189"/>
      <c r="W383" s="189"/>
      <c r="X383" s="189"/>
      <c r="Y383" s="189"/>
      <c r="Z383" s="189"/>
      <c r="AA383" s="189"/>
    </row>
    <row r="384" ht="15.75" customHeight="1">
      <c r="A384" s="315"/>
      <c r="B384" s="189"/>
      <c r="C384" s="313"/>
      <c r="D384" s="189"/>
      <c r="E384" s="189"/>
      <c r="F384" s="189"/>
      <c r="G384" s="314"/>
      <c r="H384" s="189"/>
      <c r="I384" s="189"/>
      <c r="J384" s="139"/>
      <c r="K384" s="189"/>
      <c r="L384" s="189"/>
      <c r="M384" s="189"/>
      <c r="N384" s="189"/>
      <c r="O384" s="189"/>
      <c r="P384" s="189"/>
      <c r="Q384" s="189"/>
      <c r="R384" s="189"/>
      <c r="S384" s="189"/>
      <c r="T384" s="189"/>
      <c r="U384" s="189"/>
      <c r="V384" s="189"/>
      <c r="W384" s="189"/>
      <c r="X384" s="189"/>
      <c r="Y384" s="189"/>
      <c r="Z384" s="189"/>
      <c r="AA384" s="189"/>
    </row>
    <row r="385" ht="15.75" customHeight="1">
      <c r="A385" s="315"/>
      <c r="B385" s="189"/>
      <c r="C385" s="313"/>
      <c r="D385" s="189"/>
      <c r="E385" s="189"/>
      <c r="F385" s="189"/>
      <c r="G385" s="314"/>
      <c r="H385" s="189"/>
      <c r="I385" s="189"/>
      <c r="J385" s="139"/>
      <c r="K385" s="189"/>
      <c r="L385" s="189"/>
      <c r="M385" s="189"/>
      <c r="N385" s="189"/>
      <c r="O385" s="189"/>
      <c r="P385" s="189"/>
      <c r="Q385" s="189"/>
      <c r="R385" s="189"/>
      <c r="S385" s="189"/>
      <c r="T385" s="189"/>
      <c r="U385" s="189"/>
      <c r="V385" s="189"/>
      <c r="W385" s="189"/>
      <c r="X385" s="189"/>
      <c r="Y385" s="189"/>
      <c r="Z385" s="189"/>
      <c r="AA385" s="189"/>
    </row>
    <row r="386" ht="15.75" customHeight="1">
      <c r="A386" s="315"/>
      <c r="B386" s="189"/>
      <c r="C386" s="313"/>
      <c r="D386" s="189"/>
      <c r="E386" s="189"/>
      <c r="F386" s="189"/>
      <c r="G386" s="314"/>
      <c r="H386" s="189"/>
      <c r="I386" s="189"/>
      <c r="J386" s="139"/>
      <c r="K386" s="189"/>
      <c r="L386" s="189"/>
      <c r="M386" s="189"/>
      <c r="N386" s="189"/>
      <c r="O386" s="189"/>
      <c r="P386" s="189"/>
      <c r="Q386" s="189"/>
      <c r="R386" s="189"/>
      <c r="S386" s="189"/>
      <c r="T386" s="189"/>
      <c r="U386" s="189"/>
      <c r="V386" s="189"/>
      <c r="W386" s="189"/>
      <c r="X386" s="189"/>
      <c r="Y386" s="189"/>
      <c r="Z386" s="189"/>
      <c r="AA386" s="189"/>
    </row>
    <row r="387" ht="15.75" customHeight="1">
      <c r="A387" s="315"/>
      <c r="B387" s="189"/>
      <c r="C387" s="313"/>
      <c r="D387" s="189"/>
      <c r="E387" s="189"/>
      <c r="F387" s="189"/>
      <c r="G387" s="314"/>
      <c r="H387" s="189"/>
      <c r="I387" s="189"/>
      <c r="J387" s="139"/>
      <c r="K387" s="189"/>
      <c r="L387" s="189"/>
      <c r="M387" s="189"/>
      <c r="N387" s="189"/>
      <c r="O387" s="189"/>
      <c r="P387" s="189"/>
      <c r="Q387" s="189"/>
      <c r="R387" s="189"/>
      <c r="S387" s="189"/>
      <c r="T387" s="189"/>
      <c r="U387" s="189"/>
      <c r="V387" s="189"/>
      <c r="W387" s="189"/>
      <c r="X387" s="189"/>
      <c r="Y387" s="189"/>
      <c r="Z387" s="189"/>
      <c r="AA387" s="189"/>
    </row>
    <row r="388" ht="15.75" customHeight="1">
      <c r="A388" s="315"/>
      <c r="B388" s="189"/>
      <c r="C388" s="313"/>
      <c r="D388" s="189"/>
      <c r="E388" s="189"/>
      <c r="F388" s="189"/>
      <c r="G388" s="314"/>
      <c r="H388" s="189"/>
      <c r="I388" s="189"/>
      <c r="J388" s="139"/>
      <c r="K388" s="189"/>
      <c r="L388" s="189"/>
      <c r="M388" s="189"/>
      <c r="N388" s="189"/>
      <c r="O388" s="189"/>
      <c r="P388" s="189"/>
      <c r="Q388" s="189"/>
      <c r="R388" s="189"/>
      <c r="S388" s="189"/>
      <c r="T388" s="189"/>
      <c r="U388" s="189"/>
      <c r="V388" s="189"/>
      <c r="W388" s="189"/>
      <c r="X388" s="189"/>
      <c r="Y388" s="189"/>
      <c r="Z388" s="189"/>
      <c r="AA388" s="189"/>
    </row>
    <row r="389" ht="15.75" customHeight="1">
      <c r="A389" s="315"/>
      <c r="B389" s="189"/>
      <c r="C389" s="313"/>
      <c r="D389" s="189"/>
      <c r="E389" s="189"/>
      <c r="F389" s="189"/>
      <c r="G389" s="314"/>
      <c r="H389" s="189"/>
      <c r="I389" s="189"/>
      <c r="J389" s="139"/>
      <c r="K389" s="189"/>
      <c r="L389" s="189"/>
      <c r="M389" s="189"/>
      <c r="N389" s="189"/>
      <c r="O389" s="189"/>
      <c r="P389" s="189"/>
      <c r="Q389" s="189"/>
      <c r="R389" s="189"/>
      <c r="S389" s="189"/>
      <c r="T389" s="189"/>
      <c r="U389" s="189"/>
      <c r="V389" s="189"/>
      <c r="W389" s="189"/>
      <c r="X389" s="189"/>
      <c r="Y389" s="189"/>
      <c r="Z389" s="189"/>
      <c r="AA389" s="189"/>
    </row>
    <row r="390" ht="15.75" customHeight="1">
      <c r="A390" s="315"/>
      <c r="B390" s="189"/>
      <c r="C390" s="313"/>
      <c r="D390" s="189"/>
      <c r="E390" s="189"/>
      <c r="F390" s="189"/>
      <c r="G390" s="314"/>
      <c r="H390" s="189"/>
      <c r="I390" s="189"/>
      <c r="J390" s="139"/>
      <c r="K390" s="189"/>
      <c r="L390" s="189"/>
      <c r="M390" s="189"/>
      <c r="N390" s="189"/>
      <c r="O390" s="189"/>
      <c r="P390" s="189"/>
      <c r="Q390" s="189"/>
      <c r="R390" s="189"/>
      <c r="S390" s="189"/>
      <c r="T390" s="189"/>
      <c r="U390" s="189"/>
      <c r="V390" s="189"/>
      <c r="W390" s="189"/>
      <c r="X390" s="189"/>
      <c r="Y390" s="189"/>
      <c r="Z390" s="189"/>
      <c r="AA390" s="189"/>
    </row>
    <row r="391" ht="15.75" customHeight="1">
      <c r="A391" s="315"/>
      <c r="B391" s="189"/>
      <c r="C391" s="313"/>
      <c r="D391" s="189"/>
      <c r="E391" s="189"/>
      <c r="F391" s="189"/>
      <c r="G391" s="314"/>
      <c r="H391" s="189"/>
      <c r="I391" s="189"/>
      <c r="J391" s="139"/>
      <c r="K391" s="189"/>
      <c r="L391" s="189"/>
      <c r="M391" s="189"/>
      <c r="N391" s="189"/>
      <c r="O391" s="189"/>
      <c r="P391" s="189"/>
      <c r="Q391" s="189"/>
      <c r="R391" s="189"/>
      <c r="S391" s="189"/>
      <c r="T391" s="189"/>
      <c r="U391" s="189"/>
      <c r="V391" s="189"/>
      <c r="W391" s="189"/>
      <c r="X391" s="189"/>
      <c r="Y391" s="189"/>
      <c r="Z391" s="189"/>
      <c r="AA391" s="189"/>
    </row>
    <row r="392" ht="15.75" customHeight="1">
      <c r="A392" s="315"/>
      <c r="B392" s="189"/>
      <c r="C392" s="313"/>
      <c r="D392" s="189"/>
      <c r="E392" s="189"/>
      <c r="F392" s="189"/>
      <c r="G392" s="314"/>
      <c r="H392" s="189"/>
      <c r="I392" s="189"/>
      <c r="J392" s="139"/>
      <c r="K392" s="189"/>
      <c r="L392" s="189"/>
      <c r="M392" s="189"/>
      <c r="N392" s="189"/>
      <c r="O392" s="189"/>
      <c r="P392" s="189"/>
      <c r="Q392" s="189"/>
      <c r="R392" s="189"/>
      <c r="S392" s="189"/>
      <c r="T392" s="189"/>
      <c r="U392" s="189"/>
      <c r="V392" s="189"/>
      <c r="W392" s="189"/>
      <c r="X392" s="189"/>
      <c r="Y392" s="189"/>
      <c r="Z392" s="189"/>
      <c r="AA392" s="189"/>
    </row>
    <row r="393" ht="15.75" customHeight="1">
      <c r="A393" s="315"/>
      <c r="B393" s="189"/>
      <c r="C393" s="313"/>
      <c r="D393" s="189"/>
      <c r="E393" s="189"/>
      <c r="F393" s="189"/>
      <c r="G393" s="314"/>
      <c r="H393" s="189"/>
      <c r="I393" s="189"/>
      <c r="J393" s="139"/>
      <c r="K393" s="189"/>
      <c r="L393" s="189"/>
      <c r="M393" s="189"/>
      <c r="N393" s="189"/>
      <c r="O393" s="189"/>
      <c r="P393" s="189"/>
      <c r="Q393" s="189"/>
      <c r="R393" s="189"/>
      <c r="S393" s="189"/>
      <c r="T393" s="189"/>
      <c r="U393" s="189"/>
      <c r="V393" s="189"/>
      <c r="W393" s="189"/>
      <c r="X393" s="189"/>
      <c r="Y393" s="189"/>
      <c r="Z393" s="189"/>
      <c r="AA393" s="189"/>
    </row>
    <row r="394" ht="15.75" customHeight="1">
      <c r="A394" s="315"/>
      <c r="B394" s="189"/>
      <c r="C394" s="313"/>
      <c r="D394" s="189"/>
      <c r="E394" s="189"/>
      <c r="F394" s="189"/>
      <c r="G394" s="314"/>
      <c r="H394" s="189"/>
      <c r="I394" s="189"/>
      <c r="J394" s="139"/>
      <c r="K394" s="189"/>
      <c r="L394" s="189"/>
      <c r="M394" s="189"/>
      <c r="N394" s="189"/>
      <c r="O394" s="189"/>
      <c r="P394" s="189"/>
      <c r="Q394" s="189"/>
      <c r="R394" s="189"/>
      <c r="S394" s="189"/>
      <c r="T394" s="189"/>
      <c r="U394" s="189"/>
      <c r="V394" s="189"/>
      <c r="W394" s="189"/>
      <c r="X394" s="189"/>
      <c r="Y394" s="189"/>
      <c r="Z394" s="189"/>
      <c r="AA394" s="189"/>
    </row>
    <row r="395" ht="15.75" customHeight="1">
      <c r="A395" s="315"/>
      <c r="B395" s="189"/>
      <c r="C395" s="313"/>
      <c r="D395" s="189"/>
      <c r="E395" s="189"/>
      <c r="F395" s="189"/>
      <c r="G395" s="314"/>
      <c r="H395" s="189"/>
      <c r="I395" s="189"/>
      <c r="J395" s="139"/>
      <c r="K395" s="189"/>
      <c r="L395" s="189"/>
      <c r="M395" s="189"/>
      <c r="N395" s="189"/>
      <c r="O395" s="189"/>
      <c r="P395" s="189"/>
      <c r="Q395" s="189"/>
      <c r="R395" s="189"/>
      <c r="S395" s="189"/>
      <c r="T395" s="189"/>
      <c r="U395" s="189"/>
      <c r="V395" s="189"/>
      <c r="W395" s="189"/>
      <c r="X395" s="189"/>
      <c r="Y395" s="189"/>
      <c r="Z395" s="189"/>
      <c r="AA395" s="189"/>
    </row>
    <row r="396" ht="15.75" customHeight="1">
      <c r="A396" s="315"/>
      <c r="B396" s="189"/>
      <c r="C396" s="313"/>
      <c r="D396" s="189"/>
      <c r="E396" s="189"/>
      <c r="F396" s="189"/>
      <c r="G396" s="314"/>
      <c r="H396" s="189"/>
      <c r="I396" s="189"/>
      <c r="J396" s="139"/>
      <c r="K396" s="189"/>
      <c r="L396" s="189"/>
      <c r="M396" s="189"/>
      <c r="N396" s="189"/>
      <c r="O396" s="189"/>
      <c r="P396" s="189"/>
      <c r="Q396" s="189"/>
      <c r="R396" s="189"/>
      <c r="S396" s="189"/>
      <c r="T396" s="189"/>
      <c r="U396" s="189"/>
      <c r="V396" s="189"/>
      <c r="W396" s="189"/>
      <c r="X396" s="189"/>
      <c r="Y396" s="189"/>
      <c r="Z396" s="189"/>
      <c r="AA396" s="189"/>
    </row>
    <row r="397" ht="15.75" customHeight="1">
      <c r="A397" s="315"/>
      <c r="B397" s="189"/>
      <c r="C397" s="313"/>
      <c r="D397" s="189"/>
      <c r="E397" s="189"/>
      <c r="F397" s="189"/>
      <c r="G397" s="314"/>
      <c r="H397" s="189"/>
      <c r="I397" s="189"/>
      <c r="J397" s="139"/>
      <c r="K397" s="189"/>
      <c r="L397" s="189"/>
      <c r="M397" s="189"/>
      <c r="N397" s="189"/>
      <c r="O397" s="189"/>
      <c r="P397" s="189"/>
      <c r="Q397" s="189"/>
      <c r="R397" s="189"/>
      <c r="S397" s="189"/>
      <c r="T397" s="189"/>
      <c r="U397" s="189"/>
      <c r="V397" s="189"/>
      <c r="W397" s="189"/>
      <c r="X397" s="189"/>
      <c r="Y397" s="189"/>
      <c r="Z397" s="189"/>
      <c r="AA397" s="189"/>
    </row>
    <row r="398" ht="15.75" customHeight="1">
      <c r="A398" s="315"/>
      <c r="B398" s="189"/>
      <c r="C398" s="313"/>
      <c r="D398" s="189"/>
      <c r="E398" s="189"/>
      <c r="F398" s="189"/>
      <c r="G398" s="314"/>
      <c r="H398" s="189"/>
      <c r="I398" s="189"/>
      <c r="J398" s="139"/>
      <c r="K398" s="189"/>
      <c r="L398" s="189"/>
      <c r="M398" s="189"/>
      <c r="N398" s="189"/>
      <c r="O398" s="189"/>
      <c r="P398" s="189"/>
      <c r="Q398" s="189"/>
      <c r="R398" s="189"/>
      <c r="S398" s="189"/>
      <c r="T398" s="189"/>
      <c r="U398" s="189"/>
      <c r="V398" s="189"/>
      <c r="W398" s="189"/>
      <c r="X398" s="189"/>
      <c r="Y398" s="189"/>
      <c r="Z398" s="189"/>
      <c r="AA398" s="189"/>
    </row>
    <row r="399" ht="15.75" customHeight="1">
      <c r="A399" s="315"/>
      <c r="B399" s="189"/>
      <c r="C399" s="313"/>
      <c r="D399" s="189"/>
      <c r="E399" s="189"/>
      <c r="F399" s="189"/>
      <c r="G399" s="314"/>
      <c r="H399" s="189"/>
      <c r="I399" s="189"/>
      <c r="J399" s="139"/>
      <c r="K399" s="189"/>
      <c r="L399" s="189"/>
      <c r="M399" s="189"/>
      <c r="N399" s="189"/>
      <c r="O399" s="189"/>
      <c r="P399" s="189"/>
      <c r="Q399" s="189"/>
      <c r="R399" s="189"/>
      <c r="S399" s="189"/>
      <c r="T399" s="189"/>
      <c r="U399" s="189"/>
      <c r="V399" s="189"/>
      <c r="W399" s="189"/>
      <c r="X399" s="189"/>
      <c r="Y399" s="189"/>
      <c r="Z399" s="189"/>
      <c r="AA399" s="189"/>
    </row>
    <row r="400" ht="15.75" customHeight="1">
      <c r="A400" s="315"/>
      <c r="B400" s="189"/>
      <c r="C400" s="313"/>
      <c r="D400" s="189"/>
      <c r="E400" s="189"/>
      <c r="F400" s="189"/>
      <c r="G400" s="314"/>
      <c r="H400" s="189"/>
      <c r="I400" s="189"/>
      <c r="J400" s="139"/>
      <c r="K400" s="189"/>
      <c r="L400" s="189"/>
      <c r="M400" s="189"/>
      <c r="N400" s="189"/>
      <c r="O400" s="189"/>
      <c r="P400" s="189"/>
      <c r="Q400" s="189"/>
      <c r="R400" s="189"/>
      <c r="S400" s="189"/>
      <c r="T400" s="189"/>
      <c r="U400" s="189"/>
      <c r="V400" s="189"/>
      <c r="W400" s="189"/>
      <c r="X400" s="189"/>
      <c r="Y400" s="189"/>
      <c r="Z400" s="189"/>
      <c r="AA400" s="189"/>
    </row>
    <row r="401" ht="15.75" customHeight="1">
      <c r="A401" s="315"/>
      <c r="B401" s="189"/>
      <c r="C401" s="313"/>
      <c r="D401" s="189"/>
      <c r="E401" s="189"/>
      <c r="F401" s="189"/>
      <c r="G401" s="314"/>
      <c r="H401" s="189"/>
      <c r="I401" s="189"/>
      <c r="J401" s="139"/>
      <c r="K401" s="189"/>
      <c r="L401" s="189"/>
      <c r="M401" s="189"/>
      <c r="N401" s="189"/>
      <c r="O401" s="189"/>
      <c r="P401" s="189"/>
      <c r="Q401" s="189"/>
      <c r="R401" s="189"/>
      <c r="S401" s="189"/>
      <c r="T401" s="189"/>
      <c r="U401" s="189"/>
      <c r="V401" s="189"/>
      <c r="W401" s="189"/>
      <c r="X401" s="189"/>
      <c r="Y401" s="189"/>
      <c r="Z401" s="189"/>
      <c r="AA401" s="189"/>
    </row>
    <row r="402" ht="15.75" customHeight="1">
      <c r="A402" s="315"/>
      <c r="B402" s="189"/>
      <c r="C402" s="313"/>
      <c r="D402" s="189"/>
      <c r="E402" s="189"/>
      <c r="F402" s="189"/>
      <c r="G402" s="314"/>
      <c r="H402" s="189"/>
      <c r="I402" s="189"/>
      <c r="J402" s="139"/>
      <c r="K402" s="189"/>
      <c r="L402" s="189"/>
      <c r="M402" s="189"/>
      <c r="N402" s="189"/>
      <c r="O402" s="189"/>
      <c r="P402" s="189"/>
      <c r="Q402" s="189"/>
      <c r="R402" s="189"/>
      <c r="S402" s="189"/>
      <c r="T402" s="189"/>
      <c r="U402" s="189"/>
      <c r="V402" s="189"/>
      <c r="W402" s="189"/>
      <c r="X402" s="189"/>
      <c r="Y402" s="189"/>
      <c r="Z402" s="189"/>
      <c r="AA402" s="189"/>
    </row>
    <row r="403" ht="15.75" customHeight="1">
      <c r="A403" s="315"/>
      <c r="B403" s="189"/>
      <c r="C403" s="313"/>
      <c r="D403" s="189"/>
      <c r="E403" s="189"/>
      <c r="F403" s="189"/>
      <c r="G403" s="314"/>
      <c r="H403" s="189"/>
      <c r="I403" s="189"/>
      <c r="J403" s="139"/>
      <c r="K403" s="189"/>
      <c r="L403" s="189"/>
      <c r="M403" s="189"/>
      <c r="N403" s="189"/>
      <c r="O403" s="189"/>
      <c r="P403" s="189"/>
      <c r="Q403" s="189"/>
      <c r="R403" s="189"/>
      <c r="S403" s="189"/>
      <c r="T403" s="189"/>
      <c r="U403" s="189"/>
      <c r="V403" s="189"/>
      <c r="W403" s="189"/>
      <c r="X403" s="189"/>
      <c r="Y403" s="189"/>
      <c r="Z403" s="189"/>
      <c r="AA403" s="189"/>
    </row>
    <row r="404" ht="15.75" customHeight="1">
      <c r="A404" s="315"/>
      <c r="B404" s="189"/>
      <c r="C404" s="313"/>
      <c r="D404" s="189"/>
      <c r="E404" s="189"/>
      <c r="F404" s="189"/>
      <c r="G404" s="314"/>
      <c r="H404" s="189"/>
      <c r="I404" s="189"/>
      <c r="J404" s="139"/>
      <c r="K404" s="189"/>
      <c r="L404" s="189"/>
      <c r="M404" s="189"/>
      <c r="N404" s="189"/>
      <c r="O404" s="189"/>
      <c r="P404" s="189"/>
      <c r="Q404" s="189"/>
      <c r="R404" s="189"/>
      <c r="S404" s="189"/>
      <c r="T404" s="189"/>
      <c r="U404" s="189"/>
      <c r="V404" s="189"/>
      <c r="W404" s="189"/>
      <c r="X404" s="189"/>
      <c r="Y404" s="189"/>
      <c r="Z404" s="189"/>
      <c r="AA404" s="189"/>
    </row>
    <row r="405" ht="15.75" customHeight="1">
      <c r="A405" s="315"/>
      <c r="B405" s="189"/>
      <c r="C405" s="313"/>
      <c r="D405" s="189"/>
      <c r="E405" s="189"/>
      <c r="F405" s="189"/>
      <c r="G405" s="314"/>
      <c r="H405" s="189"/>
      <c r="I405" s="189"/>
      <c r="J405" s="139"/>
      <c r="K405" s="189"/>
      <c r="L405" s="189"/>
      <c r="M405" s="189"/>
      <c r="N405" s="189"/>
      <c r="O405" s="189"/>
      <c r="P405" s="189"/>
      <c r="Q405" s="189"/>
      <c r="R405" s="189"/>
      <c r="S405" s="189"/>
      <c r="T405" s="189"/>
      <c r="U405" s="189"/>
      <c r="V405" s="189"/>
      <c r="W405" s="189"/>
      <c r="X405" s="189"/>
      <c r="Y405" s="189"/>
      <c r="Z405" s="189"/>
      <c r="AA405" s="189"/>
    </row>
    <row r="406" ht="15.75" customHeight="1">
      <c r="A406" s="315"/>
      <c r="B406" s="189"/>
      <c r="C406" s="313"/>
      <c r="D406" s="189"/>
      <c r="E406" s="189"/>
      <c r="F406" s="189"/>
      <c r="G406" s="314"/>
      <c r="H406" s="189"/>
      <c r="I406" s="189"/>
      <c r="J406" s="139"/>
      <c r="K406" s="189"/>
      <c r="L406" s="189"/>
      <c r="M406" s="189"/>
      <c r="N406" s="189"/>
      <c r="O406" s="189"/>
      <c r="P406" s="189"/>
      <c r="Q406" s="189"/>
      <c r="R406" s="189"/>
      <c r="S406" s="189"/>
      <c r="T406" s="189"/>
      <c r="U406" s="189"/>
      <c r="V406" s="189"/>
      <c r="W406" s="189"/>
      <c r="X406" s="189"/>
      <c r="Y406" s="189"/>
      <c r="Z406" s="189"/>
      <c r="AA406" s="189"/>
    </row>
    <row r="407" ht="15.75" customHeight="1">
      <c r="A407" s="315"/>
      <c r="B407" s="189"/>
      <c r="C407" s="313"/>
      <c r="D407" s="189"/>
      <c r="E407" s="189"/>
      <c r="F407" s="189"/>
      <c r="G407" s="314"/>
      <c r="H407" s="189"/>
      <c r="I407" s="189"/>
      <c r="J407" s="139"/>
      <c r="K407" s="189"/>
      <c r="L407" s="189"/>
      <c r="M407" s="189"/>
      <c r="N407" s="189"/>
      <c r="O407" s="189"/>
      <c r="P407" s="189"/>
      <c r="Q407" s="189"/>
      <c r="R407" s="189"/>
      <c r="S407" s="189"/>
      <c r="T407" s="189"/>
      <c r="U407" s="189"/>
      <c r="V407" s="189"/>
      <c r="W407" s="189"/>
      <c r="X407" s="189"/>
      <c r="Y407" s="189"/>
      <c r="Z407" s="189"/>
      <c r="AA407" s="189"/>
    </row>
    <row r="408" ht="15.75" customHeight="1">
      <c r="A408" s="315"/>
      <c r="B408" s="189"/>
      <c r="C408" s="313"/>
      <c r="D408" s="189"/>
      <c r="E408" s="189"/>
      <c r="F408" s="189"/>
      <c r="G408" s="314"/>
      <c r="H408" s="189"/>
      <c r="I408" s="189"/>
      <c r="J408" s="139"/>
      <c r="K408" s="189"/>
      <c r="L408" s="189"/>
      <c r="M408" s="189"/>
      <c r="N408" s="189"/>
      <c r="O408" s="189"/>
      <c r="P408" s="189"/>
      <c r="Q408" s="189"/>
      <c r="R408" s="189"/>
      <c r="S408" s="189"/>
      <c r="T408" s="189"/>
      <c r="U408" s="189"/>
      <c r="V408" s="189"/>
      <c r="W408" s="189"/>
      <c r="X408" s="189"/>
      <c r="Y408" s="189"/>
      <c r="Z408" s="189"/>
      <c r="AA408" s="189"/>
    </row>
    <row r="409" ht="15.75" customHeight="1">
      <c r="A409" s="315"/>
      <c r="B409" s="189"/>
      <c r="C409" s="313"/>
      <c r="D409" s="189"/>
      <c r="E409" s="189"/>
      <c r="F409" s="189"/>
      <c r="G409" s="314"/>
      <c r="H409" s="189"/>
      <c r="I409" s="189"/>
      <c r="J409" s="139"/>
      <c r="K409" s="189"/>
      <c r="L409" s="189"/>
      <c r="M409" s="189"/>
      <c r="N409" s="189"/>
      <c r="O409" s="189"/>
      <c r="P409" s="189"/>
      <c r="Q409" s="189"/>
      <c r="R409" s="189"/>
      <c r="S409" s="189"/>
      <c r="T409" s="189"/>
      <c r="U409" s="189"/>
      <c r="V409" s="189"/>
      <c r="W409" s="189"/>
      <c r="X409" s="189"/>
      <c r="Y409" s="189"/>
      <c r="Z409" s="189"/>
      <c r="AA409" s="189"/>
    </row>
    <row r="410" ht="15.75" customHeight="1">
      <c r="A410" s="315"/>
      <c r="B410" s="189"/>
      <c r="C410" s="313"/>
      <c r="D410" s="189"/>
      <c r="E410" s="189"/>
      <c r="F410" s="189"/>
      <c r="G410" s="314"/>
      <c r="H410" s="189"/>
      <c r="I410" s="189"/>
      <c r="J410" s="139"/>
      <c r="K410" s="189"/>
      <c r="L410" s="189"/>
      <c r="M410" s="189"/>
      <c r="N410" s="189"/>
      <c r="O410" s="189"/>
      <c r="P410" s="189"/>
      <c r="Q410" s="189"/>
      <c r="R410" s="189"/>
      <c r="S410" s="189"/>
      <c r="T410" s="189"/>
      <c r="U410" s="189"/>
      <c r="V410" s="189"/>
      <c r="W410" s="189"/>
      <c r="X410" s="189"/>
      <c r="Y410" s="189"/>
      <c r="Z410" s="189"/>
      <c r="AA410" s="189"/>
    </row>
    <row r="411" ht="15.75" customHeight="1">
      <c r="A411" s="315"/>
      <c r="B411" s="189"/>
      <c r="C411" s="313"/>
      <c r="D411" s="189"/>
      <c r="E411" s="189"/>
      <c r="F411" s="189"/>
      <c r="G411" s="314"/>
      <c r="H411" s="189"/>
      <c r="I411" s="189"/>
      <c r="J411" s="139"/>
      <c r="K411" s="189"/>
      <c r="L411" s="189"/>
      <c r="M411" s="189"/>
      <c r="N411" s="189"/>
      <c r="O411" s="189"/>
      <c r="P411" s="189"/>
      <c r="Q411" s="189"/>
      <c r="R411" s="189"/>
      <c r="S411" s="189"/>
      <c r="T411" s="189"/>
      <c r="U411" s="189"/>
      <c r="V411" s="189"/>
      <c r="W411" s="189"/>
      <c r="X411" s="189"/>
      <c r="Y411" s="189"/>
      <c r="Z411" s="189"/>
      <c r="AA411" s="189"/>
    </row>
    <row r="412" ht="15.75" customHeight="1">
      <c r="A412" s="315"/>
      <c r="B412" s="189"/>
      <c r="C412" s="313"/>
      <c r="D412" s="189"/>
      <c r="E412" s="189"/>
      <c r="F412" s="189"/>
      <c r="G412" s="314"/>
      <c r="H412" s="189"/>
      <c r="I412" s="189"/>
      <c r="J412" s="139"/>
      <c r="K412" s="189"/>
      <c r="L412" s="189"/>
      <c r="M412" s="189"/>
      <c r="N412" s="189"/>
      <c r="O412" s="189"/>
      <c r="P412" s="189"/>
      <c r="Q412" s="189"/>
      <c r="R412" s="189"/>
      <c r="S412" s="189"/>
      <c r="T412" s="189"/>
      <c r="U412" s="189"/>
      <c r="V412" s="189"/>
      <c r="W412" s="189"/>
      <c r="X412" s="189"/>
      <c r="Y412" s="189"/>
      <c r="Z412" s="189"/>
      <c r="AA412" s="189"/>
    </row>
    <row r="413" ht="15.75" customHeight="1">
      <c r="A413" s="315"/>
      <c r="B413" s="189"/>
      <c r="C413" s="313"/>
      <c r="D413" s="189"/>
      <c r="E413" s="189"/>
      <c r="F413" s="189"/>
      <c r="G413" s="314"/>
      <c r="H413" s="189"/>
      <c r="I413" s="189"/>
      <c r="J413" s="139"/>
      <c r="K413" s="189"/>
      <c r="L413" s="189"/>
      <c r="M413" s="189"/>
      <c r="N413" s="189"/>
      <c r="O413" s="189"/>
      <c r="P413" s="189"/>
      <c r="Q413" s="189"/>
      <c r="R413" s="189"/>
      <c r="S413" s="189"/>
      <c r="T413" s="189"/>
      <c r="U413" s="189"/>
      <c r="V413" s="189"/>
      <c r="W413" s="189"/>
      <c r="X413" s="189"/>
      <c r="Y413" s="189"/>
      <c r="Z413" s="189"/>
      <c r="AA413" s="189"/>
    </row>
    <row r="414" ht="15.75" customHeight="1">
      <c r="A414" s="315"/>
      <c r="B414" s="189"/>
      <c r="C414" s="313"/>
      <c r="D414" s="189"/>
      <c r="E414" s="189"/>
      <c r="F414" s="189"/>
      <c r="G414" s="314"/>
      <c r="H414" s="189"/>
      <c r="I414" s="189"/>
      <c r="J414" s="139"/>
      <c r="K414" s="189"/>
      <c r="L414" s="189"/>
      <c r="M414" s="189"/>
      <c r="N414" s="189"/>
      <c r="O414" s="189"/>
      <c r="P414" s="189"/>
      <c r="Q414" s="189"/>
      <c r="R414" s="189"/>
      <c r="S414" s="189"/>
      <c r="T414" s="189"/>
      <c r="U414" s="189"/>
      <c r="V414" s="189"/>
      <c r="W414" s="189"/>
      <c r="X414" s="189"/>
      <c r="Y414" s="189"/>
      <c r="Z414" s="189"/>
      <c r="AA414" s="189"/>
    </row>
    <row r="415" ht="15.75" customHeight="1">
      <c r="A415" s="315"/>
      <c r="B415" s="189"/>
      <c r="C415" s="313"/>
      <c r="D415" s="189"/>
      <c r="E415" s="189"/>
      <c r="F415" s="189"/>
      <c r="G415" s="314"/>
      <c r="H415" s="189"/>
      <c r="I415" s="189"/>
      <c r="J415" s="139"/>
      <c r="K415" s="189"/>
      <c r="L415" s="189"/>
      <c r="M415" s="189"/>
      <c r="N415" s="189"/>
      <c r="O415" s="189"/>
      <c r="P415" s="189"/>
      <c r="Q415" s="189"/>
      <c r="R415" s="189"/>
      <c r="S415" s="189"/>
      <c r="T415" s="189"/>
      <c r="U415" s="189"/>
      <c r="V415" s="189"/>
      <c r="W415" s="189"/>
      <c r="X415" s="189"/>
      <c r="Y415" s="189"/>
      <c r="Z415" s="189"/>
      <c r="AA415" s="189"/>
    </row>
    <row r="416" ht="15.75" customHeight="1">
      <c r="A416" s="315"/>
      <c r="B416" s="189"/>
      <c r="C416" s="313"/>
      <c r="D416" s="189"/>
      <c r="E416" s="189"/>
      <c r="F416" s="189"/>
      <c r="G416" s="314"/>
      <c r="H416" s="189"/>
      <c r="I416" s="189"/>
      <c r="J416" s="139"/>
      <c r="K416" s="189"/>
      <c r="L416" s="189"/>
      <c r="M416" s="189"/>
      <c r="N416" s="189"/>
      <c r="O416" s="189"/>
      <c r="P416" s="189"/>
      <c r="Q416" s="189"/>
      <c r="R416" s="189"/>
      <c r="S416" s="189"/>
      <c r="T416" s="189"/>
      <c r="U416" s="189"/>
      <c r="V416" s="189"/>
      <c r="W416" s="189"/>
      <c r="X416" s="189"/>
      <c r="Y416" s="189"/>
      <c r="Z416" s="189"/>
      <c r="AA416" s="189"/>
    </row>
    <row r="417" ht="15.75" customHeight="1">
      <c r="A417" s="315"/>
      <c r="B417" s="189"/>
      <c r="C417" s="313"/>
      <c r="D417" s="189"/>
      <c r="E417" s="189"/>
      <c r="F417" s="189"/>
      <c r="G417" s="314"/>
      <c r="H417" s="189"/>
      <c r="I417" s="189"/>
      <c r="J417" s="139"/>
      <c r="K417" s="189"/>
      <c r="L417" s="189"/>
      <c r="M417" s="189"/>
      <c r="N417" s="189"/>
      <c r="O417" s="189"/>
      <c r="P417" s="189"/>
      <c r="Q417" s="189"/>
      <c r="R417" s="189"/>
      <c r="S417" s="189"/>
      <c r="T417" s="189"/>
      <c r="U417" s="189"/>
      <c r="V417" s="189"/>
      <c r="W417" s="189"/>
      <c r="X417" s="189"/>
      <c r="Y417" s="189"/>
      <c r="Z417" s="189"/>
      <c r="AA417" s="189"/>
    </row>
    <row r="418" ht="15.75" customHeight="1">
      <c r="A418" s="315"/>
      <c r="B418" s="189"/>
      <c r="C418" s="313"/>
      <c r="D418" s="189"/>
      <c r="E418" s="189"/>
      <c r="F418" s="189"/>
      <c r="G418" s="314"/>
      <c r="H418" s="189"/>
      <c r="I418" s="189"/>
      <c r="J418" s="139"/>
      <c r="K418" s="189"/>
      <c r="L418" s="189"/>
      <c r="M418" s="189"/>
      <c r="N418" s="189"/>
      <c r="O418" s="189"/>
      <c r="P418" s="189"/>
      <c r="Q418" s="189"/>
      <c r="R418" s="189"/>
      <c r="S418" s="189"/>
      <c r="T418" s="189"/>
      <c r="U418" s="189"/>
      <c r="V418" s="189"/>
      <c r="W418" s="189"/>
      <c r="X418" s="189"/>
      <c r="Y418" s="189"/>
      <c r="Z418" s="189"/>
      <c r="AA418" s="189"/>
    </row>
    <row r="419" ht="15.75" customHeight="1">
      <c r="A419" s="315"/>
      <c r="B419" s="189"/>
      <c r="C419" s="313"/>
      <c r="D419" s="189"/>
      <c r="E419" s="189"/>
      <c r="F419" s="189"/>
      <c r="G419" s="314"/>
      <c r="H419" s="189"/>
      <c r="I419" s="189"/>
      <c r="J419" s="139"/>
      <c r="K419" s="189"/>
      <c r="L419" s="189"/>
      <c r="M419" s="189"/>
      <c r="N419" s="189"/>
      <c r="O419" s="189"/>
      <c r="P419" s="189"/>
      <c r="Q419" s="189"/>
      <c r="R419" s="189"/>
      <c r="S419" s="189"/>
      <c r="T419" s="189"/>
      <c r="U419" s="189"/>
      <c r="V419" s="189"/>
      <c r="W419" s="189"/>
      <c r="X419" s="189"/>
      <c r="Y419" s="189"/>
      <c r="Z419" s="189"/>
      <c r="AA419" s="189"/>
    </row>
    <row r="420" ht="15.75" customHeight="1">
      <c r="A420" s="315"/>
      <c r="B420" s="189"/>
      <c r="C420" s="313"/>
      <c r="D420" s="189"/>
      <c r="E420" s="189"/>
      <c r="F420" s="189"/>
      <c r="G420" s="314"/>
      <c r="H420" s="189"/>
      <c r="I420" s="189"/>
      <c r="J420" s="139"/>
      <c r="K420" s="189"/>
      <c r="L420" s="189"/>
      <c r="M420" s="189"/>
      <c r="N420" s="189"/>
      <c r="O420" s="189"/>
      <c r="P420" s="189"/>
      <c r="Q420" s="189"/>
      <c r="R420" s="189"/>
      <c r="S420" s="189"/>
      <c r="T420" s="189"/>
      <c r="U420" s="189"/>
      <c r="V420" s="189"/>
      <c r="W420" s="189"/>
      <c r="X420" s="189"/>
      <c r="Y420" s="189"/>
      <c r="Z420" s="189"/>
      <c r="AA420" s="189"/>
    </row>
    <row r="421" ht="15.75" customHeight="1">
      <c r="A421" s="315"/>
      <c r="B421" s="189"/>
      <c r="C421" s="313"/>
      <c r="D421" s="189"/>
      <c r="E421" s="189"/>
      <c r="F421" s="189"/>
      <c r="G421" s="314"/>
      <c r="H421" s="189"/>
      <c r="I421" s="189"/>
      <c r="J421" s="139"/>
      <c r="K421" s="189"/>
      <c r="L421" s="189"/>
      <c r="M421" s="189"/>
      <c r="N421" s="189"/>
      <c r="O421" s="189"/>
      <c r="P421" s="189"/>
      <c r="Q421" s="189"/>
      <c r="R421" s="189"/>
      <c r="S421" s="189"/>
      <c r="T421" s="189"/>
      <c r="U421" s="189"/>
      <c r="V421" s="189"/>
      <c r="W421" s="189"/>
      <c r="X421" s="189"/>
      <c r="Y421" s="189"/>
      <c r="Z421" s="189"/>
      <c r="AA421" s="189"/>
    </row>
    <row r="422" ht="15.75" customHeight="1">
      <c r="A422" s="315"/>
      <c r="B422" s="189"/>
      <c r="C422" s="313"/>
      <c r="D422" s="189"/>
      <c r="E422" s="189"/>
      <c r="F422" s="189"/>
      <c r="G422" s="314"/>
      <c r="H422" s="189"/>
      <c r="I422" s="189"/>
      <c r="J422" s="139"/>
      <c r="K422" s="189"/>
      <c r="L422" s="189"/>
      <c r="M422" s="189"/>
      <c r="N422" s="189"/>
      <c r="O422" s="189"/>
      <c r="P422" s="189"/>
      <c r="Q422" s="189"/>
      <c r="R422" s="189"/>
      <c r="S422" s="189"/>
      <c r="T422" s="189"/>
      <c r="U422" s="189"/>
      <c r="V422" s="189"/>
      <c r="W422" s="189"/>
      <c r="X422" s="189"/>
      <c r="Y422" s="189"/>
      <c r="Z422" s="189"/>
      <c r="AA422" s="189"/>
    </row>
    <row r="423" ht="15.75" customHeight="1">
      <c r="A423" s="315"/>
      <c r="B423" s="189"/>
      <c r="C423" s="313"/>
      <c r="D423" s="189"/>
      <c r="E423" s="189"/>
      <c r="F423" s="189"/>
      <c r="G423" s="314"/>
      <c r="H423" s="189"/>
      <c r="I423" s="189"/>
      <c r="J423" s="139"/>
      <c r="K423" s="189"/>
      <c r="L423" s="189"/>
      <c r="M423" s="189"/>
      <c r="N423" s="189"/>
      <c r="O423" s="189"/>
      <c r="P423" s="189"/>
      <c r="Q423" s="189"/>
      <c r="R423" s="189"/>
      <c r="S423" s="189"/>
      <c r="T423" s="189"/>
      <c r="U423" s="189"/>
      <c r="V423" s="189"/>
      <c r="W423" s="189"/>
      <c r="X423" s="189"/>
      <c r="Y423" s="189"/>
      <c r="Z423" s="189"/>
      <c r="AA423" s="189"/>
    </row>
    <row r="424" ht="15.75" customHeight="1">
      <c r="A424" s="315"/>
      <c r="B424" s="189"/>
      <c r="C424" s="313"/>
      <c r="D424" s="189"/>
      <c r="E424" s="189"/>
      <c r="F424" s="189"/>
      <c r="G424" s="314"/>
      <c r="H424" s="189"/>
      <c r="I424" s="189"/>
      <c r="J424" s="139"/>
      <c r="K424" s="189"/>
      <c r="L424" s="189"/>
      <c r="M424" s="189"/>
      <c r="N424" s="189"/>
      <c r="O424" s="189"/>
      <c r="P424" s="189"/>
      <c r="Q424" s="189"/>
      <c r="R424" s="189"/>
      <c r="S424" s="189"/>
      <c r="T424" s="189"/>
      <c r="U424" s="189"/>
      <c r="V424" s="189"/>
      <c r="W424" s="189"/>
      <c r="X424" s="189"/>
      <c r="Y424" s="189"/>
      <c r="Z424" s="189"/>
      <c r="AA424" s="189"/>
    </row>
    <row r="425" ht="15.75" customHeight="1">
      <c r="A425" s="315"/>
      <c r="B425" s="189"/>
      <c r="C425" s="313"/>
      <c r="D425" s="189"/>
      <c r="E425" s="189"/>
      <c r="F425" s="189"/>
      <c r="G425" s="314"/>
      <c r="H425" s="189"/>
      <c r="I425" s="189"/>
      <c r="J425" s="139"/>
      <c r="K425" s="189"/>
      <c r="L425" s="189"/>
      <c r="M425" s="189"/>
      <c r="N425" s="189"/>
      <c r="O425" s="189"/>
      <c r="P425" s="189"/>
      <c r="Q425" s="189"/>
      <c r="R425" s="189"/>
      <c r="S425" s="189"/>
      <c r="T425" s="189"/>
      <c r="U425" s="189"/>
      <c r="V425" s="189"/>
      <c r="W425" s="189"/>
      <c r="X425" s="189"/>
      <c r="Y425" s="189"/>
      <c r="Z425" s="189"/>
      <c r="AA425" s="189"/>
    </row>
    <row r="426" ht="15.75" customHeight="1">
      <c r="A426" s="315"/>
      <c r="B426" s="189"/>
      <c r="C426" s="313"/>
      <c r="D426" s="189"/>
      <c r="E426" s="189"/>
      <c r="F426" s="189"/>
      <c r="G426" s="314"/>
      <c r="H426" s="189"/>
      <c r="I426" s="189"/>
      <c r="J426" s="139"/>
      <c r="K426" s="189"/>
      <c r="L426" s="189"/>
      <c r="M426" s="189"/>
      <c r="N426" s="189"/>
      <c r="O426" s="189"/>
      <c r="P426" s="189"/>
      <c r="Q426" s="189"/>
      <c r="R426" s="189"/>
      <c r="S426" s="189"/>
      <c r="T426" s="189"/>
      <c r="U426" s="189"/>
      <c r="V426" s="189"/>
      <c r="W426" s="189"/>
      <c r="X426" s="189"/>
      <c r="Y426" s="189"/>
      <c r="Z426" s="189"/>
      <c r="AA426" s="189"/>
    </row>
    <row r="427" ht="15.75" customHeight="1">
      <c r="A427" s="315"/>
      <c r="B427" s="189"/>
      <c r="C427" s="313"/>
      <c r="D427" s="189"/>
      <c r="E427" s="189"/>
      <c r="F427" s="189"/>
      <c r="G427" s="314"/>
      <c r="H427" s="189"/>
      <c r="I427" s="189"/>
      <c r="J427" s="139"/>
      <c r="K427" s="189"/>
      <c r="L427" s="189"/>
      <c r="M427" s="189"/>
      <c r="N427" s="189"/>
      <c r="O427" s="189"/>
      <c r="P427" s="189"/>
      <c r="Q427" s="189"/>
      <c r="R427" s="189"/>
      <c r="S427" s="189"/>
      <c r="T427" s="189"/>
      <c r="U427" s="189"/>
      <c r="V427" s="189"/>
      <c r="W427" s="189"/>
      <c r="X427" s="189"/>
      <c r="Y427" s="189"/>
      <c r="Z427" s="189"/>
      <c r="AA427" s="189"/>
    </row>
    <row r="428" ht="15.75" customHeight="1">
      <c r="A428" s="315"/>
      <c r="B428" s="189"/>
      <c r="C428" s="313"/>
      <c r="D428" s="189"/>
      <c r="E428" s="189"/>
      <c r="F428" s="189"/>
      <c r="G428" s="314"/>
      <c r="H428" s="189"/>
      <c r="I428" s="189"/>
      <c r="J428" s="139"/>
      <c r="K428" s="189"/>
      <c r="L428" s="189"/>
      <c r="M428" s="189"/>
      <c r="N428" s="189"/>
      <c r="O428" s="189"/>
      <c r="P428" s="189"/>
      <c r="Q428" s="189"/>
      <c r="R428" s="189"/>
      <c r="S428" s="189"/>
      <c r="T428" s="189"/>
      <c r="U428" s="189"/>
      <c r="V428" s="189"/>
      <c r="W428" s="189"/>
      <c r="X428" s="189"/>
      <c r="Y428" s="189"/>
      <c r="Z428" s="189"/>
      <c r="AA428" s="189"/>
    </row>
    <row r="429" ht="15.75" customHeight="1">
      <c r="A429" s="315"/>
      <c r="B429" s="189"/>
      <c r="C429" s="313"/>
      <c r="D429" s="189"/>
      <c r="E429" s="189"/>
      <c r="F429" s="189"/>
      <c r="G429" s="314"/>
      <c r="H429" s="189"/>
      <c r="I429" s="189"/>
      <c r="J429" s="139"/>
      <c r="K429" s="189"/>
      <c r="L429" s="189"/>
      <c r="M429" s="189"/>
      <c r="N429" s="189"/>
      <c r="O429" s="189"/>
      <c r="P429" s="189"/>
      <c r="Q429" s="189"/>
      <c r="R429" s="189"/>
      <c r="S429" s="189"/>
      <c r="T429" s="189"/>
      <c r="U429" s="189"/>
      <c r="V429" s="189"/>
      <c r="W429" s="189"/>
      <c r="X429" s="189"/>
      <c r="Y429" s="189"/>
      <c r="Z429" s="189"/>
      <c r="AA429" s="189"/>
    </row>
    <row r="430" ht="15.75" customHeight="1">
      <c r="A430" s="315"/>
      <c r="B430" s="189"/>
      <c r="C430" s="313"/>
      <c r="D430" s="189"/>
      <c r="E430" s="189"/>
      <c r="F430" s="189"/>
      <c r="G430" s="314"/>
      <c r="H430" s="189"/>
      <c r="I430" s="189"/>
      <c r="J430" s="139"/>
      <c r="K430" s="189"/>
      <c r="L430" s="189"/>
      <c r="M430" s="189"/>
      <c r="N430" s="189"/>
      <c r="O430" s="189"/>
      <c r="P430" s="189"/>
      <c r="Q430" s="189"/>
      <c r="R430" s="189"/>
      <c r="S430" s="189"/>
      <c r="T430" s="189"/>
      <c r="U430" s="189"/>
      <c r="V430" s="189"/>
      <c r="W430" s="189"/>
      <c r="X430" s="189"/>
      <c r="Y430" s="189"/>
      <c r="Z430" s="189"/>
      <c r="AA430" s="189"/>
    </row>
    <row r="431" ht="15.75" customHeight="1">
      <c r="A431" s="315"/>
      <c r="B431" s="189"/>
      <c r="C431" s="313"/>
      <c r="D431" s="189"/>
      <c r="E431" s="189"/>
      <c r="F431" s="189"/>
      <c r="G431" s="314"/>
      <c r="H431" s="189"/>
      <c r="I431" s="189"/>
      <c r="J431" s="139"/>
      <c r="K431" s="189"/>
      <c r="L431" s="189"/>
      <c r="M431" s="189"/>
      <c r="N431" s="189"/>
      <c r="O431" s="189"/>
      <c r="P431" s="189"/>
      <c r="Q431" s="189"/>
      <c r="R431" s="189"/>
      <c r="S431" s="189"/>
      <c r="T431" s="189"/>
      <c r="U431" s="189"/>
      <c r="V431" s="189"/>
      <c r="W431" s="189"/>
      <c r="X431" s="189"/>
      <c r="Y431" s="189"/>
      <c r="Z431" s="189"/>
      <c r="AA431" s="189"/>
    </row>
    <row r="432" ht="15.75" customHeight="1">
      <c r="A432" s="315"/>
      <c r="B432" s="189"/>
      <c r="C432" s="313"/>
      <c r="D432" s="189"/>
      <c r="E432" s="189"/>
      <c r="F432" s="189"/>
      <c r="G432" s="314"/>
      <c r="H432" s="189"/>
      <c r="I432" s="189"/>
      <c r="J432" s="139"/>
      <c r="K432" s="189"/>
      <c r="L432" s="189"/>
      <c r="M432" s="189"/>
      <c r="N432" s="189"/>
      <c r="O432" s="189"/>
      <c r="P432" s="189"/>
      <c r="Q432" s="189"/>
      <c r="R432" s="189"/>
      <c r="S432" s="189"/>
      <c r="T432" s="189"/>
      <c r="U432" s="189"/>
      <c r="V432" s="189"/>
      <c r="W432" s="189"/>
      <c r="X432" s="189"/>
      <c r="Y432" s="189"/>
      <c r="Z432" s="189"/>
      <c r="AA432" s="189"/>
    </row>
    <row r="433" ht="15.75" customHeight="1">
      <c r="A433" s="315"/>
      <c r="B433" s="189"/>
      <c r="C433" s="313"/>
      <c r="D433" s="189"/>
      <c r="E433" s="189"/>
      <c r="F433" s="189"/>
      <c r="G433" s="314"/>
      <c r="H433" s="189"/>
      <c r="I433" s="189"/>
      <c r="J433" s="139"/>
      <c r="K433" s="189"/>
      <c r="L433" s="189"/>
      <c r="M433" s="189"/>
      <c r="N433" s="189"/>
      <c r="O433" s="189"/>
      <c r="P433" s="189"/>
      <c r="Q433" s="189"/>
      <c r="R433" s="189"/>
      <c r="S433" s="189"/>
      <c r="T433" s="189"/>
      <c r="U433" s="189"/>
      <c r="V433" s="189"/>
      <c r="W433" s="189"/>
      <c r="X433" s="189"/>
      <c r="Y433" s="189"/>
      <c r="Z433" s="189"/>
      <c r="AA433" s="189"/>
    </row>
    <row r="434" ht="15.75" customHeight="1">
      <c r="A434" s="315"/>
      <c r="B434" s="189"/>
      <c r="C434" s="313"/>
      <c r="D434" s="189"/>
      <c r="E434" s="189"/>
      <c r="F434" s="189"/>
      <c r="G434" s="314"/>
      <c r="H434" s="189"/>
      <c r="I434" s="189"/>
      <c r="J434" s="139"/>
      <c r="K434" s="189"/>
      <c r="L434" s="189"/>
      <c r="M434" s="189"/>
      <c r="N434" s="189"/>
      <c r="O434" s="189"/>
      <c r="P434" s="189"/>
      <c r="Q434" s="189"/>
      <c r="R434" s="189"/>
      <c r="S434" s="189"/>
      <c r="T434" s="189"/>
      <c r="U434" s="189"/>
      <c r="V434" s="189"/>
      <c r="W434" s="189"/>
      <c r="X434" s="189"/>
      <c r="Y434" s="189"/>
      <c r="Z434" s="189"/>
      <c r="AA434" s="189"/>
    </row>
    <row r="435" ht="15.75" customHeight="1">
      <c r="A435" s="315"/>
      <c r="B435" s="189"/>
      <c r="C435" s="313"/>
      <c r="D435" s="189"/>
      <c r="E435" s="189"/>
      <c r="F435" s="189"/>
      <c r="G435" s="314"/>
      <c r="H435" s="189"/>
      <c r="I435" s="189"/>
      <c r="J435" s="139"/>
      <c r="K435" s="189"/>
      <c r="L435" s="189"/>
      <c r="M435" s="189"/>
      <c r="N435" s="189"/>
      <c r="O435" s="189"/>
      <c r="P435" s="189"/>
      <c r="Q435" s="189"/>
      <c r="R435" s="189"/>
      <c r="S435" s="189"/>
      <c r="T435" s="189"/>
      <c r="U435" s="189"/>
      <c r="V435" s="189"/>
      <c r="W435" s="189"/>
      <c r="X435" s="189"/>
      <c r="Y435" s="189"/>
      <c r="Z435" s="189"/>
      <c r="AA435" s="189"/>
    </row>
    <row r="436" ht="15.75" customHeight="1">
      <c r="A436" s="315"/>
      <c r="B436" s="189"/>
      <c r="C436" s="313"/>
      <c r="D436" s="189"/>
      <c r="E436" s="189"/>
      <c r="F436" s="189"/>
      <c r="G436" s="314"/>
      <c r="H436" s="189"/>
      <c r="I436" s="189"/>
      <c r="J436" s="139"/>
      <c r="K436" s="189"/>
      <c r="L436" s="189"/>
      <c r="M436" s="189"/>
      <c r="N436" s="189"/>
      <c r="O436" s="189"/>
      <c r="P436" s="189"/>
      <c r="Q436" s="189"/>
      <c r="R436" s="189"/>
      <c r="S436" s="189"/>
      <c r="T436" s="189"/>
      <c r="U436" s="189"/>
      <c r="V436" s="189"/>
      <c r="W436" s="189"/>
      <c r="X436" s="189"/>
      <c r="Y436" s="189"/>
      <c r="Z436" s="189"/>
      <c r="AA436" s="189"/>
    </row>
    <row r="437" ht="15.75" customHeight="1">
      <c r="A437" s="315"/>
      <c r="B437" s="189"/>
      <c r="C437" s="313"/>
      <c r="D437" s="189"/>
      <c r="E437" s="189"/>
      <c r="F437" s="189"/>
      <c r="G437" s="314"/>
      <c r="H437" s="189"/>
      <c r="I437" s="189"/>
      <c r="J437" s="139"/>
      <c r="K437" s="189"/>
      <c r="L437" s="189"/>
      <c r="M437" s="189"/>
      <c r="N437" s="189"/>
      <c r="O437" s="189"/>
      <c r="P437" s="189"/>
      <c r="Q437" s="189"/>
      <c r="R437" s="189"/>
      <c r="S437" s="189"/>
      <c r="T437" s="189"/>
      <c r="U437" s="189"/>
      <c r="V437" s="189"/>
      <c r="W437" s="189"/>
      <c r="X437" s="189"/>
      <c r="Y437" s="189"/>
      <c r="Z437" s="189"/>
      <c r="AA437" s="189"/>
    </row>
    <row r="438" ht="15.75" customHeight="1">
      <c r="A438" s="315"/>
      <c r="B438" s="189"/>
      <c r="C438" s="313"/>
      <c r="D438" s="189"/>
      <c r="E438" s="189"/>
      <c r="F438" s="189"/>
      <c r="G438" s="314"/>
      <c r="H438" s="189"/>
      <c r="I438" s="189"/>
      <c r="J438" s="139"/>
      <c r="K438" s="189"/>
      <c r="L438" s="189"/>
      <c r="M438" s="189"/>
      <c r="N438" s="189"/>
      <c r="O438" s="189"/>
      <c r="P438" s="189"/>
      <c r="Q438" s="189"/>
      <c r="R438" s="189"/>
      <c r="S438" s="189"/>
      <c r="T438" s="189"/>
      <c r="U438" s="189"/>
      <c r="V438" s="189"/>
      <c r="W438" s="189"/>
      <c r="X438" s="189"/>
      <c r="Y438" s="189"/>
      <c r="Z438" s="189"/>
      <c r="AA438" s="189"/>
    </row>
    <row r="439" ht="15.75" customHeight="1">
      <c r="A439" s="315"/>
      <c r="B439" s="189"/>
      <c r="C439" s="313"/>
      <c r="D439" s="189"/>
      <c r="E439" s="189"/>
      <c r="F439" s="189"/>
      <c r="G439" s="314"/>
      <c r="H439" s="189"/>
      <c r="I439" s="189"/>
      <c r="J439" s="139"/>
      <c r="K439" s="189"/>
      <c r="L439" s="189"/>
      <c r="M439" s="189"/>
      <c r="N439" s="189"/>
      <c r="O439" s="189"/>
      <c r="P439" s="189"/>
      <c r="Q439" s="189"/>
      <c r="R439" s="189"/>
      <c r="S439" s="189"/>
      <c r="T439" s="189"/>
      <c r="U439" s="189"/>
      <c r="V439" s="189"/>
      <c r="W439" s="189"/>
      <c r="X439" s="189"/>
      <c r="Y439" s="189"/>
      <c r="Z439" s="189"/>
      <c r="AA439" s="189"/>
    </row>
    <row r="440" ht="15.75" customHeight="1">
      <c r="A440" s="315"/>
      <c r="B440" s="189"/>
      <c r="C440" s="313"/>
      <c r="D440" s="189"/>
      <c r="E440" s="189"/>
      <c r="F440" s="189"/>
      <c r="G440" s="314"/>
      <c r="H440" s="189"/>
      <c r="I440" s="189"/>
      <c r="J440" s="139"/>
      <c r="K440" s="189"/>
      <c r="L440" s="189"/>
      <c r="M440" s="189"/>
      <c r="N440" s="189"/>
      <c r="O440" s="189"/>
      <c r="P440" s="189"/>
      <c r="Q440" s="189"/>
      <c r="R440" s="189"/>
      <c r="S440" s="189"/>
      <c r="T440" s="189"/>
      <c r="U440" s="189"/>
      <c r="V440" s="189"/>
      <c r="W440" s="189"/>
      <c r="X440" s="189"/>
      <c r="Y440" s="189"/>
      <c r="Z440" s="189"/>
      <c r="AA440" s="189"/>
    </row>
    <row r="441" ht="15.75" customHeight="1">
      <c r="A441" s="315"/>
      <c r="B441" s="189"/>
      <c r="C441" s="313"/>
      <c r="D441" s="189"/>
      <c r="E441" s="189"/>
      <c r="F441" s="189"/>
      <c r="G441" s="314"/>
      <c r="H441" s="189"/>
      <c r="I441" s="189"/>
      <c r="J441" s="139"/>
      <c r="K441" s="189"/>
      <c r="L441" s="189"/>
      <c r="M441" s="189"/>
      <c r="N441" s="189"/>
      <c r="O441" s="189"/>
      <c r="P441" s="189"/>
      <c r="Q441" s="189"/>
      <c r="R441" s="189"/>
      <c r="S441" s="189"/>
      <c r="T441" s="189"/>
      <c r="U441" s="189"/>
      <c r="V441" s="189"/>
      <c r="W441" s="189"/>
      <c r="X441" s="189"/>
      <c r="Y441" s="189"/>
      <c r="Z441" s="189"/>
      <c r="AA441" s="189"/>
    </row>
    <row r="442" ht="15.75" customHeight="1">
      <c r="A442" s="315"/>
      <c r="B442" s="189"/>
      <c r="C442" s="313"/>
      <c r="D442" s="189"/>
      <c r="E442" s="189"/>
      <c r="F442" s="189"/>
      <c r="G442" s="314"/>
      <c r="H442" s="189"/>
      <c r="I442" s="189"/>
      <c r="J442" s="139"/>
      <c r="K442" s="189"/>
      <c r="L442" s="189"/>
      <c r="M442" s="189"/>
      <c r="N442" s="189"/>
      <c r="O442" s="189"/>
      <c r="P442" s="189"/>
      <c r="Q442" s="189"/>
      <c r="R442" s="189"/>
      <c r="S442" s="189"/>
      <c r="T442" s="189"/>
      <c r="U442" s="189"/>
      <c r="V442" s="189"/>
      <c r="W442" s="189"/>
      <c r="X442" s="189"/>
      <c r="Y442" s="189"/>
      <c r="Z442" s="189"/>
      <c r="AA442" s="189"/>
    </row>
    <row r="443" ht="15.75" customHeight="1">
      <c r="A443" s="315"/>
      <c r="B443" s="189"/>
      <c r="C443" s="313"/>
      <c r="D443" s="189"/>
      <c r="E443" s="189"/>
      <c r="F443" s="189"/>
      <c r="G443" s="314"/>
      <c r="H443" s="189"/>
      <c r="I443" s="189"/>
      <c r="J443" s="139"/>
      <c r="K443" s="189"/>
      <c r="L443" s="189"/>
      <c r="M443" s="189"/>
      <c r="N443" s="189"/>
      <c r="O443" s="189"/>
      <c r="P443" s="189"/>
      <c r="Q443" s="189"/>
      <c r="R443" s="189"/>
      <c r="S443" s="189"/>
      <c r="T443" s="189"/>
      <c r="U443" s="189"/>
      <c r="V443" s="189"/>
      <c r="W443" s="189"/>
      <c r="X443" s="189"/>
      <c r="Y443" s="189"/>
      <c r="Z443" s="189"/>
      <c r="AA443" s="189"/>
    </row>
    <row r="444" ht="15.75" customHeight="1">
      <c r="A444" s="315"/>
      <c r="B444" s="189"/>
      <c r="C444" s="313"/>
      <c r="D444" s="189"/>
      <c r="E444" s="189"/>
      <c r="F444" s="189"/>
      <c r="G444" s="314"/>
      <c r="H444" s="189"/>
      <c r="I444" s="189"/>
      <c r="J444" s="139"/>
      <c r="K444" s="189"/>
      <c r="L444" s="189"/>
      <c r="M444" s="189"/>
      <c r="N444" s="189"/>
      <c r="O444" s="189"/>
      <c r="P444" s="189"/>
      <c r="Q444" s="189"/>
      <c r="R444" s="189"/>
      <c r="S444" s="189"/>
      <c r="T444" s="189"/>
      <c r="U444" s="189"/>
      <c r="V444" s="189"/>
      <c r="W444" s="189"/>
      <c r="X444" s="189"/>
      <c r="Y444" s="189"/>
      <c r="Z444" s="189"/>
      <c r="AA444" s="189"/>
    </row>
    <row r="445" ht="15.75" customHeight="1">
      <c r="A445" s="315"/>
      <c r="B445" s="189"/>
      <c r="C445" s="313"/>
      <c r="D445" s="189"/>
      <c r="E445" s="189"/>
      <c r="F445" s="189"/>
      <c r="G445" s="314"/>
      <c r="H445" s="189"/>
      <c r="I445" s="189"/>
      <c r="J445" s="139"/>
      <c r="K445" s="189"/>
      <c r="L445" s="189"/>
      <c r="M445" s="189"/>
      <c r="N445" s="189"/>
      <c r="O445" s="189"/>
      <c r="P445" s="189"/>
      <c r="Q445" s="189"/>
      <c r="R445" s="189"/>
      <c r="S445" s="189"/>
      <c r="T445" s="189"/>
      <c r="U445" s="189"/>
      <c r="V445" s="189"/>
      <c r="W445" s="189"/>
      <c r="X445" s="189"/>
      <c r="Y445" s="189"/>
      <c r="Z445" s="189"/>
      <c r="AA445" s="189"/>
    </row>
    <row r="446" ht="15.75" customHeight="1">
      <c r="A446" s="315"/>
      <c r="B446" s="189"/>
      <c r="C446" s="313"/>
      <c r="D446" s="189"/>
      <c r="E446" s="189"/>
      <c r="F446" s="189"/>
      <c r="G446" s="314"/>
      <c r="H446" s="189"/>
      <c r="I446" s="189"/>
      <c r="J446" s="139"/>
      <c r="K446" s="189"/>
      <c r="L446" s="189"/>
      <c r="M446" s="189"/>
      <c r="N446" s="189"/>
      <c r="O446" s="189"/>
      <c r="P446" s="189"/>
      <c r="Q446" s="189"/>
      <c r="R446" s="189"/>
      <c r="S446" s="189"/>
      <c r="T446" s="189"/>
      <c r="U446" s="189"/>
      <c r="V446" s="189"/>
      <c r="W446" s="189"/>
      <c r="X446" s="189"/>
      <c r="Y446" s="189"/>
      <c r="Z446" s="189"/>
      <c r="AA446" s="189"/>
    </row>
    <row r="447" ht="15.75" customHeight="1">
      <c r="A447" s="315"/>
      <c r="B447" s="189"/>
      <c r="C447" s="313"/>
      <c r="D447" s="189"/>
      <c r="E447" s="189"/>
      <c r="F447" s="189"/>
      <c r="G447" s="314"/>
      <c r="H447" s="189"/>
      <c r="I447" s="189"/>
      <c r="J447" s="139"/>
      <c r="K447" s="189"/>
      <c r="L447" s="189"/>
      <c r="M447" s="189"/>
      <c r="N447" s="189"/>
      <c r="O447" s="189"/>
      <c r="P447" s="189"/>
      <c r="Q447" s="189"/>
      <c r="R447" s="189"/>
      <c r="S447" s="189"/>
      <c r="T447" s="189"/>
      <c r="U447" s="189"/>
      <c r="V447" s="189"/>
      <c r="W447" s="189"/>
      <c r="X447" s="189"/>
      <c r="Y447" s="189"/>
      <c r="Z447" s="189"/>
      <c r="AA447" s="189"/>
    </row>
    <row r="448" ht="15.75" customHeight="1">
      <c r="A448" s="315"/>
      <c r="B448" s="189"/>
      <c r="C448" s="313"/>
      <c r="D448" s="189"/>
      <c r="E448" s="189"/>
      <c r="F448" s="189"/>
      <c r="G448" s="314"/>
      <c r="H448" s="189"/>
      <c r="I448" s="189"/>
      <c r="J448" s="139"/>
      <c r="K448" s="189"/>
      <c r="L448" s="189"/>
      <c r="M448" s="189"/>
      <c r="N448" s="189"/>
      <c r="O448" s="189"/>
      <c r="P448" s="189"/>
      <c r="Q448" s="189"/>
      <c r="R448" s="189"/>
      <c r="S448" s="189"/>
      <c r="T448" s="189"/>
      <c r="U448" s="189"/>
      <c r="V448" s="189"/>
      <c r="W448" s="189"/>
      <c r="X448" s="189"/>
      <c r="Y448" s="189"/>
      <c r="Z448" s="189"/>
      <c r="AA448" s="189"/>
    </row>
    <row r="449" ht="15.75" customHeight="1">
      <c r="A449" s="315"/>
      <c r="B449" s="189"/>
      <c r="C449" s="313"/>
      <c r="D449" s="189"/>
      <c r="E449" s="189"/>
      <c r="F449" s="189"/>
      <c r="G449" s="314"/>
      <c r="H449" s="189"/>
      <c r="I449" s="189"/>
      <c r="J449" s="139"/>
      <c r="K449" s="189"/>
      <c r="L449" s="189"/>
      <c r="M449" s="189"/>
      <c r="N449" s="189"/>
      <c r="O449" s="189"/>
      <c r="P449" s="189"/>
      <c r="Q449" s="189"/>
      <c r="R449" s="189"/>
      <c r="S449" s="189"/>
      <c r="T449" s="189"/>
      <c r="U449" s="189"/>
      <c r="V449" s="189"/>
      <c r="W449" s="189"/>
      <c r="X449" s="189"/>
      <c r="Y449" s="189"/>
      <c r="Z449" s="189"/>
      <c r="AA449" s="189"/>
    </row>
    <row r="450" ht="15.75" customHeight="1">
      <c r="A450" s="315"/>
      <c r="B450" s="189"/>
      <c r="C450" s="313"/>
      <c r="D450" s="189"/>
      <c r="E450" s="189"/>
      <c r="F450" s="189"/>
      <c r="G450" s="314"/>
      <c r="H450" s="189"/>
      <c r="I450" s="189"/>
      <c r="J450" s="139"/>
      <c r="K450" s="189"/>
      <c r="L450" s="189"/>
      <c r="M450" s="189"/>
      <c r="N450" s="189"/>
      <c r="O450" s="189"/>
      <c r="P450" s="189"/>
      <c r="Q450" s="189"/>
      <c r="R450" s="189"/>
      <c r="S450" s="189"/>
      <c r="T450" s="189"/>
      <c r="U450" s="189"/>
      <c r="V450" s="189"/>
      <c r="W450" s="189"/>
      <c r="X450" s="189"/>
      <c r="Y450" s="189"/>
      <c r="Z450" s="189"/>
      <c r="AA450" s="189"/>
    </row>
    <row r="451" ht="15.75" customHeight="1">
      <c r="A451" s="315"/>
      <c r="B451" s="189"/>
      <c r="C451" s="313"/>
      <c r="D451" s="189"/>
      <c r="E451" s="189"/>
      <c r="F451" s="189"/>
      <c r="G451" s="314"/>
      <c r="H451" s="189"/>
      <c r="I451" s="189"/>
      <c r="J451" s="139"/>
      <c r="K451" s="189"/>
      <c r="L451" s="189"/>
      <c r="M451" s="189"/>
      <c r="N451" s="189"/>
      <c r="O451" s="189"/>
      <c r="P451" s="189"/>
      <c r="Q451" s="189"/>
      <c r="R451" s="189"/>
      <c r="S451" s="189"/>
      <c r="T451" s="189"/>
      <c r="U451" s="189"/>
      <c r="V451" s="189"/>
      <c r="W451" s="189"/>
      <c r="X451" s="189"/>
      <c r="Y451" s="189"/>
      <c r="Z451" s="189"/>
      <c r="AA451" s="189"/>
    </row>
    <row r="452" ht="15.75" customHeight="1">
      <c r="A452" s="315"/>
      <c r="B452" s="189"/>
      <c r="C452" s="313"/>
      <c r="D452" s="189"/>
      <c r="E452" s="189"/>
      <c r="F452" s="189"/>
      <c r="G452" s="314"/>
      <c r="H452" s="189"/>
      <c r="I452" s="189"/>
      <c r="J452" s="139"/>
      <c r="K452" s="189"/>
      <c r="L452" s="189"/>
      <c r="M452" s="189"/>
      <c r="N452" s="189"/>
      <c r="O452" s="189"/>
      <c r="P452" s="189"/>
      <c r="Q452" s="189"/>
      <c r="R452" s="189"/>
      <c r="S452" s="189"/>
      <c r="T452" s="189"/>
      <c r="U452" s="189"/>
      <c r="V452" s="189"/>
      <c r="W452" s="189"/>
      <c r="X452" s="189"/>
      <c r="Y452" s="189"/>
      <c r="Z452" s="189"/>
      <c r="AA452" s="189"/>
    </row>
    <row r="453" ht="15.75" customHeight="1">
      <c r="A453" s="315"/>
      <c r="B453" s="189"/>
      <c r="C453" s="313"/>
      <c r="D453" s="189"/>
      <c r="E453" s="189"/>
      <c r="F453" s="189"/>
      <c r="G453" s="314"/>
      <c r="H453" s="189"/>
      <c r="I453" s="189"/>
      <c r="J453" s="139"/>
      <c r="K453" s="189"/>
      <c r="L453" s="189"/>
      <c r="M453" s="189"/>
      <c r="N453" s="189"/>
      <c r="O453" s="189"/>
      <c r="P453" s="189"/>
      <c r="Q453" s="189"/>
      <c r="R453" s="189"/>
      <c r="S453" s="189"/>
      <c r="T453" s="189"/>
      <c r="U453" s="189"/>
      <c r="V453" s="189"/>
      <c r="W453" s="189"/>
      <c r="X453" s="189"/>
      <c r="Y453" s="189"/>
      <c r="Z453" s="189"/>
      <c r="AA453" s="189"/>
    </row>
    <row r="454" ht="15.75" customHeight="1">
      <c r="A454" s="315"/>
      <c r="B454" s="189"/>
      <c r="C454" s="313"/>
      <c r="D454" s="189"/>
      <c r="E454" s="189"/>
      <c r="F454" s="189"/>
      <c r="G454" s="314"/>
      <c r="H454" s="189"/>
      <c r="I454" s="189"/>
      <c r="J454" s="139"/>
      <c r="K454" s="189"/>
      <c r="L454" s="189"/>
      <c r="M454" s="189"/>
      <c r="N454" s="189"/>
      <c r="O454" s="189"/>
      <c r="P454" s="189"/>
      <c r="Q454" s="189"/>
      <c r="R454" s="189"/>
      <c r="S454" s="189"/>
      <c r="T454" s="189"/>
      <c r="U454" s="189"/>
      <c r="V454" s="189"/>
      <c r="W454" s="189"/>
      <c r="X454" s="189"/>
      <c r="Y454" s="189"/>
      <c r="Z454" s="189"/>
      <c r="AA454" s="189"/>
    </row>
    <row r="455" ht="15.75" customHeight="1">
      <c r="A455" s="315"/>
      <c r="B455" s="189"/>
      <c r="C455" s="313"/>
      <c r="D455" s="189"/>
      <c r="E455" s="189"/>
      <c r="F455" s="189"/>
      <c r="G455" s="314"/>
      <c r="H455" s="189"/>
      <c r="I455" s="189"/>
      <c r="J455" s="139"/>
      <c r="K455" s="189"/>
      <c r="L455" s="189"/>
      <c r="M455" s="189"/>
      <c r="N455" s="189"/>
      <c r="O455" s="189"/>
      <c r="P455" s="189"/>
      <c r="Q455" s="189"/>
      <c r="R455" s="189"/>
      <c r="S455" s="189"/>
      <c r="T455" s="189"/>
      <c r="U455" s="189"/>
      <c r="V455" s="189"/>
      <c r="W455" s="189"/>
      <c r="X455" s="189"/>
      <c r="Y455" s="189"/>
      <c r="Z455" s="189"/>
      <c r="AA455" s="189"/>
    </row>
    <row r="456" ht="15.75" customHeight="1">
      <c r="A456" s="315"/>
      <c r="B456" s="189"/>
      <c r="C456" s="313"/>
      <c r="D456" s="189"/>
      <c r="E456" s="189"/>
      <c r="F456" s="189"/>
      <c r="G456" s="314"/>
      <c r="H456" s="189"/>
      <c r="I456" s="189"/>
      <c r="J456" s="139"/>
      <c r="K456" s="189"/>
      <c r="L456" s="189"/>
      <c r="M456" s="189"/>
      <c r="N456" s="189"/>
      <c r="O456" s="189"/>
      <c r="P456" s="189"/>
      <c r="Q456" s="189"/>
      <c r="R456" s="189"/>
      <c r="S456" s="189"/>
      <c r="T456" s="189"/>
      <c r="U456" s="189"/>
      <c r="V456" s="189"/>
      <c r="W456" s="189"/>
      <c r="X456" s="189"/>
      <c r="Y456" s="189"/>
      <c r="Z456" s="189"/>
      <c r="AA456" s="189"/>
    </row>
    <row r="457" ht="15.75" customHeight="1">
      <c r="A457" s="315"/>
      <c r="B457" s="189"/>
      <c r="C457" s="313"/>
      <c r="D457" s="189"/>
      <c r="E457" s="189"/>
      <c r="F457" s="189"/>
      <c r="G457" s="314"/>
      <c r="H457" s="189"/>
      <c r="I457" s="189"/>
      <c r="J457" s="139"/>
      <c r="K457" s="189"/>
      <c r="L457" s="189"/>
      <c r="M457" s="189"/>
      <c r="N457" s="189"/>
      <c r="O457" s="189"/>
      <c r="P457" s="189"/>
      <c r="Q457" s="189"/>
      <c r="R457" s="189"/>
      <c r="S457" s="189"/>
      <c r="T457" s="189"/>
      <c r="U457" s="189"/>
      <c r="V457" s="189"/>
      <c r="W457" s="189"/>
      <c r="X457" s="189"/>
      <c r="Y457" s="189"/>
      <c r="Z457" s="189"/>
      <c r="AA457" s="189"/>
    </row>
    <row r="458" ht="15.75" customHeight="1">
      <c r="A458" s="315"/>
      <c r="B458" s="189"/>
      <c r="C458" s="313"/>
      <c r="D458" s="189"/>
      <c r="E458" s="189"/>
      <c r="F458" s="189"/>
      <c r="G458" s="314"/>
      <c r="H458" s="189"/>
      <c r="I458" s="189"/>
      <c r="J458" s="139"/>
      <c r="K458" s="189"/>
      <c r="L458" s="189"/>
      <c r="M458" s="189"/>
      <c r="N458" s="189"/>
      <c r="O458" s="189"/>
      <c r="P458" s="189"/>
      <c r="Q458" s="189"/>
      <c r="R458" s="189"/>
      <c r="S458" s="189"/>
      <c r="T458" s="189"/>
      <c r="U458" s="189"/>
      <c r="V458" s="189"/>
      <c r="W458" s="189"/>
      <c r="X458" s="189"/>
      <c r="Y458" s="189"/>
      <c r="Z458" s="189"/>
      <c r="AA458" s="189"/>
    </row>
    <row r="459" ht="15.75" customHeight="1">
      <c r="A459" s="315"/>
      <c r="B459" s="189"/>
      <c r="C459" s="313"/>
      <c r="D459" s="189"/>
      <c r="E459" s="189"/>
      <c r="F459" s="189"/>
      <c r="G459" s="314"/>
      <c r="H459" s="189"/>
      <c r="I459" s="189"/>
      <c r="J459" s="139"/>
      <c r="K459" s="189"/>
      <c r="L459" s="189"/>
      <c r="M459" s="189"/>
      <c r="N459" s="189"/>
      <c r="O459" s="189"/>
      <c r="P459" s="189"/>
      <c r="Q459" s="189"/>
      <c r="R459" s="189"/>
      <c r="S459" s="189"/>
      <c r="T459" s="189"/>
      <c r="U459" s="189"/>
      <c r="V459" s="189"/>
      <c r="W459" s="189"/>
      <c r="X459" s="189"/>
      <c r="Y459" s="189"/>
      <c r="Z459" s="189"/>
      <c r="AA459" s="189"/>
    </row>
    <row r="460" ht="15.75" customHeight="1">
      <c r="A460" s="315"/>
      <c r="B460" s="189"/>
      <c r="C460" s="313"/>
      <c r="D460" s="189"/>
      <c r="E460" s="189"/>
      <c r="F460" s="189"/>
      <c r="G460" s="314"/>
      <c r="H460" s="189"/>
      <c r="I460" s="189"/>
      <c r="J460" s="139"/>
      <c r="K460" s="189"/>
      <c r="L460" s="189"/>
      <c r="M460" s="189"/>
      <c r="N460" s="189"/>
      <c r="O460" s="189"/>
      <c r="P460" s="189"/>
      <c r="Q460" s="189"/>
      <c r="R460" s="189"/>
      <c r="S460" s="189"/>
      <c r="T460" s="189"/>
      <c r="U460" s="189"/>
      <c r="V460" s="189"/>
      <c r="W460" s="189"/>
      <c r="X460" s="189"/>
      <c r="Y460" s="189"/>
      <c r="Z460" s="189"/>
      <c r="AA460" s="189"/>
    </row>
    <row r="461" ht="15.75" customHeight="1">
      <c r="A461" s="315"/>
      <c r="B461" s="189"/>
      <c r="C461" s="313"/>
      <c r="D461" s="189"/>
      <c r="E461" s="189"/>
      <c r="F461" s="189"/>
      <c r="G461" s="314"/>
      <c r="H461" s="189"/>
      <c r="I461" s="189"/>
      <c r="J461" s="139"/>
      <c r="K461" s="189"/>
      <c r="L461" s="189"/>
      <c r="M461" s="189"/>
      <c r="N461" s="189"/>
      <c r="O461" s="189"/>
      <c r="P461" s="189"/>
      <c r="Q461" s="189"/>
      <c r="R461" s="189"/>
      <c r="S461" s="189"/>
      <c r="T461" s="189"/>
      <c r="U461" s="189"/>
      <c r="V461" s="189"/>
      <c r="W461" s="189"/>
      <c r="X461" s="189"/>
      <c r="Y461" s="189"/>
      <c r="Z461" s="189"/>
      <c r="AA461" s="189"/>
    </row>
    <row r="462" ht="15.75" customHeight="1">
      <c r="A462" s="315"/>
      <c r="B462" s="189"/>
      <c r="C462" s="313"/>
      <c r="D462" s="189"/>
      <c r="E462" s="189"/>
      <c r="F462" s="189"/>
      <c r="G462" s="314"/>
      <c r="H462" s="189"/>
      <c r="I462" s="189"/>
      <c r="J462" s="139"/>
      <c r="K462" s="189"/>
      <c r="L462" s="189"/>
      <c r="M462" s="189"/>
      <c r="N462" s="189"/>
      <c r="O462" s="189"/>
      <c r="P462" s="189"/>
      <c r="Q462" s="189"/>
      <c r="R462" s="189"/>
      <c r="S462" s="189"/>
      <c r="T462" s="189"/>
      <c r="U462" s="189"/>
      <c r="V462" s="189"/>
      <c r="W462" s="189"/>
      <c r="X462" s="189"/>
      <c r="Y462" s="189"/>
      <c r="Z462" s="189"/>
      <c r="AA462" s="189"/>
    </row>
    <row r="463" ht="15.75" customHeight="1">
      <c r="A463" s="315"/>
      <c r="B463" s="189"/>
      <c r="C463" s="313"/>
      <c r="D463" s="189"/>
      <c r="E463" s="189"/>
      <c r="F463" s="189"/>
      <c r="G463" s="314"/>
      <c r="H463" s="189"/>
      <c r="I463" s="189"/>
      <c r="J463" s="139"/>
      <c r="K463" s="189"/>
      <c r="L463" s="189"/>
      <c r="M463" s="189"/>
      <c r="N463" s="189"/>
      <c r="O463" s="189"/>
      <c r="P463" s="189"/>
      <c r="Q463" s="189"/>
      <c r="R463" s="189"/>
      <c r="S463" s="189"/>
      <c r="T463" s="189"/>
      <c r="U463" s="189"/>
      <c r="V463" s="189"/>
      <c r="W463" s="189"/>
      <c r="X463" s="189"/>
      <c r="Y463" s="189"/>
      <c r="Z463" s="189"/>
      <c r="AA463" s="189"/>
    </row>
    <row r="464" ht="15.75" customHeight="1">
      <c r="A464" s="315"/>
      <c r="B464" s="189"/>
      <c r="C464" s="313"/>
      <c r="D464" s="189"/>
      <c r="E464" s="189"/>
      <c r="F464" s="189"/>
      <c r="G464" s="314"/>
      <c r="H464" s="189"/>
      <c r="I464" s="189"/>
      <c r="J464" s="139"/>
      <c r="K464" s="189"/>
      <c r="L464" s="189"/>
      <c r="M464" s="189"/>
      <c r="N464" s="189"/>
      <c r="O464" s="189"/>
      <c r="P464" s="189"/>
      <c r="Q464" s="189"/>
      <c r="R464" s="189"/>
      <c r="S464" s="189"/>
      <c r="T464" s="189"/>
      <c r="U464" s="189"/>
      <c r="V464" s="189"/>
      <c r="W464" s="189"/>
      <c r="X464" s="189"/>
      <c r="Y464" s="189"/>
      <c r="Z464" s="189"/>
      <c r="AA464" s="189"/>
    </row>
    <row r="465" ht="15.75" customHeight="1">
      <c r="A465" s="315"/>
      <c r="B465" s="189"/>
      <c r="C465" s="313"/>
      <c r="D465" s="189"/>
      <c r="E465" s="189"/>
      <c r="F465" s="189"/>
      <c r="G465" s="314"/>
      <c r="H465" s="189"/>
      <c r="I465" s="189"/>
      <c r="J465" s="139"/>
      <c r="K465" s="189"/>
      <c r="L465" s="189"/>
      <c r="M465" s="189"/>
      <c r="N465" s="189"/>
      <c r="O465" s="189"/>
      <c r="P465" s="189"/>
      <c r="Q465" s="189"/>
      <c r="R465" s="189"/>
      <c r="S465" s="189"/>
      <c r="T465" s="189"/>
      <c r="U465" s="189"/>
      <c r="V465" s="189"/>
      <c r="W465" s="189"/>
      <c r="X465" s="189"/>
      <c r="Y465" s="189"/>
      <c r="Z465" s="189"/>
      <c r="AA465" s="189"/>
    </row>
    <row r="466" ht="15.75" customHeight="1">
      <c r="A466" s="315"/>
      <c r="B466" s="189"/>
      <c r="C466" s="313"/>
      <c r="D466" s="189"/>
      <c r="E466" s="189"/>
      <c r="F466" s="189"/>
      <c r="G466" s="314"/>
      <c r="H466" s="189"/>
      <c r="I466" s="189"/>
      <c r="J466" s="139"/>
      <c r="K466" s="189"/>
      <c r="L466" s="189"/>
      <c r="M466" s="189"/>
      <c r="N466" s="189"/>
      <c r="O466" s="189"/>
      <c r="P466" s="189"/>
      <c r="Q466" s="189"/>
      <c r="R466" s="189"/>
      <c r="S466" s="189"/>
      <c r="T466" s="189"/>
      <c r="U466" s="189"/>
      <c r="V466" s="189"/>
      <c r="W466" s="189"/>
      <c r="X466" s="189"/>
      <c r="Y466" s="189"/>
      <c r="Z466" s="189"/>
      <c r="AA466" s="189"/>
    </row>
    <row r="467" ht="15.75" customHeight="1">
      <c r="A467" s="315"/>
      <c r="B467" s="189"/>
      <c r="C467" s="313"/>
      <c r="D467" s="189"/>
      <c r="E467" s="189"/>
      <c r="F467" s="189"/>
      <c r="G467" s="314"/>
      <c r="H467" s="189"/>
      <c r="I467" s="189"/>
      <c r="J467" s="139"/>
      <c r="K467" s="189"/>
      <c r="L467" s="189"/>
      <c r="M467" s="189"/>
      <c r="N467" s="189"/>
      <c r="O467" s="189"/>
      <c r="P467" s="189"/>
      <c r="Q467" s="189"/>
      <c r="R467" s="189"/>
      <c r="S467" s="189"/>
      <c r="T467" s="189"/>
      <c r="U467" s="189"/>
      <c r="V467" s="189"/>
      <c r="W467" s="189"/>
      <c r="X467" s="189"/>
      <c r="Y467" s="189"/>
      <c r="Z467" s="189"/>
      <c r="AA467" s="189"/>
    </row>
    <row r="468" ht="15.75" customHeight="1">
      <c r="A468" s="315"/>
      <c r="B468" s="189"/>
      <c r="C468" s="313"/>
      <c r="D468" s="189"/>
      <c r="E468" s="189"/>
      <c r="F468" s="189"/>
      <c r="G468" s="314"/>
      <c r="H468" s="189"/>
      <c r="I468" s="189"/>
      <c r="J468" s="139"/>
      <c r="K468" s="189"/>
      <c r="L468" s="189"/>
      <c r="M468" s="189"/>
      <c r="N468" s="189"/>
      <c r="O468" s="189"/>
      <c r="P468" s="189"/>
      <c r="Q468" s="189"/>
      <c r="R468" s="189"/>
      <c r="S468" s="189"/>
      <c r="T468" s="189"/>
      <c r="U468" s="189"/>
      <c r="V468" s="189"/>
      <c r="W468" s="189"/>
      <c r="X468" s="189"/>
      <c r="Y468" s="189"/>
      <c r="Z468" s="189"/>
      <c r="AA468" s="189"/>
    </row>
    <row r="469" ht="15.75" customHeight="1">
      <c r="A469" s="315"/>
      <c r="B469" s="189"/>
      <c r="C469" s="313"/>
      <c r="D469" s="189"/>
      <c r="E469" s="189"/>
      <c r="F469" s="189"/>
      <c r="G469" s="314"/>
      <c r="H469" s="189"/>
      <c r="I469" s="189"/>
      <c r="J469" s="139"/>
      <c r="K469" s="189"/>
      <c r="L469" s="189"/>
      <c r="M469" s="189"/>
      <c r="N469" s="189"/>
      <c r="O469" s="189"/>
      <c r="P469" s="189"/>
      <c r="Q469" s="189"/>
      <c r="R469" s="189"/>
      <c r="S469" s="189"/>
      <c r="T469" s="189"/>
      <c r="U469" s="189"/>
      <c r="V469" s="189"/>
      <c r="W469" s="189"/>
      <c r="X469" s="189"/>
      <c r="Y469" s="189"/>
      <c r="Z469" s="189"/>
      <c r="AA469" s="189"/>
    </row>
    <row r="470" ht="15.75" customHeight="1">
      <c r="A470" s="315"/>
      <c r="B470" s="189"/>
      <c r="C470" s="313"/>
      <c r="D470" s="189"/>
      <c r="E470" s="189"/>
      <c r="F470" s="189"/>
      <c r="G470" s="314"/>
      <c r="H470" s="189"/>
      <c r="I470" s="189"/>
      <c r="J470" s="139"/>
      <c r="K470" s="189"/>
      <c r="L470" s="189"/>
      <c r="M470" s="189"/>
      <c r="N470" s="189"/>
      <c r="O470" s="189"/>
      <c r="P470" s="189"/>
      <c r="Q470" s="189"/>
      <c r="R470" s="189"/>
      <c r="S470" s="189"/>
      <c r="T470" s="189"/>
      <c r="U470" s="189"/>
      <c r="V470" s="189"/>
      <c r="W470" s="189"/>
      <c r="X470" s="189"/>
      <c r="Y470" s="189"/>
      <c r="Z470" s="189"/>
      <c r="AA470" s="189"/>
    </row>
    <row r="471" ht="15.75" customHeight="1">
      <c r="A471" s="315"/>
      <c r="B471" s="189"/>
      <c r="C471" s="313"/>
      <c r="D471" s="189"/>
      <c r="E471" s="189"/>
      <c r="F471" s="189"/>
      <c r="G471" s="314"/>
      <c r="H471" s="189"/>
      <c r="I471" s="189"/>
      <c r="J471" s="139"/>
      <c r="K471" s="189"/>
      <c r="L471" s="189"/>
      <c r="M471" s="189"/>
      <c r="N471" s="189"/>
      <c r="O471" s="189"/>
      <c r="P471" s="189"/>
      <c r="Q471" s="189"/>
      <c r="R471" s="189"/>
      <c r="S471" s="189"/>
      <c r="T471" s="189"/>
      <c r="U471" s="189"/>
      <c r="V471" s="189"/>
      <c r="W471" s="189"/>
      <c r="X471" s="189"/>
      <c r="Y471" s="189"/>
      <c r="Z471" s="189"/>
      <c r="AA471" s="189"/>
    </row>
    <row r="472" ht="15.75" customHeight="1">
      <c r="A472" s="315"/>
      <c r="B472" s="189"/>
      <c r="C472" s="313"/>
      <c r="D472" s="189"/>
      <c r="E472" s="189"/>
      <c r="F472" s="189"/>
      <c r="G472" s="314"/>
      <c r="H472" s="189"/>
      <c r="I472" s="189"/>
      <c r="J472" s="139"/>
      <c r="K472" s="189"/>
      <c r="L472" s="189"/>
      <c r="M472" s="189"/>
      <c r="N472" s="189"/>
      <c r="O472" s="189"/>
      <c r="P472" s="189"/>
      <c r="Q472" s="189"/>
      <c r="R472" s="189"/>
      <c r="S472" s="189"/>
      <c r="T472" s="189"/>
      <c r="U472" s="189"/>
      <c r="V472" s="189"/>
      <c r="W472" s="189"/>
      <c r="X472" s="189"/>
      <c r="Y472" s="189"/>
      <c r="Z472" s="189"/>
      <c r="AA472" s="189"/>
    </row>
    <row r="473" ht="15.75" customHeight="1">
      <c r="A473" s="315"/>
      <c r="B473" s="189"/>
      <c r="C473" s="313"/>
      <c r="D473" s="189"/>
      <c r="E473" s="189"/>
      <c r="F473" s="189"/>
      <c r="G473" s="314"/>
      <c r="H473" s="189"/>
      <c r="I473" s="189"/>
      <c r="J473" s="139"/>
      <c r="K473" s="189"/>
      <c r="L473" s="189"/>
      <c r="M473" s="189"/>
      <c r="N473" s="189"/>
      <c r="O473" s="189"/>
      <c r="P473" s="189"/>
      <c r="Q473" s="189"/>
      <c r="R473" s="189"/>
      <c r="S473" s="189"/>
      <c r="T473" s="189"/>
      <c r="U473" s="189"/>
      <c r="V473" s="189"/>
      <c r="W473" s="189"/>
      <c r="X473" s="189"/>
      <c r="Y473" s="189"/>
      <c r="Z473" s="189"/>
      <c r="AA473" s="189"/>
    </row>
    <row r="474" ht="15.75" customHeight="1">
      <c r="A474" s="315"/>
      <c r="B474" s="189"/>
      <c r="C474" s="313"/>
      <c r="D474" s="189"/>
      <c r="E474" s="189"/>
      <c r="F474" s="189"/>
      <c r="G474" s="314"/>
      <c r="H474" s="189"/>
      <c r="I474" s="189"/>
      <c r="J474" s="139"/>
      <c r="K474" s="189"/>
      <c r="L474" s="189"/>
      <c r="M474" s="189"/>
      <c r="N474" s="189"/>
      <c r="O474" s="189"/>
      <c r="P474" s="189"/>
      <c r="Q474" s="189"/>
      <c r="R474" s="189"/>
      <c r="S474" s="189"/>
      <c r="T474" s="189"/>
      <c r="U474" s="189"/>
      <c r="V474" s="189"/>
      <c r="W474" s="189"/>
      <c r="X474" s="189"/>
      <c r="Y474" s="189"/>
      <c r="Z474" s="189"/>
      <c r="AA474" s="189"/>
    </row>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autoFilter ref="$A$1:$J$979"/>
  <customSheetViews>
    <customSheetView guid="{AB856B94-BC6D-4658-AC9D-D986A8231141}" filter="1" showAutoFilter="1">
      <autoFilter ref="$A$1:$J$274"/>
      <extLst>
        <ext uri="GoogleSheetsCustomDataVersion1">
          <go:sheetsCustomData xmlns:go="http://customooxmlschemas.google.com/" filterViewId="1130018181"/>
        </ext>
      </extLst>
    </customSheetView>
  </customSheetViews>
  <mergeCells count="1">
    <mergeCell ref="J182:J18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43"/>
    <col customWidth="1" min="2" max="2" width="62.29"/>
    <col customWidth="1" min="3" max="3" width="24.14"/>
    <col customWidth="1" min="4" max="7" width="17.43"/>
    <col customWidth="1" min="8" max="8" width="22.43"/>
    <col customWidth="1" min="9" max="9" width="24.29"/>
  </cols>
  <sheetData>
    <row r="1" ht="19.5" customHeight="1">
      <c r="A1" s="316" t="s">
        <v>273</v>
      </c>
      <c r="B1" s="317" t="s">
        <v>274</v>
      </c>
      <c r="C1" s="318" t="s">
        <v>275</v>
      </c>
      <c r="D1" s="318" t="s">
        <v>276</v>
      </c>
      <c r="E1" s="319" t="s">
        <v>277</v>
      </c>
      <c r="F1" s="320" t="s">
        <v>278</v>
      </c>
      <c r="G1" s="321" t="s">
        <v>639</v>
      </c>
      <c r="H1" s="322" t="s">
        <v>138</v>
      </c>
      <c r="I1" s="323" t="s">
        <v>281</v>
      </c>
      <c r="J1" s="324"/>
      <c r="K1" s="324"/>
      <c r="L1" s="324"/>
      <c r="M1" s="324"/>
      <c r="N1" s="324"/>
      <c r="O1" s="324"/>
      <c r="P1" s="324"/>
      <c r="Q1" s="324"/>
      <c r="R1" s="324"/>
      <c r="S1" s="325"/>
      <c r="T1" s="325"/>
      <c r="U1" s="325"/>
      <c r="V1" s="5"/>
      <c r="W1" s="5"/>
      <c r="X1" s="5"/>
    </row>
    <row r="2">
      <c r="A2" s="326"/>
      <c r="B2" s="327"/>
      <c r="C2" s="327"/>
      <c r="D2" s="327"/>
      <c r="E2" s="327"/>
      <c r="F2" s="328"/>
      <c r="G2" s="329"/>
      <c r="H2" s="329"/>
      <c r="I2" s="330"/>
      <c r="J2" s="139"/>
      <c r="K2" s="139"/>
      <c r="L2" s="139"/>
      <c r="M2" s="139"/>
      <c r="N2" s="139"/>
      <c r="O2" s="139"/>
      <c r="P2" s="139"/>
      <c r="Q2" s="139"/>
      <c r="R2" s="139"/>
      <c r="S2" s="139"/>
      <c r="T2" s="139"/>
      <c r="U2" s="139"/>
      <c r="V2" s="2"/>
      <c r="W2" s="2"/>
      <c r="X2" s="2"/>
    </row>
    <row r="3" ht="15.75" customHeight="1">
      <c r="A3" s="331">
        <v>1.0</v>
      </c>
      <c r="B3" s="332" t="s">
        <v>640</v>
      </c>
      <c r="C3" s="333"/>
      <c r="D3" s="333"/>
      <c r="E3" s="333"/>
      <c r="F3" s="334"/>
      <c r="G3" s="335"/>
      <c r="H3" s="335"/>
      <c r="I3" s="336"/>
      <c r="J3" s="81"/>
      <c r="K3" s="81"/>
      <c r="L3" s="81"/>
      <c r="M3" s="81"/>
      <c r="N3" s="81"/>
      <c r="O3" s="81"/>
      <c r="P3" s="81"/>
      <c r="Q3" s="81"/>
      <c r="R3" s="81"/>
      <c r="S3" s="88"/>
      <c r="T3" s="88"/>
      <c r="U3" s="88"/>
      <c r="V3" s="2"/>
      <c r="W3" s="2"/>
      <c r="X3" s="2"/>
    </row>
    <row r="4" ht="15.75" customHeight="1">
      <c r="A4" s="337"/>
      <c r="B4" s="338"/>
      <c r="C4" s="330"/>
      <c r="D4" s="330"/>
      <c r="E4" s="339"/>
      <c r="F4" s="328"/>
      <c r="G4" s="329"/>
      <c r="H4" s="329"/>
      <c r="I4" s="340"/>
      <c r="J4" s="89"/>
      <c r="K4" s="89"/>
      <c r="L4" s="89"/>
      <c r="M4" s="89"/>
      <c r="N4" s="89"/>
      <c r="O4" s="89"/>
      <c r="P4" s="89"/>
      <c r="Q4" s="89"/>
      <c r="R4" s="89"/>
      <c r="S4" s="98"/>
      <c r="T4" s="98"/>
      <c r="U4" s="98"/>
      <c r="V4" s="2"/>
      <c r="W4" s="2"/>
      <c r="X4" s="2"/>
    </row>
    <row r="5" ht="15.75" customHeight="1">
      <c r="A5" s="337">
        <v>1.1</v>
      </c>
      <c r="B5" s="338" t="s">
        <v>641</v>
      </c>
      <c r="C5" s="330"/>
      <c r="D5" s="330"/>
      <c r="E5" s="339"/>
      <c r="F5" s="328"/>
      <c r="G5" s="329"/>
      <c r="H5" s="329"/>
      <c r="I5" s="340"/>
      <c r="J5" s="98"/>
      <c r="K5" s="98"/>
      <c r="L5" s="98"/>
      <c r="M5" s="98"/>
      <c r="N5" s="98"/>
      <c r="O5" s="98"/>
      <c r="P5" s="98"/>
      <c r="Q5" s="98"/>
      <c r="R5" s="98"/>
      <c r="S5" s="98"/>
      <c r="T5" s="98"/>
      <c r="U5" s="98"/>
      <c r="V5" s="2"/>
      <c r="W5" s="2"/>
      <c r="X5" s="2"/>
    </row>
    <row r="6">
      <c r="A6" s="337"/>
      <c r="B6" s="341" t="s">
        <v>642</v>
      </c>
      <c r="C6" s="330"/>
      <c r="D6" s="330"/>
      <c r="E6" s="339"/>
      <c r="F6" s="342"/>
      <c r="G6" s="343"/>
      <c r="H6" s="329"/>
      <c r="I6" s="340"/>
      <c r="J6" s="98"/>
      <c r="K6" s="98"/>
      <c r="L6" s="98"/>
      <c r="M6" s="98"/>
      <c r="N6" s="98"/>
      <c r="O6" s="98"/>
      <c r="P6" s="98"/>
      <c r="Q6" s="98"/>
      <c r="R6" s="98"/>
      <c r="S6" s="98"/>
      <c r="T6" s="98"/>
      <c r="U6" s="98"/>
      <c r="V6" s="2"/>
      <c r="W6" s="2"/>
      <c r="X6" s="2"/>
    </row>
    <row r="7" ht="15.75" customHeight="1">
      <c r="A7" s="337" t="s">
        <v>284</v>
      </c>
      <c r="B7" s="338" t="s">
        <v>643</v>
      </c>
      <c r="C7" s="330"/>
      <c r="D7" s="344"/>
      <c r="E7" s="339" t="s">
        <v>287</v>
      </c>
      <c r="F7" s="342">
        <v>16.0</v>
      </c>
      <c r="G7" s="345">
        <v>5319.0</v>
      </c>
      <c r="H7" s="346">
        <f t="shared" ref="H7:H8" si="1">G7*F7</f>
        <v>85104</v>
      </c>
      <c r="I7" s="347"/>
      <c r="J7" s="98"/>
      <c r="K7" s="98"/>
      <c r="L7" s="98"/>
      <c r="M7" s="98"/>
      <c r="N7" s="98"/>
      <c r="O7" s="98"/>
      <c r="P7" s="98"/>
      <c r="Q7" s="98"/>
      <c r="R7" s="98"/>
      <c r="S7" s="98"/>
      <c r="T7" s="98"/>
      <c r="U7" s="98"/>
      <c r="V7" s="2"/>
      <c r="W7" s="2"/>
      <c r="X7" s="2"/>
    </row>
    <row r="8" ht="15.75" customHeight="1">
      <c r="A8" s="337" t="s">
        <v>158</v>
      </c>
      <c r="B8" s="338" t="s">
        <v>644</v>
      </c>
      <c r="C8" s="330"/>
      <c r="D8" s="344"/>
      <c r="E8" s="339" t="s">
        <v>287</v>
      </c>
      <c r="F8" s="342">
        <v>65.0</v>
      </c>
      <c r="G8" s="345">
        <v>10154.0</v>
      </c>
      <c r="H8" s="346">
        <f t="shared" si="1"/>
        <v>660010</v>
      </c>
      <c r="I8" s="347"/>
      <c r="J8" s="98"/>
      <c r="K8" s="98"/>
      <c r="L8" s="98"/>
      <c r="M8" s="98"/>
      <c r="N8" s="98"/>
      <c r="O8" s="98"/>
      <c r="P8" s="98"/>
      <c r="Q8" s="98"/>
      <c r="R8" s="98"/>
      <c r="S8" s="98"/>
      <c r="T8" s="98"/>
      <c r="U8" s="98"/>
      <c r="V8" s="2"/>
      <c r="W8" s="2"/>
      <c r="X8" s="2"/>
    </row>
    <row r="9" ht="15.75" customHeight="1">
      <c r="A9" s="326"/>
      <c r="B9" s="348"/>
      <c r="C9" s="330"/>
      <c r="D9" s="330"/>
      <c r="E9" s="339"/>
      <c r="F9" s="342"/>
      <c r="G9" s="343"/>
      <c r="H9" s="178"/>
      <c r="I9" s="340"/>
      <c r="J9" s="98"/>
      <c r="K9" s="89"/>
      <c r="L9" s="89"/>
      <c r="M9" s="89"/>
      <c r="N9" s="89"/>
      <c r="O9" s="89"/>
      <c r="P9" s="89"/>
      <c r="Q9" s="89"/>
      <c r="R9" s="89"/>
      <c r="S9" s="98"/>
      <c r="T9" s="98"/>
      <c r="U9" s="98"/>
      <c r="V9" s="2"/>
      <c r="W9" s="2"/>
      <c r="X9" s="2"/>
    </row>
    <row r="10" ht="15.75" customHeight="1">
      <c r="A10" s="349">
        <v>1.2</v>
      </c>
      <c r="B10" s="350" t="s">
        <v>645</v>
      </c>
      <c r="C10" s="351"/>
      <c r="D10" s="352"/>
      <c r="E10" s="353" t="s">
        <v>287</v>
      </c>
      <c r="F10" s="342">
        <v>81.0</v>
      </c>
      <c r="G10" s="354">
        <v>3481.0</v>
      </c>
      <c r="H10" s="346">
        <f>G10*F10</f>
        <v>281961</v>
      </c>
      <c r="I10" s="355"/>
      <c r="J10" s="98"/>
      <c r="K10" s="89"/>
      <c r="L10" s="89"/>
      <c r="M10" s="89"/>
      <c r="N10" s="89"/>
      <c r="O10" s="89"/>
      <c r="P10" s="89"/>
      <c r="Q10" s="89"/>
      <c r="R10" s="89"/>
      <c r="S10" s="98"/>
      <c r="T10" s="98"/>
      <c r="U10" s="98"/>
      <c r="V10" s="2"/>
      <c r="W10" s="2"/>
      <c r="X10" s="2"/>
    </row>
    <row r="11">
      <c r="A11" s="337"/>
      <c r="B11" s="356" t="s">
        <v>646</v>
      </c>
      <c r="C11" s="330"/>
      <c r="D11" s="357"/>
      <c r="E11" s="339"/>
      <c r="F11" s="328"/>
      <c r="G11" s="343"/>
      <c r="H11" s="329"/>
      <c r="I11" s="340"/>
      <c r="J11" s="98"/>
      <c r="K11" s="89"/>
      <c r="L11" s="89"/>
      <c r="M11" s="89"/>
      <c r="N11" s="89"/>
      <c r="O11" s="89"/>
      <c r="P11" s="89"/>
      <c r="Q11" s="89"/>
      <c r="R11" s="89"/>
      <c r="S11" s="98"/>
      <c r="T11" s="98"/>
      <c r="U11" s="98"/>
      <c r="V11" s="2"/>
      <c r="W11" s="2"/>
      <c r="X11" s="2"/>
    </row>
    <row r="12" ht="15.75" customHeight="1">
      <c r="A12" s="337"/>
      <c r="B12" s="338"/>
      <c r="C12" s="330"/>
      <c r="D12" s="344"/>
      <c r="E12" s="339"/>
      <c r="F12" s="328"/>
      <c r="G12" s="343"/>
      <c r="H12" s="329"/>
      <c r="I12" s="358"/>
      <c r="J12" s="98"/>
      <c r="K12" s="89"/>
      <c r="L12" s="89"/>
      <c r="M12" s="89"/>
      <c r="N12" s="89"/>
      <c r="O12" s="89"/>
      <c r="P12" s="89"/>
      <c r="Q12" s="89"/>
      <c r="R12" s="89"/>
      <c r="S12" s="89"/>
      <c r="T12" s="89"/>
      <c r="U12" s="89"/>
      <c r="V12" s="2"/>
      <c r="W12" s="2"/>
      <c r="X12" s="2"/>
    </row>
    <row r="13" ht="15.75" customHeight="1">
      <c r="A13" s="359"/>
      <c r="B13" s="332" t="s">
        <v>647</v>
      </c>
      <c r="C13" s="333"/>
      <c r="D13" s="333"/>
      <c r="E13" s="333"/>
      <c r="F13" s="334"/>
      <c r="G13" s="335"/>
      <c r="H13" s="360">
        <f>SUM(H3:H12)</f>
        <v>1027075</v>
      </c>
      <c r="I13" s="336"/>
      <c r="J13" s="98"/>
      <c r="K13" s="81"/>
      <c r="L13" s="81"/>
      <c r="M13" s="81"/>
      <c r="N13" s="81"/>
      <c r="O13" s="81"/>
      <c r="P13" s="81"/>
      <c r="Q13" s="81"/>
      <c r="R13" s="81"/>
      <c r="S13" s="88"/>
      <c r="T13" s="88"/>
      <c r="U13" s="88"/>
      <c r="V13" s="2"/>
      <c r="W13" s="2"/>
      <c r="X13" s="2"/>
    </row>
    <row r="14" ht="15.75" customHeight="1">
      <c r="A14" s="337"/>
      <c r="B14" s="338"/>
      <c r="C14" s="330"/>
      <c r="D14" s="361"/>
      <c r="E14" s="339"/>
      <c r="F14" s="328"/>
      <c r="G14" s="329"/>
      <c r="H14" s="329"/>
      <c r="I14" s="340"/>
      <c r="J14" s="98"/>
      <c r="K14" s="98"/>
      <c r="L14" s="98"/>
      <c r="M14" s="98"/>
      <c r="N14" s="98"/>
      <c r="O14" s="98"/>
      <c r="P14" s="98"/>
      <c r="Q14" s="98"/>
      <c r="R14" s="98"/>
      <c r="S14" s="98"/>
      <c r="T14" s="98"/>
      <c r="U14" s="98"/>
      <c r="V14" s="2"/>
      <c r="W14" s="2"/>
      <c r="X14" s="2"/>
    </row>
    <row r="15" ht="15.75" customHeight="1">
      <c r="A15" s="331">
        <v>2.0</v>
      </c>
      <c r="B15" s="332" t="s">
        <v>648</v>
      </c>
      <c r="C15" s="333"/>
      <c r="D15" s="333"/>
      <c r="E15" s="333"/>
      <c r="F15" s="334"/>
      <c r="G15" s="335"/>
      <c r="H15" s="335"/>
      <c r="I15" s="336"/>
      <c r="J15" s="98"/>
      <c r="K15" s="81"/>
      <c r="L15" s="81"/>
      <c r="M15" s="81"/>
      <c r="N15" s="81"/>
      <c r="O15" s="81"/>
      <c r="P15" s="81"/>
      <c r="Q15" s="81"/>
      <c r="R15" s="81"/>
      <c r="S15" s="88"/>
      <c r="T15" s="88"/>
      <c r="U15" s="88"/>
      <c r="V15" s="2"/>
      <c r="W15" s="2"/>
      <c r="X15" s="2"/>
    </row>
    <row r="16" ht="15.75" customHeight="1">
      <c r="A16" s="337"/>
      <c r="B16" s="338"/>
      <c r="C16" s="330"/>
      <c r="D16" s="362"/>
      <c r="E16" s="339"/>
      <c r="F16" s="328"/>
      <c r="G16" s="363"/>
      <c r="H16" s="329"/>
      <c r="I16" s="340"/>
      <c r="J16" s="98"/>
      <c r="K16" s="89"/>
      <c r="L16" s="89"/>
      <c r="M16" s="89"/>
      <c r="N16" s="89"/>
      <c r="O16" s="89"/>
      <c r="P16" s="89"/>
      <c r="Q16" s="89"/>
      <c r="R16" s="89"/>
      <c r="S16" s="98"/>
      <c r="T16" s="98"/>
      <c r="U16" s="98"/>
      <c r="V16" s="2"/>
      <c r="W16" s="2"/>
      <c r="X16" s="2"/>
    </row>
    <row r="17" ht="15.75" customHeight="1">
      <c r="A17" s="337">
        <v>2.1</v>
      </c>
      <c r="B17" s="338" t="s">
        <v>649</v>
      </c>
      <c r="C17" s="351"/>
      <c r="D17" s="330"/>
      <c r="E17" s="339"/>
      <c r="F17" s="328"/>
      <c r="G17" s="329"/>
      <c r="H17" s="329"/>
      <c r="I17" s="340"/>
      <c r="J17" s="98"/>
      <c r="K17" s="89"/>
      <c r="L17" s="89"/>
      <c r="M17" s="89"/>
      <c r="N17" s="89"/>
      <c r="O17" s="89"/>
      <c r="P17" s="364"/>
      <c r="Q17" s="89"/>
      <c r="R17" s="89"/>
      <c r="S17" s="98"/>
      <c r="T17" s="98"/>
      <c r="U17" s="98"/>
      <c r="V17" s="2"/>
      <c r="W17" s="2"/>
      <c r="X17" s="2"/>
    </row>
    <row r="18">
      <c r="A18" s="337"/>
      <c r="B18" s="341" t="s">
        <v>650</v>
      </c>
      <c r="C18" s="351"/>
      <c r="D18" s="330"/>
      <c r="E18" s="339"/>
      <c r="F18" s="328"/>
      <c r="G18" s="343"/>
      <c r="H18" s="329"/>
      <c r="I18" s="340"/>
      <c r="J18" s="98"/>
      <c r="K18" s="89"/>
      <c r="L18" s="89"/>
      <c r="M18" s="89"/>
      <c r="N18" s="89"/>
      <c r="O18" s="89"/>
      <c r="P18" s="364"/>
      <c r="Q18" s="89"/>
      <c r="R18" s="89"/>
      <c r="S18" s="98"/>
      <c r="T18" s="98"/>
      <c r="U18" s="98"/>
      <c r="V18" s="2"/>
      <c r="W18" s="2"/>
      <c r="X18" s="2"/>
    </row>
    <row r="19">
      <c r="A19" s="337" t="s">
        <v>284</v>
      </c>
      <c r="B19" s="338" t="s">
        <v>651</v>
      </c>
      <c r="C19" s="351" t="s">
        <v>307</v>
      </c>
      <c r="D19" s="362"/>
      <c r="E19" s="339" t="s">
        <v>428</v>
      </c>
      <c r="F19" s="328">
        <v>1.0</v>
      </c>
      <c r="G19" s="345">
        <v>41073.0</v>
      </c>
      <c r="H19" s="346">
        <f>G19*F19</f>
        <v>41073</v>
      </c>
      <c r="I19" s="340"/>
      <c r="J19" s="98"/>
      <c r="K19" s="89"/>
      <c r="L19" s="89"/>
      <c r="M19" s="89"/>
      <c r="N19" s="89"/>
      <c r="O19" s="89"/>
      <c r="P19" s="89"/>
      <c r="Q19" s="89"/>
      <c r="R19" s="89"/>
      <c r="S19" s="98"/>
      <c r="T19" s="98"/>
      <c r="U19" s="98"/>
      <c r="V19" s="2"/>
      <c r="W19" s="2"/>
      <c r="X19" s="2"/>
    </row>
    <row r="20" ht="15.75" customHeight="1">
      <c r="A20" s="337"/>
      <c r="B20" s="341"/>
      <c r="C20" s="351"/>
      <c r="D20" s="362"/>
      <c r="E20" s="339"/>
      <c r="F20" s="328"/>
      <c r="G20" s="343"/>
      <c r="H20" s="329"/>
      <c r="I20" s="340"/>
      <c r="J20" s="98"/>
      <c r="K20" s="89"/>
      <c r="L20" s="89"/>
      <c r="M20" s="89"/>
      <c r="N20" s="89"/>
      <c r="O20" s="89"/>
      <c r="P20" s="89"/>
      <c r="Q20" s="89"/>
      <c r="R20" s="89"/>
      <c r="S20" s="98"/>
      <c r="T20" s="98"/>
      <c r="U20" s="98"/>
      <c r="V20" s="2"/>
      <c r="W20" s="2"/>
      <c r="X20" s="2"/>
    </row>
    <row r="21" ht="15.75" customHeight="1">
      <c r="A21" s="337">
        <v>2.2</v>
      </c>
      <c r="B21" s="338" t="s">
        <v>652</v>
      </c>
      <c r="C21" s="351"/>
      <c r="D21" s="330"/>
      <c r="E21" s="339"/>
      <c r="F21" s="328"/>
      <c r="G21" s="343"/>
      <c r="H21" s="329"/>
      <c r="I21" s="340"/>
      <c r="J21" s="98"/>
      <c r="K21" s="89"/>
      <c r="L21" s="89"/>
      <c r="M21" s="89"/>
      <c r="N21" s="89"/>
      <c r="O21" s="89"/>
      <c r="P21" s="364"/>
      <c r="Q21" s="89"/>
      <c r="R21" s="89"/>
      <c r="S21" s="98"/>
      <c r="T21" s="98"/>
      <c r="U21" s="98"/>
      <c r="V21" s="2"/>
      <c r="W21" s="2"/>
      <c r="X21" s="2"/>
    </row>
    <row r="22" ht="15.75" customHeight="1">
      <c r="A22" s="337"/>
      <c r="B22" s="341" t="s">
        <v>653</v>
      </c>
      <c r="C22" s="351"/>
      <c r="D22" s="330"/>
      <c r="E22" s="339"/>
      <c r="F22" s="328"/>
      <c r="G22" s="343"/>
      <c r="H22" s="329"/>
      <c r="I22" s="340"/>
      <c r="J22" s="98"/>
      <c r="K22" s="89"/>
      <c r="L22" s="89"/>
      <c r="M22" s="89"/>
      <c r="N22" s="89"/>
      <c r="O22" s="89"/>
      <c r="P22" s="364"/>
      <c r="Q22" s="89"/>
      <c r="R22" s="89"/>
      <c r="S22" s="98"/>
      <c r="T22" s="98"/>
      <c r="U22" s="98"/>
      <c r="V22" s="2"/>
      <c r="W22" s="2"/>
      <c r="X22" s="2"/>
    </row>
    <row r="23" ht="15.75" customHeight="1">
      <c r="A23" s="337" t="s">
        <v>284</v>
      </c>
      <c r="B23" s="338" t="s">
        <v>654</v>
      </c>
      <c r="C23" s="351" t="s">
        <v>655</v>
      </c>
      <c r="D23" s="330"/>
      <c r="E23" s="339" t="s">
        <v>428</v>
      </c>
      <c r="F23" s="328">
        <v>2.0</v>
      </c>
      <c r="G23" s="345">
        <v>33071.0</v>
      </c>
      <c r="H23" s="346">
        <f t="shared" ref="H23:H26" si="2">G23*F23</f>
        <v>66142</v>
      </c>
      <c r="I23" s="340"/>
      <c r="J23" s="98"/>
      <c r="K23" s="89"/>
      <c r="L23" s="89"/>
      <c r="M23" s="89"/>
      <c r="N23" s="89"/>
      <c r="O23" s="89"/>
      <c r="P23" s="364"/>
      <c r="Q23" s="89"/>
      <c r="R23" s="89"/>
      <c r="S23" s="98"/>
      <c r="T23" s="98"/>
      <c r="U23" s="98"/>
      <c r="V23" s="2"/>
      <c r="W23" s="2"/>
      <c r="X23" s="2"/>
    </row>
    <row r="24" ht="15.75" customHeight="1">
      <c r="A24" s="337" t="s">
        <v>292</v>
      </c>
      <c r="B24" s="338" t="s">
        <v>656</v>
      </c>
      <c r="C24" s="351" t="s">
        <v>657</v>
      </c>
      <c r="D24" s="330"/>
      <c r="E24" s="339" t="s">
        <v>428</v>
      </c>
      <c r="F24" s="328">
        <v>1.0</v>
      </c>
      <c r="G24" s="345">
        <v>42355.0</v>
      </c>
      <c r="H24" s="346">
        <f t="shared" si="2"/>
        <v>42355</v>
      </c>
      <c r="I24" s="340"/>
      <c r="J24" s="98"/>
      <c r="K24" s="89"/>
      <c r="L24" s="89"/>
      <c r="M24" s="89"/>
      <c r="N24" s="89"/>
      <c r="O24" s="89"/>
      <c r="P24" s="364"/>
      <c r="Q24" s="89"/>
      <c r="R24" s="89"/>
      <c r="S24" s="98"/>
      <c r="T24" s="98"/>
      <c r="U24" s="98"/>
      <c r="V24" s="2"/>
      <c r="W24" s="2"/>
      <c r="X24" s="2"/>
    </row>
    <row r="25" ht="15.75" customHeight="1">
      <c r="A25" s="337" t="s">
        <v>508</v>
      </c>
      <c r="B25" s="338" t="s">
        <v>656</v>
      </c>
      <c r="C25" s="351" t="s">
        <v>658</v>
      </c>
      <c r="D25" s="330"/>
      <c r="E25" s="339" t="s">
        <v>428</v>
      </c>
      <c r="F25" s="328">
        <v>1.0</v>
      </c>
      <c r="G25" s="345">
        <v>42355.0</v>
      </c>
      <c r="H25" s="346">
        <f t="shared" si="2"/>
        <v>42355</v>
      </c>
      <c r="I25" s="340"/>
      <c r="J25" s="98"/>
      <c r="K25" s="89"/>
      <c r="L25" s="89"/>
      <c r="M25" s="89"/>
      <c r="N25" s="89"/>
      <c r="O25" s="89"/>
      <c r="P25" s="364"/>
      <c r="Q25" s="89"/>
      <c r="R25" s="89"/>
      <c r="S25" s="98"/>
      <c r="T25" s="98"/>
      <c r="U25" s="98"/>
      <c r="V25" s="2"/>
      <c r="W25" s="2"/>
      <c r="X25" s="2"/>
    </row>
    <row r="26" ht="15.75" customHeight="1">
      <c r="A26" s="337" t="s">
        <v>510</v>
      </c>
      <c r="B26" s="338" t="s">
        <v>659</v>
      </c>
      <c r="C26" s="351" t="s">
        <v>660</v>
      </c>
      <c r="D26" s="330"/>
      <c r="E26" s="339" t="s">
        <v>428</v>
      </c>
      <c r="F26" s="328">
        <v>1.0</v>
      </c>
      <c r="G26" s="345">
        <v>27076.0</v>
      </c>
      <c r="H26" s="346">
        <f t="shared" si="2"/>
        <v>27076</v>
      </c>
      <c r="I26" s="188"/>
      <c r="J26" s="98"/>
      <c r="K26" s="89"/>
      <c r="L26" s="89"/>
      <c r="M26" s="89"/>
      <c r="N26" s="89"/>
      <c r="O26" s="89"/>
      <c r="P26" s="364"/>
      <c r="Q26" s="89"/>
      <c r="R26" s="89"/>
      <c r="S26" s="98"/>
      <c r="T26" s="98"/>
      <c r="U26" s="98"/>
      <c r="V26" s="2"/>
      <c r="W26" s="2"/>
      <c r="X26" s="2"/>
    </row>
    <row r="27" ht="15.75" customHeight="1">
      <c r="A27" s="337"/>
      <c r="B27" s="338"/>
      <c r="C27" s="351"/>
      <c r="D27" s="330"/>
      <c r="E27" s="339"/>
      <c r="F27" s="328"/>
      <c r="G27" s="343"/>
      <c r="H27" s="365"/>
      <c r="I27" s="340"/>
      <c r="J27" s="98"/>
      <c r="K27" s="89"/>
      <c r="L27" s="89"/>
      <c r="M27" s="89"/>
      <c r="N27" s="89"/>
      <c r="O27" s="89"/>
      <c r="P27" s="364"/>
      <c r="Q27" s="89"/>
      <c r="R27" s="89"/>
      <c r="S27" s="98"/>
      <c r="T27" s="98"/>
      <c r="U27" s="98"/>
      <c r="V27" s="2"/>
      <c r="W27" s="2"/>
      <c r="X27" s="2"/>
    </row>
    <row r="28" ht="15.75" customHeight="1">
      <c r="A28" s="337">
        <v>2.3</v>
      </c>
      <c r="B28" s="338" t="s">
        <v>661</v>
      </c>
      <c r="C28" s="351"/>
      <c r="D28" s="330"/>
      <c r="E28" s="339"/>
      <c r="F28" s="328"/>
      <c r="G28" s="343"/>
      <c r="H28" s="329"/>
      <c r="I28" s="340"/>
      <c r="J28" s="98"/>
      <c r="K28" s="89"/>
      <c r="L28" s="89"/>
      <c r="M28" s="89"/>
      <c r="N28" s="89"/>
      <c r="O28" s="89"/>
      <c r="P28" s="364"/>
      <c r="Q28" s="89"/>
      <c r="R28" s="89"/>
      <c r="S28" s="98"/>
      <c r="T28" s="98"/>
      <c r="U28" s="98"/>
      <c r="V28" s="2"/>
      <c r="W28" s="2"/>
      <c r="X28" s="2"/>
    </row>
    <row r="29" ht="15.75" customHeight="1">
      <c r="A29" s="337"/>
      <c r="B29" s="341" t="s">
        <v>662</v>
      </c>
      <c r="C29" s="351"/>
      <c r="D29" s="330"/>
      <c r="E29" s="339"/>
      <c r="F29" s="328"/>
      <c r="G29" s="343"/>
      <c r="H29" s="346"/>
      <c r="I29" s="340"/>
      <c r="J29" s="98"/>
      <c r="K29" s="89"/>
      <c r="L29" s="89"/>
      <c r="M29" s="89"/>
      <c r="N29" s="89"/>
      <c r="O29" s="89"/>
      <c r="P29" s="364"/>
      <c r="Q29" s="89"/>
      <c r="R29" s="89"/>
      <c r="S29" s="98"/>
      <c r="T29" s="98"/>
      <c r="U29" s="98"/>
      <c r="V29" s="2"/>
      <c r="W29" s="2"/>
      <c r="X29" s="2"/>
    </row>
    <row r="30" ht="15.75" customHeight="1">
      <c r="A30" s="337" t="s">
        <v>284</v>
      </c>
      <c r="B30" s="341" t="s">
        <v>663</v>
      </c>
      <c r="C30" s="330" t="s">
        <v>342</v>
      </c>
      <c r="D30" s="330"/>
      <c r="E30" s="339" t="s">
        <v>428</v>
      </c>
      <c r="F30" s="328">
        <v>1.0</v>
      </c>
      <c r="G30" s="345">
        <v>90511.0</v>
      </c>
      <c r="H30" s="346">
        <f t="shared" ref="H30:H33" si="3">G30*F30</f>
        <v>90511</v>
      </c>
      <c r="I30" s="340"/>
      <c r="J30" s="98"/>
      <c r="K30" s="89"/>
      <c r="L30" s="89"/>
      <c r="M30" s="89"/>
      <c r="N30" s="89"/>
      <c r="O30" s="89"/>
      <c r="P30" s="364"/>
      <c r="Q30" s="89"/>
      <c r="R30" s="89"/>
      <c r="S30" s="98"/>
      <c r="T30" s="98"/>
      <c r="U30" s="98"/>
      <c r="V30" s="2"/>
      <c r="W30" s="2"/>
      <c r="X30" s="2"/>
    </row>
    <row r="31" ht="27.75" customHeight="1">
      <c r="A31" s="337" t="s">
        <v>292</v>
      </c>
      <c r="B31" s="341" t="s">
        <v>664</v>
      </c>
      <c r="C31" s="330" t="s">
        <v>665</v>
      </c>
      <c r="D31" s="330"/>
      <c r="E31" s="339" t="s">
        <v>428</v>
      </c>
      <c r="F31" s="328">
        <v>11.0</v>
      </c>
      <c r="G31" s="345">
        <v>48350.0</v>
      </c>
      <c r="H31" s="346">
        <f t="shared" si="3"/>
        <v>531850</v>
      </c>
      <c r="I31" s="340"/>
      <c r="J31" s="98"/>
      <c r="K31" s="89"/>
      <c r="L31" s="89"/>
      <c r="M31" s="89"/>
      <c r="N31" s="89"/>
      <c r="O31" s="89"/>
      <c r="P31" s="364"/>
      <c r="Q31" s="89"/>
      <c r="R31" s="89"/>
      <c r="S31" s="98"/>
      <c r="T31" s="98"/>
      <c r="U31" s="98"/>
      <c r="V31" s="2"/>
      <c r="W31" s="2"/>
      <c r="X31" s="2"/>
    </row>
    <row r="32" ht="27.75" customHeight="1">
      <c r="A32" s="337" t="s">
        <v>508</v>
      </c>
      <c r="B32" s="341" t="s">
        <v>666</v>
      </c>
      <c r="C32" s="330" t="s">
        <v>667</v>
      </c>
      <c r="D32" s="330"/>
      <c r="E32" s="339" t="s">
        <v>428</v>
      </c>
      <c r="F32" s="328">
        <v>1.0</v>
      </c>
      <c r="G32" s="345">
        <v>95733.0</v>
      </c>
      <c r="H32" s="346">
        <f t="shared" si="3"/>
        <v>95733</v>
      </c>
      <c r="I32" s="340"/>
      <c r="J32" s="98"/>
      <c r="K32" s="89"/>
      <c r="L32" s="89"/>
      <c r="M32" s="89"/>
      <c r="N32" s="89"/>
      <c r="O32" s="89"/>
      <c r="P32" s="364"/>
      <c r="Q32" s="89"/>
      <c r="R32" s="89"/>
      <c r="S32" s="98"/>
      <c r="T32" s="98"/>
      <c r="U32" s="98"/>
      <c r="V32" s="2"/>
      <c r="W32" s="2"/>
      <c r="X32" s="2"/>
    </row>
    <row r="33" ht="27.75" customHeight="1">
      <c r="A33" s="337" t="s">
        <v>510</v>
      </c>
      <c r="B33" s="341" t="s">
        <v>668</v>
      </c>
      <c r="C33" s="330" t="s">
        <v>669</v>
      </c>
      <c r="D33" s="330"/>
      <c r="E33" s="339" t="s">
        <v>428</v>
      </c>
      <c r="F33" s="328">
        <v>1.0</v>
      </c>
      <c r="G33" s="345">
        <v>110238.0</v>
      </c>
      <c r="H33" s="346">
        <f t="shared" si="3"/>
        <v>110238</v>
      </c>
      <c r="I33" s="340"/>
      <c r="J33" s="98"/>
      <c r="K33" s="89"/>
      <c r="L33" s="89"/>
      <c r="M33" s="89"/>
      <c r="N33" s="89"/>
      <c r="O33" s="89"/>
      <c r="P33" s="364"/>
      <c r="Q33" s="89"/>
      <c r="R33" s="89"/>
      <c r="S33" s="98"/>
      <c r="T33" s="98"/>
      <c r="U33" s="98"/>
      <c r="V33" s="2"/>
      <c r="W33" s="2"/>
      <c r="X33" s="2"/>
    </row>
    <row r="34" ht="15.75" customHeight="1">
      <c r="A34" s="337"/>
      <c r="B34" s="341"/>
      <c r="C34" s="330"/>
      <c r="D34" s="362"/>
      <c r="E34" s="339"/>
      <c r="F34" s="328"/>
      <c r="G34" s="363"/>
      <c r="H34" s="329"/>
      <c r="I34" s="340"/>
      <c r="J34" s="98"/>
      <c r="K34" s="89"/>
      <c r="L34" s="89"/>
      <c r="M34" s="89"/>
      <c r="N34" s="89"/>
      <c r="O34" s="89"/>
      <c r="P34" s="89"/>
      <c r="Q34" s="89"/>
      <c r="R34" s="89"/>
      <c r="S34" s="98"/>
      <c r="T34" s="98"/>
      <c r="U34" s="98"/>
      <c r="V34" s="2"/>
      <c r="W34" s="2"/>
      <c r="X34" s="2"/>
    </row>
    <row r="35" ht="15.75" customHeight="1">
      <c r="A35" s="359"/>
      <c r="B35" s="332" t="s">
        <v>670</v>
      </c>
      <c r="C35" s="333"/>
      <c r="D35" s="333"/>
      <c r="E35" s="333"/>
      <c r="F35" s="334"/>
      <c r="G35" s="335"/>
      <c r="H35" s="360">
        <f>SUM(H15:H34)</f>
        <v>1047333</v>
      </c>
      <c r="I35" s="336"/>
      <c r="J35" s="98"/>
      <c r="K35" s="81"/>
      <c r="L35" s="81"/>
      <c r="M35" s="81"/>
      <c r="N35" s="81"/>
      <c r="O35" s="81"/>
      <c r="P35" s="81"/>
      <c r="Q35" s="81"/>
      <c r="R35" s="81"/>
      <c r="S35" s="88"/>
      <c r="T35" s="88"/>
      <c r="U35" s="88"/>
      <c r="V35" s="2"/>
      <c r="W35" s="2"/>
      <c r="X35" s="2"/>
    </row>
    <row r="36" ht="15.75" customHeight="1">
      <c r="A36" s="366"/>
      <c r="B36" s="367"/>
      <c r="C36" s="367"/>
      <c r="D36" s="367"/>
      <c r="E36" s="367"/>
      <c r="F36" s="368"/>
      <c r="G36" s="369"/>
      <c r="H36" s="369"/>
      <c r="I36" s="370"/>
      <c r="J36" s="139"/>
      <c r="K36" s="139"/>
      <c r="L36" s="139"/>
      <c r="M36" s="139"/>
      <c r="N36" s="139"/>
      <c r="O36" s="139"/>
      <c r="P36" s="139"/>
      <c r="Q36" s="139"/>
      <c r="R36" s="139"/>
      <c r="S36" s="139"/>
      <c r="T36" s="139"/>
      <c r="U36" s="139"/>
      <c r="V36" s="2"/>
      <c r="W36" s="2"/>
      <c r="X36" s="2"/>
    </row>
    <row r="37" ht="21.75" customHeight="1">
      <c r="A37" s="169"/>
      <c r="B37" s="170" t="s">
        <v>671</v>
      </c>
      <c r="C37" s="171"/>
      <c r="D37" s="171"/>
      <c r="E37" s="171"/>
      <c r="F37" s="371"/>
      <c r="G37" s="173"/>
      <c r="H37" s="174">
        <f>H35+H13</f>
        <v>2074408</v>
      </c>
      <c r="I37" s="175"/>
      <c r="J37" s="81"/>
      <c r="K37" s="81"/>
      <c r="L37" s="81"/>
      <c r="M37" s="81"/>
      <c r="N37" s="81"/>
      <c r="O37" s="81"/>
      <c r="P37" s="81"/>
      <c r="Q37" s="81"/>
      <c r="R37" s="81"/>
      <c r="S37" s="88"/>
      <c r="T37" s="88"/>
      <c r="U37" s="88"/>
      <c r="V37" s="2"/>
      <c r="W37" s="2"/>
      <c r="X37" s="2"/>
    </row>
    <row r="38" ht="15.75" customHeight="1">
      <c r="A38" s="176"/>
      <c r="B38" s="139"/>
      <c r="C38" s="139"/>
      <c r="D38" s="139"/>
      <c r="E38" s="139"/>
      <c r="F38" s="309"/>
      <c r="G38" s="178"/>
      <c r="H38" s="178"/>
      <c r="I38" s="179"/>
      <c r="J38" s="139"/>
      <c r="K38" s="139"/>
      <c r="L38" s="139"/>
      <c r="M38" s="139"/>
      <c r="N38" s="139"/>
      <c r="O38" s="139"/>
      <c r="P38" s="139"/>
      <c r="Q38" s="139"/>
      <c r="R38" s="139"/>
      <c r="S38" s="139"/>
      <c r="T38" s="139"/>
      <c r="U38" s="139"/>
      <c r="V38" s="2"/>
      <c r="W38" s="2"/>
      <c r="X38" s="2"/>
    </row>
    <row r="39" ht="15.75" customHeight="1">
      <c r="A39" s="176"/>
      <c r="B39" s="139"/>
      <c r="C39" s="139"/>
      <c r="D39" s="139"/>
      <c r="E39" s="139"/>
      <c r="F39" s="309"/>
      <c r="G39" s="178"/>
      <c r="H39" s="178"/>
      <c r="I39" s="179"/>
      <c r="J39" s="139"/>
      <c r="K39" s="139"/>
      <c r="L39" s="139"/>
      <c r="M39" s="139"/>
      <c r="N39" s="139"/>
      <c r="O39" s="139"/>
      <c r="P39" s="139"/>
      <c r="Q39" s="139"/>
      <c r="R39" s="139"/>
      <c r="S39" s="139"/>
      <c r="T39" s="139"/>
      <c r="U39" s="139"/>
      <c r="V39" s="2"/>
      <c r="W39" s="2"/>
      <c r="X39" s="2"/>
    </row>
    <row r="40" ht="15.75" customHeight="1">
      <c r="A40" s="176"/>
      <c r="B40" s="139"/>
      <c r="C40" s="139"/>
      <c r="D40" s="139"/>
      <c r="E40" s="139"/>
      <c r="F40" s="309"/>
      <c r="G40" s="178"/>
      <c r="H40" s="178"/>
      <c r="I40" s="179"/>
      <c r="J40" s="139"/>
      <c r="K40" s="139"/>
      <c r="L40" s="139"/>
      <c r="M40" s="139"/>
      <c r="N40" s="139"/>
      <c r="O40" s="139"/>
      <c r="P40" s="139"/>
      <c r="Q40" s="139"/>
      <c r="R40" s="139"/>
      <c r="S40" s="139"/>
      <c r="T40" s="139"/>
      <c r="U40" s="139"/>
      <c r="V40" s="2"/>
      <c r="W40" s="2"/>
      <c r="X40" s="2"/>
    </row>
    <row r="41" ht="15.75" customHeight="1">
      <c r="A41" s="176"/>
      <c r="B41" s="139"/>
      <c r="C41" s="139"/>
      <c r="D41" s="139"/>
      <c r="E41" s="139"/>
      <c r="F41" s="309"/>
      <c r="G41" s="178"/>
      <c r="H41" s="178"/>
      <c r="I41" s="179"/>
      <c r="J41" s="139"/>
      <c r="K41" s="139"/>
      <c r="L41" s="139"/>
      <c r="M41" s="139"/>
      <c r="N41" s="139"/>
      <c r="O41" s="139"/>
      <c r="P41" s="139"/>
      <c r="Q41" s="139"/>
      <c r="R41" s="139"/>
      <c r="S41" s="139"/>
      <c r="T41" s="139"/>
      <c r="U41" s="139"/>
      <c r="V41" s="2"/>
      <c r="W41" s="2"/>
      <c r="X41" s="2"/>
    </row>
    <row r="42" ht="15.75" customHeight="1">
      <c r="A42" s="176"/>
      <c r="B42" s="139"/>
      <c r="C42" s="139"/>
      <c r="D42" s="139"/>
      <c r="E42" s="139"/>
      <c r="F42" s="309"/>
      <c r="G42" s="178"/>
      <c r="H42" s="178"/>
      <c r="I42" s="179"/>
      <c r="J42" s="139"/>
      <c r="K42" s="139"/>
      <c r="L42" s="139"/>
      <c r="M42" s="139"/>
      <c r="N42" s="139"/>
      <c r="O42" s="139"/>
      <c r="P42" s="139"/>
      <c r="Q42" s="139"/>
      <c r="R42" s="139"/>
      <c r="S42" s="139"/>
      <c r="T42" s="139"/>
      <c r="U42" s="139"/>
      <c r="V42" s="2"/>
      <c r="W42" s="2"/>
      <c r="X42" s="2"/>
    </row>
    <row r="43" ht="15.75" customHeight="1">
      <c r="A43" s="176"/>
      <c r="B43" s="139"/>
      <c r="C43" s="139"/>
      <c r="D43" s="139"/>
      <c r="E43" s="139"/>
      <c r="F43" s="309"/>
      <c r="G43" s="178"/>
      <c r="H43" s="178"/>
      <c r="I43" s="179"/>
      <c r="J43" s="139"/>
      <c r="K43" s="139"/>
      <c r="L43" s="139"/>
      <c r="M43" s="139"/>
      <c r="N43" s="139"/>
      <c r="O43" s="139"/>
      <c r="P43" s="139"/>
      <c r="Q43" s="139"/>
      <c r="R43" s="139"/>
      <c r="S43" s="139"/>
      <c r="T43" s="139"/>
      <c r="U43" s="139"/>
      <c r="V43" s="2"/>
      <c r="W43" s="2"/>
      <c r="X43" s="2"/>
    </row>
    <row r="44" ht="15.75" customHeight="1">
      <c r="A44" s="176"/>
      <c r="B44" s="139"/>
      <c r="C44" s="139"/>
      <c r="D44" s="139"/>
      <c r="E44" s="139"/>
      <c r="F44" s="309"/>
      <c r="G44" s="178"/>
      <c r="H44" s="178"/>
      <c r="I44" s="179"/>
      <c r="J44" s="139"/>
      <c r="K44" s="139"/>
      <c r="L44" s="139"/>
      <c r="M44" s="139"/>
      <c r="N44" s="139"/>
      <c r="O44" s="139"/>
      <c r="P44" s="139"/>
      <c r="Q44" s="139"/>
      <c r="R44" s="139"/>
      <c r="S44" s="139"/>
      <c r="T44" s="139"/>
      <c r="U44" s="139"/>
      <c r="V44" s="2"/>
      <c r="W44" s="2"/>
      <c r="X44" s="2"/>
    </row>
    <row r="45" ht="15.75" customHeight="1">
      <c r="A45" s="176"/>
      <c r="B45" s="139"/>
      <c r="C45" s="139"/>
      <c r="D45" s="139"/>
      <c r="E45" s="139"/>
      <c r="F45" s="309"/>
      <c r="G45" s="178"/>
      <c r="H45" s="178"/>
      <c r="I45" s="179"/>
      <c r="J45" s="139"/>
      <c r="K45" s="139"/>
      <c r="L45" s="139"/>
      <c r="M45" s="139"/>
      <c r="N45" s="139"/>
      <c r="O45" s="139"/>
      <c r="P45" s="139"/>
      <c r="Q45" s="139"/>
      <c r="R45" s="139"/>
      <c r="S45" s="139"/>
      <c r="T45" s="139"/>
      <c r="U45" s="139"/>
      <c r="V45" s="2"/>
      <c r="W45" s="2"/>
      <c r="X45" s="2"/>
    </row>
    <row r="46" ht="15.75" customHeight="1">
      <c r="A46" s="176"/>
      <c r="B46" s="139"/>
      <c r="C46" s="139"/>
      <c r="D46" s="139"/>
      <c r="E46" s="139"/>
      <c r="F46" s="309"/>
      <c r="G46" s="178"/>
      <c r="H46" s="178"/>
      <c r="I46" s="179"/>
      <c r="J46" s="139"/>
      <c r="K46" s="139"/>
      <c r="L46" s="139"/>
      <c r="M46" s="139"/>
      <c r="N46" s="139"/>
      <c r="O46" s="139"/>
      <c r="P46" s="139"/>
      <c r="Q46" s="139"/>
      <c r="R46" s="139"/>
      <c r="S46" s="139"/>
      <c r="T46" s="139"/>
      <c r="U46" s="139"/>
      <c r="V46" s="2"/>
      <c r="W46" s="2"/>
      <c r="X46" s="2"/>
    </row>
    <row r="47" ht="15.75" customHeight="1">
      <c r="A47" s="176"/>
      <c r="B47" s="139"/>
      <c r="C47" s="139"/>
      <c r="D47" s="139"/>
      <c r="E47" s="139"/>
      <c r="F47" s="309"/>
      <c r="G47" s="178"/>
      <c r="H47" s="178"/>
      <c r="I47" s="179"/>
      <c r="J47" s="139"/>
      <c r="K47" s="139"/>
      <c r="L47" s="139"/>
      <c r="M47" s="139"/>
      <c r="N47" s="139"/>
      <c r="O47" s="139"/>
      <c r="P47" s="139"/>
      <c r="Q47" s="139"/>
      <c r="R47" s="139"/>
      <c r="S47" s="139"/>
      <c r="T47" s="139"/>
      <c r="U47" s="139"/>
      <c r="V47" s="2"/>
      <c r="W47" s="2"/>
      <c r="X47" s="2"/>
    </row>
    <row r="48" ht="15.75" customHeight="1">
      <c r="A48" s="176"/>
      <c r="B48" s="139"/>
      <c r="C48" s="139"/>
      <c r="D48" s="139"/>
      <c r="E48" s="139"/>
      <c r="F48" s="309"/>
      <c r="G48" s="178"/>
      <c r="H48" s="178"/>
      <c r="I48" s="179"/>
      <c r="J48" s="139"/>
      <c r="K48" s="139"/>
      <c r="L48" s="139"/>
      <c r="M48" s="139"/>
      <c r="N48" s="139"/>
      <c r="O48" s="139"/>
      <c r="P48" s="139"/>
      <c r="Q48" s="139"/>
      <c r="R48" s="139"/>
      <c r="S48" s="139"/>
      <c r="T48" s="139"/>
      <c r="U48" s="139"/>
      <c r="V48" s="2"/>
      <c r="W48" s="2"/>
      <c r="X48" s="2"/>
    </row>
    <row r="49" ht="15.75" customHeight="1">
      <c r="A49" s="176"/>
      <c r="B49" s="139"/>
      <c r="C49" s="139"/>
      <c r="D49" s="139"/>
      <c r="E49" s="139"/>
      <c r="F49" s="309"/>
      <c r="G49" s="178"/>
      <c r="H49" s="178"/>
      <c r="I49" s="179"/>
      <c r="J49" s="139"/>
      <c r="K49" s="139"/>
      <c r="L49" s="139"/>
      <c r="M49" s="139"/>
      <c r="N49" s="139"/>
      <c r="O49" s="139"/>
      <c r="P49" s="139"/>
      <c r="Q49" s="139"/>
      <c r="R49" s="139"/>
      <c r="S49" s="139"/>
      <c r="T49" s="139"/>
      <c r="U49" s="139"/>
      <c r="V49" s="2"/>
      <c r="W49" s="2"/>
      <c r="X49" s="2"/>
    </row>
    <row r="50" ht="15.75" customHeight="1">
      <c r="A50" s="176"/>
      <c r="B50" s="139"/>
      <c r="C50" s="139"/>
      <c r="D50" s="139"/>
      <c r="E50" s="139"/>
      <c r="F50" s="309"/>
      <c r="G50" s="178"/>
      <c r="H50" s="178"/>
      <c r="I50" s="179"/>
      <c r="J50" s="139"/>
      <c r="K50" s="139"/>
      <c r="L50" s="139"/>
      <c r="M50" s="139"/>
      <c r="N50" s="139"/>
      <c r="O50" s="139"/>
      <c r="P50" s="139"/>
      <c r="Q50" s="139"/>
      <c r="R50" s="139"/>
      <c r="S50" s="139"/>
      <c r="T50" s="139"/>
      <c r="U50" s="139"/>
      <c r="V50" s="2"/>
      <c r="W50" s="2"/>
      <c r="X50" s="2"/>
    </row>
    <row r="51" ht="15.75" customHeight="1">
      <c r="A51" s="176"/>
      <c r="B51" s="139"/>
      <c r="C51" s="139"/>
      <c r="D51" s="139"/>
      <c r="E51" s="139"/>
      <c r="F51" s="309"/>
      <c r="G51" s="178"/>
      <c r="H51" s="178"/>
      <c r="I51" s="179"/>
      <c r="J51" s="139"/>
      <c r="K51" s="139"/>
      <c r="L51" s="139"/>
      <c r="M51" s="139"/>
      <c r="N51" s="139"/>
      <c r="O51" s="139"/>
      <c r="P51" s="139"/>
      <c r="Q51" s="139"/>
      <c r="R51" s="139"/>
      <c r="S51" s="139"/>
      <c r="T51" s="139"/>
      <c r="U51" s="139"/>
      <c r="V51" s="2"/>
      <c r="W51" s="2"/>
      <c r="X51" s="2"/>
    </row>
    <row r="52" ht="15.75" customHeight="1">
      <c r="A52" s="176"/>
      <c r="B52" s="139"/>
      <c r="C52" s="139"/>
      <c r="D52" s="139"/>
      <c r="E52" s="139"/>
      <c r="F52" s="309"/>
      <c r="G52" s="178"/>
      <c r="H52" s="178"/>
      <c r="I52" s="179"/>
      <c r="J52" s="139"/>
      <c r="K52" s="139"/>
      <c r="L52" s="139"/>
      <c r="M52" s="139"/>
      <c r="N52" s="139"/>
      <c r="O52" s="139"/>
      <c r="P52" s="139"/>
      <c r="Q52" s="139"/>
      <c r="R52" s="139"/>
      <c r="S52" s="139"/>
      <c r="T52" s="139"/>
      <c r="U52" s="139"/>
      <c r="V52" s="2"/>
      <c r="W52" s="2"/>
      <c r="X52" s="2"/>
    </row>
    <row r="53" ht="15.75" customHeight="1">
      <c r="A53" s="176"/>
      <c r="B53" s="139"/>
      <c r="C53" s="139"/>
      <c r="D53" s="139"/>
      <c r="E53" s="139"/>
      <c r="F53" s="309"/>
      <c r="G53" s="178"/>
      <c r="H53" s="178"/>
      <c r="I53" s="179"/>
      <c r="J53" s="139"/>
      <c r="K53" s="139"/>
      <c r="L53" s="139"/>
      <c r="M53" s="139"/>
      <c r="N53" s="139"/>
      <c r="O53" s="139"/>
      <c r="P53" s="139"/>
      <c r="Q53" s="139"/>
      <c r="R53" s="139"/>
      <c r="S53" s="139"/>
      <c r="T53" s="139"/>
      <c r="U53" s="139"/>
      <c r="V53" s="2"/>
      <c r="W53" s="2"/>
      <c r="X53" s="2"/>
    </row>
    <row r="54" ht="15.75" customHeight="1">
      <c r="A54" s="176"/>
      <c r="B54" s="139"/>
      <c r="C54" s="139"/>
      <c r="D54" s="139"/>
      <c r="E54" s="139"/>
      <c r="F54" s="309"/>
      <c r="G54" s="178"/>
      <c r="H54" s="178"/>
      <c r="I54" s="179"/>
      <c r="J54" s="139"/>
      <c r="K54" s="139"/>
      <c r="L54" s="139"/>
      <c r="M54" s="139"/>
      <c r="N54" s="139"/>
      <c r="O54" s="139"/>
      <c r="P54" s="139"/>
      <c r="Q54" s="139"/>
      <c r="R54" s="139"/>
      <c r="S54" s="139"/>
      <c r="T54" s="139"/>
      <c r="U54" s="139"/>
      <c r="V54" s="2"/>
      <c r="W54" s="2"/>
      <c r="X54" s="2"/>
    </row>
    <row r="55" ht="15.75" customHeight="1">
      <c r="A55" s="372"/>
      <c r="B55" s="2"/>
      <c r="C55" s="2"/>
      <c r="D55" s="2"/>
      <c r="E55" s="2"/>
      <c r="F55" s="373"/>
      <c r="G55" s="2"/>
      <c r="H55" s="2"/>
      <c r="I55" s="2"/>
      <c r="J55" s="2"/>
      <c r="K55" s="2"/>
      <c r="L55" s="2"/>
      <c r="M55" s="2"/>
      <c r="N55" s="2"/>
      <c r="O55" s="2"/>
      <c r="P55" s="2"/>
      <c r="Q55" s="2"/>
      <c r="R55" s="2"/>
      <c r="S55" s="2"/>
      <c r="T55" s="2"/>
      <c r="U55" s="2"/>
      <c r="V55" s="2"/>
      <c r="W55" s="2"/>
      <c r="X55" s="2"/>
    </row>
    <row r="56" ht="15.75" customHeight="1">
      <c r="A56" s="372"/>
      <c r="B56" s="2"/>
      <c r="C56" s="2"/>
      <c r="D56" s="2"/>
      <c r="E56" s="2"/>
      <c r="F56" s="373"/>
      <c r="G56" s="2"/>
      <c r="H56" s="2"/>
      <c r="I56" s="2"/>
      <c r="J56" s="2"/>
      <c r="K56" s="2"/>
      <c r="L56" s="2"/>
      <c r="M56" s="2"/>
      <c r="N56" s="2"/>
      <c r="O56" s="2"/>
      <c r="P56" s="2"/>
      <c r="Q56" s="2"/>
      <c r="R56" s="2"/>
      <c r="S56" s="2"/>
      <c r="T56" s="2"/>
      <c r="U56" s="2"/>
      <c r="V56" s="2"/>
      <c r="W56" s="2"/>
      <c r="X56" s="2"/>
    </row>
    <row r="57" ht="15.75" customHeight="1">
      <c r="A57" s="372"/>
      <c r="B57" s="2"/>
      <c r="C57" s="2"/>
      <c r="D57" s="2"/>
      <c r="E57" s="2"/>
      <c r="F57" s="373"/>
      <c r="G57" s="2"/>
      <c r="H57" s="2"/>
      <c r="I57" s="2"/>
      <c r="J57" s="2"/>
      <c r="K57" s="2"/>
      <c r="L57" s="2"/>
      <c r="M57" s="2"/>
      <c r="N57" s="2"/>
      <c r="O57" s="2"/>
      <c r="P57" s="2"/>
      <c r="Q57" s="2"/>
      <c r="R57" s="2"/>
      <c r="S57" s="2"/>
      <c r="T57" s="2"/>
      <c r="U57" s="2"/>
      <c r="V57" s="2"/>
      <c r="W57" s="2"/>
      <c r="X57" s="2"/>
    </row>
    <row r="58" ht="15.75" customHeight="1">
      <c r="A58" s="372"/>
      <c r="B58" s="2"/>
      <c r="C58" s="2"/>
      <c r="D58" s="2"/>
      <c r="E58" s="2"/>
      <c r="F58" s="373"/>
      <c r="G58" s="2"/>
      <c r="H58" s="2"/>
      <c r="I58" s="2"/>
      <c r="J58" s="2"/>
      <c r="K58" s="2"/>
      <c r="L58" s="2"/>
      <c r="M58" s="2"/>
      <c r="N58" s="2"/>
      <c r="O58" s="2"/>
      <c r="P58" s="2"/>
      <c r="Q58" s="2"/>
      <c r="R58" s="2"/>
      <c r="S58" s="2"/>
      <c r="T58" s="2"/>
      <c r="U58" s="2"/>
      <c r="V58" s="2"/>
      <c r="W58" s="2"/>
      <c r="X58" s="2"/>
    </row>
    <row r="59" ht="15.75" customHeight="1">
      <c r="A59" s="372"/>
      <c r="B59" s="2"/>
      <c r="C59" s="2"/>
      <c r="D59" s="2"/>
      <c r="E59" s="2"/>
      <c r="F59" s="373"/>
      <c r="G59" s="2"/>
      <c r="H59" s="2"/>
      <c r="I59" s="2"/>
      <c r="J59" s="2"/>
      <c r="K59" s="2"/>
      <c r="L59" s="2"/>
      <c r="M59" s="2"/>
      <c r="N59" s="2"/>
      <c r="O59" s="2"/>
      <c r="P59" s="2"/>
      <c r="Q59" s="2"/>
      <c r="R59" s="2"/>
      <c r="S59" s="2"/>
      <c r="T59" s="2"/>
      <c r="U59" s="2"/>
      <c r="V59" s="2"/>
      <c r="W59" s="2"/>
      <c r="X59" s="2"/>
    </row>
    <row r="60" ht="15.75" customHeight="1">
      <c r="A60" s="372"/>
      <c r="B60" s="2"/>
      <c r="C60" s="2"/>
      <c r="D60" s="2"/>
      <c r="E60" s="2"/>
      <c r="F60" s="373"/>
      <c r="G60" s="2"/>
      <c r="H60" s="2"/>
      <c r="I60" s="2"/>
      <c r="J60" s="2"/>
      <c r="K60" s="2"/>
      <c r="L60" s="2"/>
      <c r="M60" s="2"/>
      <c r="N60" s="2"/>
      <c r="O60" s="2"/>
      <c r="P60" s="2"/>
      <c r="Q60" s="2"/>
      <c r="R60" s="2"/>
      <c r="S60" s="2"/>
      <c r="T60" s="2"/>
      <c r="U60" s="2"/>
      <c r="V60" s="2"/>
      <c r="W60" s="2"/>
      <c r="X60" s="2"/>
    </row>
    <row r="61" ht="15.75" customHeight="1">
      <c r="A61" s="372"/>
      <c r="B61" s="2"/>
      <c r="C61" s="2"/>
      <c r="D61" s="2"/>
      <c r="E61" s="2"/>
      <c r="F61" s="373"/>
      <c r="G61" s="2"/>
      <c r="H61" s="2"/>
      <c r="I61" s="2"/>
      <c r="J61" s="2"/>
      <c r="K61" s="2"/>
      <c r="L61" s="2"/>
      <c r="M61" s="2"/>
      <c r="N61" s="2"/>
      <c r="O61" s="2"/>
      <c r="P61" s="2"/>
      <c r="Q61" s="2"/>
      <c r="R61" s="2"/>
      <c r="S61" s="2"/>
      <c r="T61" s="2"/>
      <c r="U61" s="2"/>
      <c r="V61" s="2"/>
      <c r="W61" s="2"/>
      <c r="X61" s="2"/>
    </row>
    <row r="62" ht="15.75" customHeight="1">
      <c r="A62" s="372"/>
      <c r="B62" s="2"/>
      <c r="C62" s="2"/>
      <c r="D62" s="2"/>
      <c r="E62" s="2"/>
      <c r="F62" s="373"/>
      <c r="G62" s="2"/>
      <c r="H62" s="2"/>
      <c r="I62" s="2"/>
      <c r="J62" s="2"/>
      <c r="K62" s="2"/>
      <c r="L62" s="2"/>
      <c r="M62" s="2"/>
      <c r="N62" s="2"/>
      <c r="O62" s="2"/>
      <c r="P62" s="2"/>
      <c r="Q62" s="2"/>
      <c r="R62" s="2"/>
      <c r="S62" s="2"/>
      <c r="T62" s="2"/>
      <c r="U62" s="2"/>
      <c r="V62" s="2"/>
      <c r="W62" s="2"/>
      <c r="X62" s="2"/>
    </row>
    <row r="63" ht="15.75" customHeight="1">
      <c r="A63" s="372"/>
      <c r="B63" s="2"/>
      <c r="C63" s="2"/>
      <c r="D63" s="2"/>
      <c r="E63" s="2"/>
      <c r="F63" s="373"/>
      <c r="G63" s="2"/>
      <c r="H63" s="2"/>
      <c r="I63" s="2"/>
      <c r="J63" s="2"/>
      <c r="K63" s="2"/>
      <c r="L63" s="2"/>
      <c r="M63" s="2"/>
      <c r="N63" s="2"/>
      <c r="O63" s="2"/>
      <c r="P63" s="2"/>
      <c r="Q63" s="2"/>
      <c r="R63" s="2"/>
      <c r="S63" s="2"/>
      <c r="T63" s="2"/>
      <c r="U63" s="2"/>
      <c r="V63" s="2"/>
      <c r="W63" s="2"/>
      <c r="X63" s="2"/>
    </row>
    <row r="64" ht="15.75" customHeight="1">
      <c r="A64" s="372"/>
      <c r="B64" s="2"/>
      <c r="C64" s="2"/>
      <c r="D64" s="2"/>
      <c r="E64" s="2"/>
      <c r="F64" s="373"/>
      <c r="G64" s="2"/>
      <c r="H64" s="2"/>
      <c r="I64" s="2"/>
      <c r="J64" s="2"/>
      <c r="K64" s="2"/>
      <c r="L64" s="2"/>
      <c r="M64" s="2"/>
      <c r="N64" s="2"/>
      <c r="O64" s="2"/>
      <c r="P64" s="2"/>
      <c r="Q64" s="2"/>
      <c r="R64" s="2"/>
      <c r="S64" s="2"/>
      <c r="T64" s="2"/>
      <c r="U64" s="2"/>
      <c r="V64" s="2"/>
      <c r="W64" s="2"/>
      <c r="X64" s="2"/>
    </row>
    <row r="65" ht="15.75" customHeight="1">
      <c r="A65" s="372"/>
      <c r="B65" s="2"/>
      <c r="C65" s="2"/>
      <c r="D65" s="2"/>
      <c r="E65" s="2"/>
      <c r="F65" s="373"/>
      <c r="G65" s="2"/>
      <c r="H65" s="2"/>
      <c r="I65" s="2"/>
      <c r="J65" s="2"/>
      <c r="K65" s="2"/>
      <c r="L65" s="2"/>
      <c r="M65" s="2"/>
      <c r="N65" s="2"/>
      <c r="O65" s="2"/>
      <c r="P65" s="2"/>
      <c r="Q65" s="2"/>
      <c r="R65" s="2"/>
      <c r="S65" s="2"/>
      <c r="T65" s="2"/>
      <c r="U65" s="2"/>
      <c r="V65" s="2"/>
      <c r="W65" s="2"/>
      <c r="X65" s="2"/>
    </row>
    <row r="66" ht="15.75" customHeight="1">
      <c r="A66" s="372"/>
      <c r="B66" s="2"/>
      <c r="C66" s="2"/>
      <c r="D66" s="2"/>
      <c r="E66" s="2"/>
      <c r="F66" s="373"/>
      <c r="G66" s="2"/>
      <c r="H66" s="2"/>
      <c r="I66" s="2"/>
      <c r="J66" s="2"/>
      <c r="K66" s="2"/>
      <c r="L66" s="2"/>
      <c r="M66" s="2"/>
      <c r="N66" s="2"/>
      <c r="O66" s="2"/>
      <c r="P66" s="2"/>
      <c r="Q66" s="2"/>
      <c r="R66" s="2"/>
      <c r="S66" s="2"/>
      <c r="T66" s="2"/>
      <c r="U66" s="2"/>
      <c r="V66" s="2"/>
      <c r="W66" s="2"/>
      <c r="X66" s="2"/>
    </row>
    <row r="67" ht="15.75" customHeight="1">
      <c r="A67" s="372"/>
      <c r="B67" s="2"/>
      <c r="C67" s="2"/>
      <c r="D67" s="2"/>
      <c r="E67" s="2"/>
      <c r="F67" s="373"/>
      <c r="G67" s="2"/>
      <c r="H67" s="2"/>
      <c r="I67" s="2"/>
      <c r="J67" s="2"/>
      <c r="K67" s="2"/>
      <c r="L67" s="2"/>
      <c r="M67" s="2"/>
      <c r="N67" s="2"/>
      <c r="O67" s="2"/>
      <c r="P67" s="2"/>
      <c r="Q67" s="2"/>
      <c r="R67" s="2"/>
      <c r="S67" s="2"/>
      <c r="T67" s="2"/>
      <c r="U67" s="2"/>
      <c r="V67" s="2"/>
      <c r="W67" s="2"/>
      <c r="X67" s="2"/>
    </row>
    <row r="68" ht="15.75" customHeight="1">
      <c r="A68" s="372"/>
      <c r="B68" s="2"/>
      <c r="C68" s="2"/>
      <c r="D68" s="2"/>
      <c r="E68" s="2"/>
      <c r="F68" s="373"/>
      <c r="G68" s="2"/>
      <c r="H68" s="2"/>
      <c r="I68" s="2"/>
      <c r="J68" s="2"/>
      <c r="K68" s="2"/>
      <c r="L68" s="2"/>
      <c r="M68" s="2"/>
      <c r="N68" s="2"/>
      <c r="O68" s="2"/>
      <c r="P68" s="2"/>
      <c r="Q68" s="2"/>
      <c r="R68" s="2"/>
      <c r="S68" s="2"/>
      <c r="T68" s="2"/>
      <c r="U68" s="2"/>
      <c r="V68" s="2"/>
      <c r="W68" s="2"/>
      <c r="X68" s="2"/>
    </row>
    <row r="69" ht="15.75" customHeight="1">
      <c r="A69" s="372"/>
      <c r="B69" s="2"/>
      <c r="C69" s="2"/>
      <c r="D69" s="2"/>
      <c r="E69" s="2"/>
      <c r="F69" s="373"/>
      <c r="G69" s="2"/>
      <c r="H69" s="2"/>
      <c r="I69" s="2"/>
      <c r="J69" s="2"/>
      <c r="K69" s="2"/>
      <c r="L69" s="2"/>
      <c r="M69" s="2"/>
      <c r="N69" s="2"/>
      <c r="O69" s="2"/>
      <c r="P69" s="2"/>
      <c r="Q69" s="2"/>
      <c r="R69" s="2"/>
      <c r="S69" s="2"/>
      <c r="T69" s="2"/>
      <c r="U69" s="2"/>
      <c r="V69" s="2"/>
      <c r="W69" s="2"/>
      <c r="X69" s="2"/>
    </row>
    <row r="70" ht="15.75" customHeight="1">
      <c r="A70" s="372"/>
      <c r="B70" s="2"/>
      <c r="C70" s="2"/>
      <c r="D70" s="2"/>
      <c r="E70" s="2"/>
      <c r="F70" s="373"/>
      <c r="G70" s="2"/>
      <c r="H70" s="2"/>
      <c r="I70" s="2"/>
      <c r="J70" s="2"/>
      <c r="K70" s="2"/>
      <c r="L70" s="2"/>
      <c r="M70" s="2"/>
      <c r="N70" s="2"/>
      <c r="O70" s="2"/>
      <c r="P70" s="2"/>
      <c r="Q70" s="2"/>
      <c r="R70" s="2"/>
      <c r="S70" s="2"/>
      <c r="T70" s="2"/>
      <c r="U70" s="2"/>
      <c r="V70" s="2"/>
      <c r="W70" s="2"/>
      <c r="X70" s="2"/>
    </row>
    <row r="71" ht="15.75" customHeight="1">
      <c r="A71" s="372"/>
      <c r="B71" s="2"/>
      <c r="C71" s="2"/>
      <c r="D71" s="2"/>
      <c r="E71" s="2"/>
      <c r="F71" s="373"/>
      <c r="G71" s="2"/>
      <c r="H71" s="2"/>
      <c r="I71" s="2"/>
      <c r="J71" s="2"/>
      <c r="K71" s="2"/>
      <c r="L71" s="2"/>
      <c r="M71" s="2"/>
      <c r="N71" s="2"/>
      <c r="O71" s="2"/>
      <c r="P71" s="2"/>
      <c r="Q71" s="2"/>
      <c r="R71" s="2"/>
      <c r="S71" s="2"/>
      <c r="T71" s="2"/>
      <c r="U71" s="2"/>
      <c r="V71" s="2"/>
      <c r="W71" s="2"/>
      <c r="X71" s="2"/>
    </row>
    <row r="72" ht="15.75" customHeight="1">
      <c r="A72" s="372"/>
      <c r="B72" s="2"/>
      <c r="C72" s="2"/>
      <c r="D72" s="2"/>
      <c r="E72" s="2"/>
      <c r="F72" s="373"/>
      <c r="G72" s="2"/>
      <c r="H72" s="2"/>
      <c r="I72" s="2"/>
      <c r="J72" s="2"/>
      <c r="K72" s="2"/>
      <c r="L72" s="2"/>
      <c r="M72" s="2"/>
      <c r="N72" s="2"/>
      <c r="O72" s="2"/>
      <c r="P72" s="2"/>
      <c r="Q72" s="2"/>
      <c r="R72" s="2"/>
      <c r="S72" s="2"/>
      <c r="T72" s="2"/>
      <c r="U72" s="2"/>
      <c r="V72" s="2"/>
      <c r="W72" s="2"/>
      <c r="X72" s="2"/>
    </row>
    <row r="73" ht="15.75" customHeight="1">
      <c r="A73" s="372"/>
      <c r="B73" s="2"/>
      <c r="C73" s="2"/>
      <c r="D73" s="2"/>
      <c r="E73" s="2"/>
      <c r="F73" s="373"/>
      <c r="G73" s="2"/>
      <c r="H73" s="2"/>
      <c r="I73" s="2"/>
      <c r="J73" s="2"/>
      <c r="K73" s="2"/>
      <c r="L73" s="2"/>
      <c r="M73" s="2"/>
      <c r="N73" s="2"/>
      <c r="O73" s="2"/>
      <c r="P73" s="2"/>
      <c r="Q73" s="2"/>
      <c r="R73" s="2"/>
      <c r="S73" s="2"/>
      <c r="T73" s="2"/>
      <c r="U73" s="2"/>
      <c r="V73" s="2"/>
      <c r="W73" s="2"/>
      <c r="X73" s="2"/>
    </row>
    <row r="74" ht="15.75" customHeight="1">
      <c r="A74" s="372"/>
      <c r="B74" s="2"/>
      <c r="C74" s="2"/>
      <c r="D74" s="2"/>
      <c r="E74" s="2"/>
      <c r="F74" s="373"/>
      <c r="G74" s="2"/>
      <c r="H74" s="2"/>
      <c r="I74" s="2"/>
      <c r="J74" s="2"/>
      <c r="K74" s="2"/>
      <c r="L74" s="2"/>
      <c r="M74" s="2"/>
      <c r="N74" s="2"/>
      <c r="O74" s="2"/>
      <c r="P74" s="2"/>
      <c r="Q74" s="2"/>
      <c r="R74" s="2"/>
      <c r="S74" s="2"/>
      <c r="T74" s="2"/>
      <c r="U74" s="2"/>
      <c r="V74" s="2"/>
      <c r="W74" s="2"/>
      <c r="X74" s="2"/>
    </row>
    <row r="75" ht="15.75" customHeight="1">
      <c r="A75" s="372"/>
      <c r="B75" s="2"/>
      <c r="C75" s="2"/>
      <c r="D75" s="2"/>
      <c r="E75" s="2"/>
      <c r="F75" s="373"/>
      <c r="G75" s="2"/>
      <c r="H75" s="2"/>
      <c r="I75" s="2"/>
      <c r="J75" s="2"/>
      <c r="K75" s="2"/>
      <c r="L75" s="2"/>
      <c r="M75" s="2"/>
      <c r="N75" s="2"/>
      <c r="O75" s="2"/>
      <c r="P75" s="2"/>
      <c r="Q75" s="2"/>
      <c r="R75" s="2"/>
      <c r="S75" s="2"/>
      <c r="T75" s="2"/>
      <c r="U75" s="2"/>
      <c r="V75" s="2"/>
      <c r="W75" s="2"/>
      <c r="X75" s="2"/>
    </row>
    <row r="76" ht="15.75" customHeight="1">
      <c r="A76" s="372"/>
      <c r="B76" s="2"/>
      <c r="C76" s="2"/>
      <c r="D76" s="2"/>
      <c r="E76" s="2"/>
      <c r="F76" s="373"/>
      <c r="G76" s="2"/>
      <c r="H76" s="2"/>
      <c r="I76" s="2"/>
      <c r="J76" s="2"/>
      <c r="K76" s="2"/>
      <c r="L76" s="2"/>
      <c r="M76" s="2"/>
      <c r="N76" s="2"/>
      <c r="O76" s="2"/>
      <c r="P76" s="2"/>
      <c r="Q76" s="2"/>
      <c r="R76" s="2"/>
      <c r="S76" s="2"/>
      <c r="T76" s="2"/>
      <c r="U76" s="2"/>
      <c r="V76" s="2"/>
      <c r="W76" s="2"/>
      <c r="X76" s="2"/>
    </row>
    <row r="77" ht="15.75" customHeight="1">
      <c r="A77" s="372"/>
      <c r="B77" s="2"/>
      <c r="C77" s="2"/>
      <c r="D77" s="2"/>
      <c r="E77" s="2"/>
      <c r="F77" s="373"/>
      <c r="G77" s="2"/>
      <c r="H77" s="2"/>
      <c r="I77" s="2"/>
      <c r="J77" s="2"/>
      <c r="K77" s="2"/>
      <c r="L77" s="2"/>
      <c r="M77" s="2"/>
      <c r="N77" s="2"/>
      <c r="O77" s="2"/>
      <c r="P77" s="2"/>
      <c r="Q77" s="2"/>
      <c r="R77" s="2"/>
      <c r="S77" s="2"/>
      <c r="T77" s="2"/>
      <c r="U77" s="2"/>
      <c r="V77" s="2"/>
      <c r="W77" s="2"/>
      <c r="X77" s="2"/>
    </row>
    <row r="78" ht="15.75" customHeight="1">
      <c r="A78" s="372"/>
      <c r="B78" s="2"/>
      <c r="C78" s="2"/>
      <c r="D78" s="2"/>
      <c r="E78" s="2"/>
      <c r="F78" s="373"/>
      <c r="G78" s="2"/>
      <c r="H78" s="2"/>
      <c r="I78" s="2"/>
      <c r="J78" s="2"/>
      <c r="K78" s="2"/>
      <c r="L78" s="2"/>
      <c r="M78" s="2"/>
      <c r="N78" s="2"/>
      <c r="O78" s="2"/>
      <c r="P78" s="2"/>
      <c r="Q78" s="2"/>
      <c r="R78" s="2"/>
      <c r="S78" s="2"/>
      <c r="T78" s="2"/>
      <c r="U78" s="2"/>
      <c r="V78" s="2"/>
      <c r="W78" s="2"/>
      <c r="X78" s="2"/>
    </row>
    <row r="79" ht="15.75" customHeight="1">
      <c r="A79" s="372"/>
      <c r="B79" s="2"/>
      <c r="C79" s="2"/>
      <c r="D79" s="2"/>
      <c r="E79" s="2"/>
      <c r="F79" s="373"/>
      <c r="G79" s="2"/>
      <c r="H79" s="2"/>
      <c r="I79" s="2"/>
      <c r="J79" s="2"/>
      <c r="K79" s="2"/>
      <c r="L79" s="2"/>
      <c r="M79" s="2"/>
      <c r="N79" s="2"/>
      <c r="O79" s="2"/>
      <c r="P79" s="2"/>
      <c r="Q79" s="2"/>
      <c r="R79" s="2"/>
      <c r="S79" s="2"/>
      <c r="T79" s="2"/>
      <c r="U79" s="2"/>
      <c r="V79" s="2"/>
      <c r="W79" s="2"/>
      <c r="X79" s="2"/>
    </row>
    <row r="80" ht="15.75" customHeight="1">
      <c r="A80" s="372"/>
      <c r="B80" s="2"/>
      <c r="C80" s="2"/>
      <c r="D80" s="2"/>
      <c r="E80" s="2"/>
      <c r="F80" s="373"/>
      <c r="G80" s="2"/>
      <c r="H80" s="2"/>
      <c r="I80" s="2"/>
      <c r="J80" s="2"/>
      <c r="K80" s="2"/>
      <c r="L80" s="2"/>
      <c r="M80" s="2"/>
      <c r="N80" s="2"/>
      <c r="O80" s="2"/>
      <c r="P80" s="2"/>
      <c r="Q80" s="2"/>
      <c r="R80" s="2"/>
      <c r="S80" s="2"/>
      <c r="T80" s="2"/>
      <c r="U80" s="2"/>
      <c r="V80" s="2"/>
      <c r="W80" s="2"/>
      <c r="X80" s="2"/>
    </row>
    <row r="81" ht="15.75" customHeight="1">
      <c r="A81" s="372"/>
      <c r="B81" s="2"/>
      <c r="C81" s="2"/>
      <c r="D81" s="2"/>
      <c r="E81" s="2"/>
      <c r="F81" s="373"/>
      <c r="G81" s="2"/>
      <c r="H81" s="2"/>
      <c r="I81" s="2"/>
      <c r="J81" s="2"/>
      <c r="K81" s="2"/>
      <c r="L81" s="2"/>
      <c r="M81" s="2"/>
      <c r="N81" s="2"/>
      <c r="O81" s="2"/>
      <c r="P81" s="2"/>
      <c r="Q81" s="2"/>
      <c r="R81" s="2"/>
      <c r="S81" s="2"/>
      <c r="T81" s="2"/>
      <c r="U81" s="2"/>
      <c r="V81" s="2"/>
      <c r="W81" s="2"/>
      <c r="X81" s="2"/>
    </row>
    <row r="82" ht="15.75" customHeight="1">
      <c r="A82" s="372"/>
      <c r="B82" s="2"/>
      <c r="C82" s="2"/>
      <c r="D82" s="2"/>
      <c r="E82" s="2"/>
      <c r="F82" s="373"/>
      <c r="G82" s="2"/>
      <c r="H82" s="2"/>
      <c r="I82" s="2"/>
      <c r="J82" s="2"/>
      <c r="K82" s="2"/>
      <c r="L82" s="2"/>
      <c r="M82" s="2"/>
      <c r="N82" s="2"/>
      <c r="O82" s="2"/>
      <c r="P82" s="2"/>
      <c r="Q82" s="2"/>
      <c r="R82" s="2"/>
      <c r="S82" s="2"/>
      <c r="T82" s="2"/>
      <c r="U82" s="2"/>
      <c r="V82" s="2"/>
      <c r="W82" s="2"/>
      <c r="X82" s="2"/>
    </row>
    <row r="83" ht="15.75" customHeight="1">
      <c r="A83" s="372"/>
      <c r="B83" s="2"/>
      <c r="C83" s="2"/>
      <c r="D83" s="2"/>
      <c r="E83" s="2"/>
      <c r="F83" s="373"/>
      <c r="G83" s="2"/>
      <c r="H83" s="2"/>
      <c r="I83" s="2"/>
      <c r="J83" s="2"/>
      <c r="K83" s="2"/>
      <c r="L83" s="2"/>
      <c r="M83" s="2"/>
      <c r="N83" s="2"/>
      <c r="O83" s="2"/>
      <c r="P83" s="2"/>
      <c r="Q83" s="2"/>
      <c r="R83" s="2"/>
      <c r="S83" s="2"/>
      <c r="T83" s="2"/>
      <c r="U83" s="2"/>
      <c r="V83" s="2"/>
      <c r="W83" s="2"/>
      <c r="X83" s="2"/>
    </row>
    <row r="84" ht="15.75" customHeight="1">
      <c r="A84" s="372"/>
      <c r="B84" s="2"/>
      <c r="C84" s="2"/>
      <c r="D84" s="2"/>
      <c r="E84" s="2"/>
      <c r="F84" s="373"/>
      <c r="G84" s="2"/>
      <c r="H84" s="2"/>
      <c r="I84" s="2"/>
      <c r="J84" s="2"/>
      <c r="K84" s="2"/>
      <c r="L84" s="2"/>
      <c r="M84" s="2"/>
      <c r="N84" s="2"/>
      <c r="O84" s="2"/>
      <c r="P84" s="2"/>
      <c r="Q84" s="2"/>
      <c r="R84" s="2"/>
      <c r="S84" s="2"/>
      <c r="T84" s="2"/>
      <c r="U84" s="2"/>
      <c r="V84" s="2"/>
      <c r="W84" s="2"/>
      <c r="X84" s="2"/>
    </row>
    <row r="85" ht="15.75" customHeight="1">
      <c r="A85" s="372"/>
      <c r="B85" s="2"/>
      <c r="C85" s="2"/>
      <c r="D85" s="2"/>
      <c r="E85" s="2"/>
      <c r="F85" s="373"/>
      <c r="G85" s="2"/>
      <c r="H85" s="2"/>
      <c r="I85" s="2"/>
      <c r="J85" s="2"/>
      <c r="K85" s="2"/>
      <c r="L85" s="2"/>
      <c r="M85" s="2"/>
      <c r="N85" s="2"/>
      <c r="O85" s="2"/>
      <c r="P85" s="2"/>
      <c r="Q85" s="2"/>
      <c r="R85" s="2"/>
      <c r="S85" s="2"/>
      <c r="T85" s="2"/>
      <c r="U85" s="2"/>
      <c r="V85" s="2"/>
      <c r="W85" s="2"/>
      <c r="X85" s="2"/>
    </row>
    <row r="86" ht="15.75" customHeight="1">
      <c r="A86" s="372"/>
      <c r="B86" s="2"/>
      <c r="C86" s="2"/>
      <c r="D86" s="2"/>
      <c r="E86" s="2"/>
      <c r="F86" s="373"/>
      <c r="G86" s="2"/>
      <c r="H86" s="2"/>
      <c r="I86" s="2"/>
      <c r="J86" s="2"/>
      <c r="K86" s="2"/>
      <c r="L86" s="2"/>
      <c r="M86" s="2"/>
      <c r="N86" s="2"/>
      <c r="O86" s="2"/>
      <c r="P86" s="2"/>
      <c r="Q86" s="2"/>
      <c r="R86" s="2"/>
      <c r="S86" s="2"/>
      <c r="T86" s="2"/>
      <c r="U86" s="2"/>
      <c r="V86" s="2"/>
      <c r="W86" s="2"/>
      <c r="X86" s="2"/>
    </row>
    <row r="87" ht="15.75" customHeight="1">
      <c r="A87" s="372"/>
      <c r="B87" s="2"/>
      <c r="C87" s="2"/>
      <c r="D87" s="2"/>
      <c r="E87" s="2"/>
      <c r="F87" s="373"/>
      <c r="G87" s="2"/>
      <c r="H87" s="2"/>
      <c r="I87" s="2"/>
      <c r="J87" s="2"/>
      <c r="K87" s="2"/>
      <c r="L87" s="2"/>
      <c r="M87" s="2"/>
      <c r="N87" s="2"/>
      <c r="O87" s="2"/>
      <c r="P87" s="2"/>
      <c r="Q87" s="2"/>
      <c r="R87" s="2"/>
      <c r="S87" s="2"/>
      <c r="T87" s="2"/>
      <c r="U87" s="2"/>
      <c r="V87" s="2"/>
      <c r="W87" s="2"/>
      <c r="X87" s="2"/>
    </row>
    <row r="88" ht="15.75" customHeight="1">
      <c r="A88" s="372"/>
      <c r="B88" s="2"/>
      <c r="C88" s="2"/>
      <c r="D88" s="2"/>
      <c r="E88" s="2"/>
      <c r="F88" s="373"/>
      <c r="G88" s="2"/>
      <c r="H88" s="2"/>
      <c r="I88" s="2"/>
      <c r="J88" s="2"/>
      <c r="K88" s="2"/>
      <c r="L88" s="2"/>
      <c r="M88" s="2"/>
      <c r="N88" s="2"/>
      <c r="O88" s="2"/>
      <c r="P88" s="2"/>
      <c r="Q88" s="2"/>
      <c r="R88" s="2"/>
      <c r="S88" s="2"/>
      <c r="T88" s="2"/>
      <c r="U88" s="2"/>
      <c r="V88" s="2"/>
      <c r="W88" s="2"/>
      <c r="X88" s="2"/>
    </row>
    <row r="89" ht="15.75" customHeight="1">
      <c r="A89" s="372"/>
      <c r="B89" s="2"/>
      <c r="C89" s="2"/>
      <c r="D89" s="2"/>
      <c r="E89" s="2"/>
      <c r="F89" s="373"/>
      <c r="G89" s="2"/>
      <c r="H89" s="2"/>
      <c r="I89" s="2"/>
      <c r="J89" s="2"/>
      <c r="K89" s="2"/>
      <c r="L89" s="2"/>
      <c r="M89" s="2"/>
      <c r="N89" s="2"/>
      <c r="O89" s="2"/>
      <c r="P89" s="2"/>
      <c r="Q89" s="2"/>
      <c r="R89" s="2"/>
      <c r="S89" s="2"/>
      <c r="T89" s="2"/>
      <c r="U89" s="2"/>
      <c r="V89" s="2"/>
      <c r="W89" s="2"/>
      <c r="X89" s="2"/>
    </row>
    <row r="90" ht="15.75" customHeight="1">
      <c r="A90" s="372"/>
      <c r="B90" s="2"/>
      <c r="C90" s="2"/>
      <c r="D90" s="2"/>
      <c r="E90" s="2"/>
      <c r="F90" s="373"/>
      <c r="G90" s="2"/>
      <c r="H90" s="2"/>
      <c r="I90" s="2"/>
      <c r="J90" s="2"/>
      <c r="K90" s="2"/>
      <c r="L90" s="2"/>
      <c r="M90" s="2"/>
      <c r="N90" s="2"/>
      <c r="O90" s="2"/>
      <c r="P90" s="2"/>
      <c r="Q90" s="2"/>
      <c r="R90" s="2"/>
      <c r="S90" s="2"/>
      <c r="T90" s="2"/>
      <c r="U90" s="2"/>
      <c r="V90" s="2"/>
      <c r="W90" s="2"/>
      <c r="X90" s="2"/>
    </row>
    <row r="91" ht="15.75" customHeight="1">
      <c r="A91" s="372"/>
      <c r="B91" s="2"/>
      <c r="C91" s="2"/>
      <c r="D91" s="2"/>
      <c r="E91" s="2"/>
      <c r="F91" s="373"/>
      <c r="G91" s="2"/>
      <c r="H91" s="2"/>
      <c r="I91" s="2"/>
      <c r="J91" s="2"/>
      <c r="K91" s="2"/>
      <c r="L91" s="2"/>
      <c r="M91" s="2"/>
      <c r="N91" s="2"/>
      <c r="O91" s="2"/>
      <c r="P91" s="2"/>
      <c r="Q91" s="2"/>
      <c r="R91" s="2"/>
      <c r="S91" s="2"/>
      <c r="T91" s="2"/>
      <c r="U91" s="2"/>
      <c r="V91" s="2"/>
      <c r="W91" s="2"/>
      <c r="X91" s="2"/>
    </row>
    <row r="92" ht="15.75" customHeight="1">
      <c r="A92" s="372"/>
      <c r="B92" s="2"/>
      <c r="C92" s="2"/>
      <c r="D92" s="2"/>
      <c r="E92" s="2"/>
      <c r="F92" s="373"/>
      <c r="G92" s="2"/>
      <c r="H92" s="2"/>
      <c r="I92" s="2"/>
      <c r="J92" s="2"/>
      <c r="K92" s="2"/>
      <c r="L92" s="2"/>
      <c r="M92" s="2"/>
      <c r="N92" s="2"/>
      <c r="O92" s="2"/>
      <c r="P92" s="2"/>
      <c r="Q92" s="2"/>
      <c r="R92" s="2"/>
      <c r="S92" s="2"/>
      <c r="T92" s="2"/>
      <c r="U92" s="2"/>
      <c r="V92" s="2"/>
      <c r="W92" s="2"/>
      <c r="X92" s="2"/>
    </row>
    <row r="93" ht="15.75" customHeight="1">
      <c r="A93" s="372"/>
      <c r="B93" s="2"/>
      <c r="C93" s="2"/>
      <c r="D93" s="2"/>
      <c r="E93" s="2"/>
      <c r="F93" s="373"/>
      <c r="G93" s="2"/>
      <c r="H93" s="2"/>
      <c r="I93" s="2"/>
      <c r="J93" s="2"/>
      <c r="K93" s="2"/>
      <c r="L93" s="2"/>
      <c r="M93" s="2"/>
      <c r="N93" s="2"/>
      <c r="O93" s="2"/>
      <c r="P93" s="2"/>
      <c r="Q93" s="2"/>
      <c r="R93" s="2"/>
      <c r="S93" s="2"/>
      <c r="T93" s="2"/>
      <c r="U93" s="2"/>
      <c r="V93" s="2"/>
      <c r="W93" s="2"/>
      <c r="X93" s="2"/>
    </row>
    <row r="94" ht="15.75" customHeight="1">
      <c r="A94" s="372"/>
      <c r="B94" s="2"/>
      <c r="C94" s="2"/>
      <c r="D94" s="2"/>
      <c r="E94" s="2"/>
      <c r="F94" s="373"/>
      <c r="G94" s="2"/>
      <c r="H94" s="2"/>
      <c r="I94" s="2"/>
      <c r="J94" s="2"/>
      <c r="K94" s="2"/>
      <c r="L94" s="2"/>
      <c r="M94" s="2"/>
      <c r="N94" s="2"/>
      <c r="O94" s="2"/>
      <c r="P94" s="2"/>
      <c r="Q94" s="2"/>
      <c r="R94" s="2"/>
      <c r="S94" s="2"/>
      <c r="T94" s="2"/>
      <c r="U94" s="2"/>
      <c r="V94" s="2"/>
      <c r="W94" s="2"/>
      <c r="X94" s="2"/>
    </row>
    <row r="95" ht="15.75" customHeight="1">
      <c r="A95" s="372"/>
      <c r="B95" s="2"/>
      <c r="C95" s="2"/>
      <c r="D95" s="2"/>
      <c r="E95" s="2"/>
      <c r="F95" s="373"/>
      <c r="G95" s="2"/>
      <c r="H95" s="2"/>
      <c r="I95" s="2"/>
      <c r="J95" s="2"/>
      <c r="K95" s="2"/>
      <c r="L95" s="2"/>
      <c r="M95" s="2"/>
      <c r="N95" s="2"/>
      <c r="O95" s="2"/>
      <c r="P95" s="2"/>
      <c r="Q95" s="2"/>
      <c r="R95" s="2"/>
      <c r="S95" s="2"/>
      <c r="T95" s="2"/>
      <c r="U95" s="2"/>
      <c r="V95" s="2"/>
      <c r="W95" s="2"/>
      <c r="X95" s="2"/>
    </row>
    <row r="96" ht="15.75" customHeight="1">
      <c r="A96" s="372"/>
      <c r="B96" s="2"/>
      <c r="C96" s="2"/>
      <c r="D96" s="2"/>
      <c r="E96" s="2"/>
      <c r="F96" s="373"/>
      <c r="G96" s="2"/>
      <c r="H96" s="2"/>
      <c r="I96" s="2"/>
      <c r="J96" s="2"/>
      <c r="K96" s="2"/>
      <c r="L96" s="2"/>
      <c r="M96" s="2"/>
      <c r="N96" s="2"/>
      <c r="O96" s="2"/>
      <c r="P96" s="2"/>
      <c r="Q96" s="2"/>
      <c r="R96" s="2"/>
      <c r="S96" s="2"/>
      <c r="T96" s="2"/>
      <c r="U96" s="2"/>
      <c r="V96" s="2"/>
      <c r="W96" s="2"/>
      <c r="X96" s="2"/>
    </row>
    <row r="97" ht="15.75" customHeight="1">
      <c r="A97" s="372"/>
      <c r="B97" s="2"/>
      <c r="C97" s="2"/>
      <c r="D97" s="2"/>
      <c r="E97" s="2"/>
      <c r="F97" s="373"/>
      <c r="G97" s="2"/>
      <c r="H97" s="2"/>
      <c r="I97" s="2"/>
      <c r="J97" s="2"/>
      <c r="K97" s="2"/>
      <c r="L97" s="2"/>
      <c r="M97" s="2"/>
      <c r="N97" s="2"/>
      <c r="O97" s="2"/>
      <c r="P97" s="2"/>
      <c r="Q97" s="2"/>
      <c r="R97" s="2"/>
      <c r="S97" s="2"/>
      <c r="T97" s="2"/>
      <c r="U97" s="2"/>
      <c r="V97" s="2"/>
      <c r="W97" s="2"/>
      <c r="X97" s="2"/>
    </row>
    <row r="98" ht="15.75" customHeight="1">
      <c r="A98" s="372"/>
      <c r="B98" s="2"/>
      <c r="C98" s="2"/>
      <c r="D98" s="2"/>
      <c r="E98" s="2"/>
      <c r="F98" s="373"/>
      <c r="G98" s="2"/>
      <c r="H98" s="2"/>
      <c r="I98" s="2"/>
      <c r="J98" s="2"/>
      <c r="K98" s="2"/>
      <c r="L98" s="2"/>
      <c r="M98" s="2"/>
      <c r="N98" s="2"/>
      <c r="O98" s="2"/>
      <c r="P98" s="2"/>
      <c r="Q98" s="2"/>
      <c r="R98" s="2"/>
      <c r="S98" s="2"/>
      <c r="T98" s="2"/>
      <c r="U98" s="2"/>
      <c r="V98" s="2"/>
      <c r="W98" s="2"/>
      <c r="X98" s="2"/>
    </row>
    <row r="99" ht="15.75" customHeight="1">
      <c r="A99" s="372"/>
      <c r="B99" s="2"/>
      <c r="C99" s="2"/>
      <c r="D99" s="2"/>
      <c r="E99" s="2"/>
      <c r="F99" s="373"/>
      <c r="G99" s="2"/>
      <c r="H99" s="2"/>
      <c r="I99" s="2"/>
      <c r="J99" s="2"/>
      <c r="K99" s="2"/>
      <c r="L99" s="2"/>
      <c r="M99" s="2"/>
      <c r="N99" s="2"/>
      <c r="O99" s="2"/>
      <c r="P99" s="2"/>
      <c r="Q99" s="2"/>
      <c r="R99" s="2"/>
      <c r="S99" s="2"/>
      <c r="T99" s="2"/>
      <c r="U99" s="2"/>
      <c r="V99" s="2"/>
      <c r="W99" s="2"/>
      <c r="X99" s="2"/>
    </row>
    <row r="100" ht="15.75" customHeight="1">
      <c r="A100" s="372"/>
      <c r="B100" s="2"/>
      <c r="C100" s="2"/>
      <c r="D100" s="2"/>
      <c r="E100" s="2"/>
      <c r="F100" s="373"/>
      <c r="G100" s="2"/>
      <c r="H100" s="2"/>
      <c r="I100" s="2"/>
      <c r="J100" s="2"/>
      <c r="K100" s="2"/>
      <c r="L100" s="2"/>
      <c r="M100" s="2"/>
      <c r="N100" s="2"/>
      <c r="O100" s="2"/>
      <c r="P100" s="2"/>
      <c r="Q100" s="2"/>
      <c r="R100" s="2"/>
      <c r="S100" s="2"/>
      <c r="T100" s="2"/>
      <c r="U100" s="2"/>
      <c r="V100" s="2"/>
      <c r="W100" s="2"/>
      <c r="X100" s="2"/>
    </row>
    <row r="101" ht="15.75" customHeight="1">
      <c r="A101" s="372"/>
      <c r="B101" s="2"/>
      <c r="C101" s="2"/>
      <c r="D101" s="2"/>
      <c r="E101" s="2"/>
      <c r="F101" s="373"/>
      <c r="G101" s="2"/>
      <c r="H101" s="2"/>
      <c r="I101" s="2"/>
      <c r="J101" s="2"/>
      <c r="K101" s="2"/>
      <c r="L101" s="2"/>
      <c r="M101" s="2"/>
      <c r="N101" s="2"/>
      <c r="O101" s="2"/>
      <c r="P101" s="2"/>
      <c r="Q101" s="2"/>
      <c r="R101" s="2"/>
      <c r="S101" s="2"/>
      <c r="T101" s="2"/>
      <c r="U101" s="2"/>
      <c r="V101" s="2"/>
      <c r="W101" s="2"/>
      <c r="X101" s="2"/>
    </row>
    <row r="102" ht="15.75" customHeight="1">
      <c r="A102" s="372"/>
      <c r="B102" s="2"/>
      <c r="C102" s="2"/>
      <c r="D102" s="2"/>
      <c r="E102" s="2"/>
      <c r="F102" s="373"/>
      <c r="G102" s="2"/>
      <c r="H102" s="2"/>
      <c r="I102" s="2"/>
      <c r="J102" s="2"/>
      <c r="K102" s="2"/>
      <c r="L102" s="2"/>
      <c r="M102" s="2"/>
      <c r="N102" s="2"/>
      <c r="O102" s="2"/>
      <c r="P102" s="2"/>
      <c r="Q102" s="2"/>
      <c r="R102" s="2"/>
      <c r="S102" s="2"/>
      <c r="T102" s="2"/>
      <c r="U102" s="2"/>
      <c r="V102" s="2"/>
      <c r="W102" s="2"/>
      <c r="X102" s="2"/>
    </row>
    <row r="103" ht="15.75" customHeight="1">
      <c r="A103" s="372"/>
      <c r="B103" s="2"/>
      <c r="C103" s="2"/>
      <c r="D103" s="2"/>
      <c r="E103" s="2"/>
      <c r="F103" s="373"/>
      <c r="G103" s="2"/>
      <c r="H103" s="2"/>
      <c r="I103" s="2"/>
      <c r="J103" s="2"/>
      <c r="K103" s="2"/>
      <c r="L103" s="2"/>
      <c r="M103" s="2"/>
      <c r="N103" s="2"/>
      <c r="O103" s="2"/>
      <c r="P103" s="2"/>
      <c r="Q103" s="2"/>
      <c r="R103" s="2"/>
      <c r="S103" s="2"/>
      <c r="T103" s="2"/>
      <c r="U103" s="2"/>
      <c r="V103" s="2"/>
      <c r="W103" s="2"/>
      <c r="X103" s="2"/>
    </row>
    <row r="104" ht="15.75" customHeight="1">
      <c r="A104" s="372"/>
      <c r="B104" s="2"/>
      <c r="C104" s="2"/>
      <c r="D104" s="2"/>
      <c r="E104" s="2"/>
      <c r="F104" s="373"/>
      <c r="G104" s="2"/>
      <c r="H104" s="2"/>
      <c r="I104" s="2"/>
      <c r="J104" s="2"/>
      <c r="K104" s="2"/>
      <c r="L104" s="2"/>
      <c r="M104" s="2"/>
      <c r="N104" s="2"/>
      <c r="O104" s="2"/>
      <c r="P104" s="2"/>
      <c r="Q104" s="2"/>
      <c r="R104" s="2"/>
      <c r="S104" s="2"/>
      <c r="T104" s="2"/>
      <c r="U104" s="2"/>
      <c r="V104" s="2"/>
      <c r="W104" s="2"/>
      <c r="X104" s="2"/>
    </row>
    <row r="105" ht="15.75" customHeight="1">
      <c r="A105" s="372"/>
      <c r="B105" s="2"/>
      <c r="C105" s="2"/>
      <c r="D105" s="2"/>
      <c r="E105" s="2"/>
      <c r="F105" s="373"/>
      <c r="G105" s="2"/>
      <c r="H105" s="2"/>
      <c r="I105" s="2"/>
      <c r="J105" s="2"/>
      <c r="K105" s="2"/>
      <c r="L105" s="2"/>
      <c r="M105" s="2"/>
      <c r="N105" s="2"/>
      <c r="O105" s="2"/>
      <c r="P105" s="2"/>
      <c r="Q105" s="2"/>
      <c r="R105" s="2"/>
      <c r="S105" s="2"/>
      <c r="T105" s="2"/>
      <c r="U105" s="2"/>
      <c r="V105" s="2"/>
      <c r="W105" s="2"/>
      <c r="X105" s="2"/>
    </row>
    <row r="106" ht="15.75" customHeight="1">
      <c r="A106" s="372"/>
      <c r="B106" s="2"/>
      <c r="C106" s="2"/>
      <c r="D106" s="2"/>
      <c r="E106" s="2"/>
      <c r="F106" s="373"/>
      <c r="G106" s="2"/>
      <c r="H106" s="2"/>
      <c r="I106" s="2"/>
      <c r="J106" s="2"/>
      <c r="K106" s="2"/>
      <c r="L106" s="2"/>
      <c r="M106" s="2"/>
      <c r="N106" s="2"/>
      <c r="O106" s="2"/>
      <c r="P106" s="2"/>
      <c r="Q106" s="2"/>
      <c r="R106" s="2"/>
      <c r="S106" s="2"/>
      <c r="T106" s="2"/>
      <c r="U106" s="2"/>
      <c r="V106" s="2"/>
      <c r="W106" s="2"/>
      <c r="X106" s="2"/>
    </row>
    <row r="107" ht="15.75" customHeight="1">
      <c r="A107" s="372"/>
      <c r="B107" s="2"/>
      <c r="C107" s="2"/>
      <c r="D107" s="2"/>
      <c r="E107" s="2"/>
      <c r="F107" s="373"/>
      <c r="G107" s="2"/>
      <c r="H107" s="2"/>
      <c r="I107" s="2"/>
      <c r="J107" s="2"/>
      <c r="K107" s="2"/>
      <c r="L107" s="2"/>
      <c r="M107" s="2"/>
      <c r="N107" s="2"/>
      <c r="O107" s="2"/>
      <c r="P107" s="2"/>
      <c r="Q107" s="2"/>
      <c r="R107" s="2"/>
      <c r="S107" s="2"/>
      <c r="T107" s="2"/>
      <c r="U107" s="2"/>
      <c r="V107" s="2"/>
      <c r="W107" s="2"/>
      <c r="X107" s="2"/>
    </row>
    <row r="108" ht="15.75" customHeight="1">
      <c r="A108" s="372"/>
      <c r="B108" s="2"/>
      <c r="C108" s="2"/>
      <c r="D108" s="2"/>
      <c r="E108" s="2"/>
      <c r="F108" s="373"/>
      <c r="G108" s="2"/>
      <c r="H108" s="2"/>
      <c r="I108" s="2"/>
      <c r="J108" s="2"/>
      <c r="K108" s="2"/>
      <c r="L108" s="2"/>
      <c r="M108" s="2"/>
      <c r="N108" s="2"/>
      <c r="O108" s="2"/>
      <c r="P108" s="2"/>
      <c r="Q108" s="2"/>
      <c r="R108" s="2"/>
      <c r="S108" s="2"/>
      <c r="T108" s="2"/>
      <c r="U108" s="2"/>
      <c r="V108" s="2"/>
      <c r="W108" s="2"/>
      <c r="X108" s="2"/>
    </row>
    <row r="109" ht="15.75" customHeight="1">
      <c r="A109" s="372"/>
      <c r="B109" s="2"/>
      <c r="C109" s="2"/>
      <c r="D109" s="2"/>
      <c r="E109" s="2"/>
      <c r="F109" s="373"/>
      <c r="G109" s="2"/>
      <c r="H109" s="2"/>
      <c r="I109" s="2"/>
      <c r="J109" s="2"/>
      <c r="K109" s="2"/>
      <c r="L109" s="2"/>
      <c r="M109" s="2"/>
      <c r="N109" s="2"/>
      <c r="O109" s="2"/>
      <c r="P109" s="2"/>
      <c r="Q109" s="2"/>
      <c r="R109" s="2"/>
      <c r="S109" s="2"/>
      <c r="T109" s="2"/>
      <c r="U109" s="2"/>
      <c r="V109" s="2"/>
      <c r="W109" s="2"/>
      <c r="X109" s="2"/>
    </row>
    <row r="110" ht="15.75" customHeight="1">
      <c r="A110" s="372"/>
      <c r="B110" s="2"/>
      <c r="C110" s="2"/>
      <c r="D110" s="2"/>
      <c r="E110" s="2"/>
      <c r="F110" s="373"/>
      <c r="G110" s="2"/>
      <c r="H110" s="2"/>
      <c r="I110" s="2"/>
      <c r="J110" s="2"/>
      <c r="K110" s="2"/>
      <c r="L110" s="2"/>
      <c r="M110" s="2"/>
      <c r="N110" s="2"/>
      <c r="O110" s="2"/>
      <c r="P110" s="2"/>
      <c r="Q110" s="2"/>
      <c r="R110" s="2"/>
      <c r="S110" s="2"/>
      <c r="T110" s="2"/>
      <c r="U110" s="2"/>
      <c r="V110" s="2"/>
      <c r="W110" s="2"/>
      <c r="X110" s="2"/>
    </row>
    <row r="111" ht="15.75" customHeight="1">
      <c r="A111" s="372"/>
      <c r="B111" s="2"/>
      <c r="C111" s="2"/>
      <c r="D111" s="2"/>
      <c r="E111" s="2"/>
      <c r="F111" s="373"/>
      <c r="G111" s="2"/>
      <c r="H111" s="2"/>
      <c r="I111" s="2"/>
      <c r="J111" s="2"/>
      <c r="K111" s="2"/>
      <c r="L111" s="2"/>
      <c r="M111" s="2"/>
      <c r="N111" s="2"/>
      <c r="O111" s="2"/>
      <c r="P111" s="2"/>
      <c r="Q111" s="2"/>
      <c r="R111" s="2"/>
      <c r="S111" s="2"/>
      <c r="T111" s="2"/>
      <c r="U111" s="2"/>
      <c r="V111" s="2"/>
      <c r="W111" s="2"/>
      <c r="X111" s="2"/>
    </row>
    <row r="112" ht="15.75" customHeight="1">
      <c r="A112" s="372"/>
      <c r="B112" s="2"/>
      <c r="C112" s="2"/>
      <c r="D112" s="2"/>
      <c r="E112" s="2"/>
      <c r="F112" s="373"/>
      <c r="G112" s="2"/>
      <c r="H112" s="2"/>
      <c r="I112" s="2"/>
      <c r="J112" s="2"/>
      <c r="K112" s="2"/>
      <c r="L112" s="2"/>
      <c r="M112" s="2"/>
      <c r="N112" s="2"/>
      <c r="O112" s="2"/>
      <c r="P112" s="2"/>
      <c r="Q112" s="2"/>
      <c r="R112" s="2"/>
      <c r="S112" s="2"/>
      <c r="T112" s="2"/>
      <c r="U112" s="2"/>
      <c r="V112" s="2"/>
      <c r="W112" s="2"/>
      <c r="X112" s="2"/>
    </row>
    <row r="113" ht="15.75" customHeight="1">
      <c r="A113" s="372"/>
      <c r="B113" s="2"/>
      <c r="C113" s="2"/>
      <c r="D113" s="2"/>
      <c r="E113" s="2"/>
      <c r="F113" s="373"/>
      <c r="G113" s="2"/>
      <c r="H113" s="2"/>
      <c r="I113" s="2"/>
      <c r="J113" s="2"/>
      <c r="K113" s="2"/>
      <c r="L113" s="2"/>
      <c r="M113" s="2"/>
      <c r="N113" s="2"/>
      <c r="O113" s="2"/>
      <c r="P113" s="2"/>
      <c r="Q113" s="2"/>
      <c r="R113" s="2"/>
      <c r="S113" s="2"/>
      <c r="T113" s="2"/>
      <c r="U113" s="2"/>
      <c r="V113" s="2"/>
      <c r="W113" s="2"/>
      <c r="X113" s="2"/>
    </row>
    <row r="114" ht="15.75" customHeight="1">
      <c r="A114" s="372"/>
      <c r="B114" s="2"/>
      <c r="C114" s="2"/>
      <c r="D114" s="2"/>
      <c r="E114" s="2"/>
      <c r="F114" s="373"/>
      <c r="G114" s="2"/>
      <c r="H114" s="2"/>
      <c r="I114" s="2"/>
      <c r="J114" s="2"/>
      <c r="K114" s="2"/>
      <c r="L114" s="2"/>
      <c r="M114" s="2"/>
      <c r="N114" s="2"/>
      <c r="O114" s="2"/>
      <c r="P114" s="2"/>
      <c r="Q114" s="2"/>
      <c r="R114" s="2"/>
      <c r="S114" s="2"/>
      <c r="T114" s="2"/>
      <c r="U114" s="2"/>
      <c r="V114" s="2"/>
      <c r="W114" s="2"/>
      <c r="X114" s="2"/>
    </row>
    <row r="115" ht="15.75" customHeight="1">
      <c r="A115" s="372"/>
      <c r="B115" s="2"/>
      <c r="C115" s="2"/>
      <c r="D115" s="2"/>
      <c r="E115" s="2"/>
      <c r="F115" s="373"/>
      <c r="G115" s="2"/>
      <c r="H115" s="2"/>
      <c r="I115" s="2"/>
      <c r="J115" s="2"/>
      <c r="K115" s="2"/>
      <c r="L115" s="2"/>
      <c r="M115" s="2"/>
      <c r="N115" s="2"/>
      <c r="O115" s="2"/>
      <c r="P115" s="2"/>
      <c r="Q115" s="2"/>
      <c r="R115" s="2"/>
      <c r="S115" s="2"/>
      <c r="T115" s="2"/>
      <c r="U115" s="2"/>
      <c r="V115" s="2"/>
      <c r="W115" s="2"/>
      <c r="X115" s="2"/>
    </row>
    <row r="116" ht="15.75" customHeight="1">
      <c r="A116" s="372"/>
      <c r="B116" s="2"/>
      <c r="C116" s="2"/>
      <c r="D116" s="2"/>
      <c r="E116" s="2"/>
      <c r="F116" s="373"/>
      <c r="G116" s="2"/>
      <c r="H116" s="2"/>
      <c r="I116" s="2"/>
      <c r="J116" s="2"/>
      <c r="K116" s="2"/>
      <c r="L116" s="2"/>
      <c r="M116" s="2"/>
      <c r="N116" s="2"/>
      <c r="O116" s="2"/>
      <c r="P116" s="2"/>
      <c r="Q116" s="2"/>
      <c r="R116" s="2"/>
      <c r="S116" s="2"/>
      <c r="T116" s="2"/>
      <c r="U116" s="2"/>
      <c r="V116" s="2"/>
      <c r="W116" s="2"/>
      <c r="X116" s="2"/>
    </row>
    <row r="117" ht="15.75" customHeight="1">
      <c r="A117" s="372"/>
      <c r="B117" s="2"/>
      <c r="C117" s="2"/>
      <c r="D117" s="2"/>
      <c r="E117" s="2"/>
      <c r="F117" s="373"/>
      <c r="G117" s="2"/>
      <c r="H117" s="2"/>
      <c r="I117" s="2"/>
      <c r="J117" s="2"/>
      <c r="K117" s="2"/>
      <c r="L117" s="2"/>
      <c r="M117" s="2"/>
      <c r="N117" s="2"/>
      <c r="O117" s="2"/>
      <c r="P117" s="2"/>
      <c r="Q117" s="2"/>
      <c r="R117" s="2"/>
      <c r="S117" s="2"/>
      <c r="T117" s="2"/>
      <c r="U117" s="2"/>
      <c r="V117" s="2"/>
      <c r="W117" s="2"/>
      <c r="X117" s="2"/>
    </row>
    <row r="118" ht="15.75" customHeight="1">
      <c r="A118" s="372"/>
      <c r="B118" s="2"/>
      <c r="C118" s="2"/>
      <c r="D118" s="2"/>
      <c r="E118" s="2"/>
      <c r="F118" s="373"/>
      <c r="G118" s="2"/>
      <c r="H118" s="2"/>
      <c r="I118" s="2"/>
      <c r="J118" s="2"/>
      <c r="K118" s="2"/>
      <c r="L118" s="2"/>
      <c r="M118" s="2"/>
      <c r="N118" s="2"/>
      <c r="O118" s="2"/>
      <c r="P118" s="2"/>
      <c r="Q118" s="2"/>
      <c r="R118" s="2"/>
      <c r="S118" s="2"/>
      <c r="T118" s="2"/>
      <c r="U118" s="2"/>
      <c r="V118" s="2"/>
      <c r="W118" s="2"/>
      <c r="X118" s="2"/>
    </row>
    <row r="119" ht="15.75" customHeight="1">
      <c r="A119" s="372"/>
      <c r="B119" s="2"/>
      <c r="C119" s="2"/>
      <c r="D119" s="2"/>
      <c r="E119" s="2"/>
      <c r="F119" s="373"/>
      <c r="G119" s="2"/>
      <c r="H119" s="2"/>
      <c r="I119" s="2"/>
      <c r="J119" s="2"/>
      <c r="K119" s="2"/>
      <c r="L119" s="2"/>
      <c r="M119" s="2"/>
      <c r="N119" s="2"/>
      <c r="O119" s="2"/>
      <c r="P119" s="2"/>
      <c r="Q119" s="2"/>
      <c r="R119" s="2"/>
      <c r="S119" s="2"/>
      <c r="T119" s="2"/>
      <c r="U119" s="2"/>
      <c r="V119" s="2"/>
      <c r="W119" s="2"/>
      <c r="X119" s="2"/>
    </row>
    <row r="120" ht="15.75" customHeight="1">
      <c r="A120" s="372"/>
      <c r="B120" s="2"/>
      <c r="C120" s="2"/>
      <c r="D120" s="2"/>
      <c r="E120" s="2"/>
      <c r="F120" s="373"/>
      <c r="G120" s="2"/>
      <c r="H120" s="2"/>
      <c r="I120" s="2"/>
      <c r="J120" s="2"/>
      <c r="K120" s="2"/>
      <c r="L120" s="2"/>
      <c r="M120" s="2"/>
      <c r="N120" s="2"/>
      <c r="O120" s="2"/>
      <c r="P120" s="2"/>
      <c r="Q120" s="2"/>
      <c r="R120" s="2"/>
      <c r="S120" s="2"/>
      <c r="T120" s="2"/>
      <c r="U120" s="2"/>
      <c r="V120" s="2"/>
      <c r="W120" s="2"/>
      <c r="X120" s="2"/>
    </row>
    <row r="121" ht="15.75" customHeight="1">
      <c r="A121" s="372"/>
      <c r="B121" s="2"/>
      <c r="C121" s="2"/>
      <c r="D121" s="2"/>
      <c r="E121" s="2"/>
      <c r="F121" s="373"/>
      <c r="G121" s="2"/>
      <c r="H121" s="2"/>
      <c r="I121" s="2"/>
      <c r="J121" s="2"/>
      <c r="K121" s="2"/>
      <c r="L121" s="2"/>
      <c r="M121" s="2"/>
      <c r="N121" s="2"/>
      <c r="O121" s="2"/>
      <c r="P121" s="2"/>
      <c r="Q121" s="2"/>
      <c r="R121" s="2"/>
      <c r="S121" s="2"/>
      <c r="T121" s="2"/>
      <c r="U121" s="2"/>
      <c r="V121" s="2"/>
      <c r="W121" s="2"/>
      <c r="X121" s="2"/>
    </row>
    <row r="122" ht="15.75" customHeight="1">
      <c r="A122" s="372"/>
      <c r="B122" s="2"/>
      <c r="C122" s="2"/>
      <c r="D122" s="2"/>
      <c r="E122" s="2"/>
      <c r="F122" s="373"/>
      <c r="G122" s="2"/>
      <c r="H122" s="2"/>
      <c r="I122" s="2"/>
      <c r="J122" s="2"/>
      <c r="K122" s="2"/>
      <c r="L122" s="2"/>
      <c r="M122" s="2"/>
      <c r="N122" s="2"/>
      <c r="O122" s="2"/>
      <c r="P122" s="2"/>
      <c r="Q122" s="2"/>
      <c r="R122" s="2"/>
      <c r="S122" s="2"/>
      <c r="T122" s="2"/>
      <c r="U122" s="2"/>
      <c r="V122" s="2"/>
      <c r="W122" s="2"/>
      <c r="X122" s="2"/>
    </row>
    <row r="123" ht="15.75" customHeight="1">
      <c r="A123" s="372"/>
      <c r="B123" s="2"/>
      <c r="C123" s="2"/>
      <c r="D123" s="2"/>
      <c r="E123" s="2"/>
      <c r="F123" s="373"/>
      <c r="G123" s="2"/>
      <c r="H123" s="2"/>
      <c r="I123" s="2"/>
      <c r="J123" s="2"/>
      <c r="K123" s="2"/>
      <c r="L123" s="2"/>
      <c r="M123" s="2"/>
      <c r="N123" s="2"/>
      <c r="O123" s="2"/>
      <c r="P123" s="2"/>
      <c r="Q123" s="2"/>
      <c r="R123" s="2"/>
      <c r="S123" s="2"/>
      <c r="T123" s="2"/>
      <c r="U123" s="2"/>
      <c r="V123" s="2"/>
      <c r="W123" s="2"/>
      <c r="X123" s="2"/>
    </row>
    <row r="124" ht="15.75" customHeight="1">
      <c r="A124" s="372"/>
      <c r="B124" s="2"/>
      <c r="C124" s="2"/>
      <c r="D124" s="2"/>
      <c r="E124" s="2"/>
      <c r="F124" s="373"/>
      <c r="G124" s="2"/>
      <c r="H124" s="2"/>
      <c r="I124" s="2"/>
      <c r="J124" s="2"/>
      <c r="K124" s="2"/>
      <c r="L124" s="2"/>
      <c r="M124" s="2"/>
      <c r="N124" s="2"/>
      <c r="O124" s="2"/>
      <c r="P124" s="2"/>
      <c r="Q124" s="2"/>
      <c r="R124" s="2"/>
      <c r="S124" s="2"/>
      <c r="T124" s="2"/>
      <c r="U124" s="2"/>
      <c r="V124" s="2"/>
      <c r="W124" s="2"/>
      <c r="X124" s="2"/>
    </row>
    <row r="125" ht="15.75" customHeight="1">
      <c r="A125" s="372"/>
      <c r="B125" s="2"/>
      <c r="C125" s="2"/>
      <c r="D125" s="2"/>
      <c r="E125" s="2"/>
      <c r="F125" s="373"/>
      <c r="G125" s="2"/>
      <c r="H125" s="2"/>
      <c r="I125" s="2"/>
      <c r="J125" s="2"/>
      <c r="K125" s="2"/>
      <c r="L125" s="2"/>
      <c r="M125" s="2"/>
      <c r="N125" s="2"/>
      <c r="O125" s="2"/>
      <c r="P125" s="2"/>
      <c r="Q125" s="2"/>
      <c r="R125" s="2"/>
      <c r="S125" s="2"/>
      <c r="T125" s="2"/>
      <c r="U125" s="2"/>
      <c r="V125" s="2"/>
      <c r="W125" s="2"/>
      <c r="X125" s="2"/>
    </row>
    <row r="126" ht="15.75" customHeight="1">
      <c r="A126" s="372"/>
      <c r="B126" s="2"/>
      <c r="C126" s="2"/>
      <c r="D126" s="2"/>
      <c r="E126" s="2"/>
      <c r="F126" s="373"/>
      <c r="G126" s="2"/>
      <c r="H126" s="2"/>
      <c r="I126" s="2"/>
      <c r="J126" s="2"/>
      <c r="K126" s="2"/>
      <c r="L126" s="2"/>
      <c r="M126" s="2"/>
      <c r="N126" s="2"/>
      <c r="O126" s="2"/>
      <c r="P126" s="2"/>
      <c r="Q126" s="2"/>
      <c r="R126" s="2"/>
      <c r="S126" s="2"/>
      <c r="T126" s="2"/>
      <c r="U126" s="2"/>
      <c r="V126" s="2"/>
      <c r="W126" s="2"/>
      <c r="X126" s="2"/>
    </row>
    <row r="127" ht="15.75" customHeight="1">
      <c r="A127" s="372"/>
      <c r="B127" s="2"/>
      <c r="C127" s="2"/>
      <c r="D127" s="2"/>
      <c r="E127" s="2"/>
      <c r="F127" s="373"/>
      <c r="G127" s="2"/>
      <c r="H127" s="2"/>
      <c r="I127" s="2"/>
      <c r="J127" s="2"/>
      <c r="K127" s="2"/>
      <c r="L127" s="2"/>
      <c r="M127" s="2"/>
      <c r="N127" s="2"/>
      <c r="O127" s="2"/>
      <c r="P127" s="2"/>
      <c r="Q127" s="2"/>
      <c r="R127" s="2"/>
      <c r="S127" s="2"/>
      <c r="T127" s="2"/>
      <c r="U127" s="2"/>
      <c r="V127" s="2"/>
      <c r="W127" s="2"/>
      <c r="X127" s="2"/>
    </row>
    <row r="128" ht="15.75" customHeight="1">
      <c r="A128" s="372"/>
      <c r="B128" s="2"/>
      <c r="C128" s="2"/>
      <c r="D128" s="2"/>
      <c r="E128" s="2"/>
      <c r="F128" s="373"/>
      <c r="G128" s="2"/>
      <c r="H128" s="2"/>
      <c r="I128" s="2"/>
      <c r="J128" s="2"/>
      <c r="K128" s="2"/>
      <c r="L128" s="2"/>
      <c r="M128" s="2"/>
      <c r="N128" s="2"/>
      <c r="O128" s="2"/>
      <c r="P128" s="2"/>
      <c r="Q128" s="2"/>
      <c r="R128" s="2"/>
      <c r="S128" s="2"/>
      <c r="T128" s="2"/>
      <c r="U128" s="2"/>
      <c r="V128" s="2"/>
      <c r="W128" s="2"/>
      <c r="X128" s="2"/>
    </row>
    <row r="129" ht="15.75" customHeight="1">
      <c r="A129" s="372"/>
      <c r="B129" s="2"/>
      <c r="C129" s="2"/>
      <c r="D129" s="2"/>
      <c r="E129" s="2"/>
      <c r="F129" s="373"/>
      <c r="G129" s="2"/>
      <c r="H129" s="2"/>
      <c r="I129" s="2"/>
      <c r="J129" s="2"/>
      <c r="K129" s="2"/>
      <c r="L129" s="2"/>
      <c r="M129" s="2"/>
      <c r="N129" s="2"/>
      <c r="O129" s="2"/>
      <c r="P129" s="2"/>
      <c r="Q129" s="2"/>
      <c r="R129" s="2"/>
      <c r="S129" s="2"/>
      <c r="T129" s="2"/>
      <c r="U129" s="2"/>
      <c r="V129" s="2"/>
      <c r="W129" s="2"/>
      <c r="X129" s="2"/>
    </row>
    <row r="130" ht="15.75" customHeight="1">
      <c r="A130" s="372"/>
      <c r="B130" s="2"/>
      <c r="C130" s="2"/>
      <c r="D130" s="2"/>
      <c r="E130" s="2"/>
      <c r="F130" s="373"/>
      <c r="G130" s="2"/>
      <c r="H130" s="2"/>
      <c r="I130" s="2"/>
      <c r="J130" s="2"/>
      <c r="K130" s="2"/>
      <c r="L130" s="2"/>
      <c r="M130" s="2"/>
      <c r="N130" s="2"/>
      <c r="O130" s="2"/>
      <c r="P130" s="2"/>
      <c r="Q130" s="2"/>
      <c r="R130" s="2"/>
      <c r="S130" s="2"/>
      <c r="T130" s="2"/>
      <c r="U130" s="2"/>
      <c r="V130" s="2"/>
      <c r="W130" s="2"/>
      <c r="X130" s="2"/>
    </row>
    <row r="131" ht="15.75" customHeight="1">
      <c r="A131" s="372"/>
      <c r="B131" s="2"/>
      <c r="C131" s="2"/>
      <c r="D131" s="2"/>
      <c r="E131" s="2"/>
      <c r="F131" s="373"/>
      <c r="G131" s="2"/>
      <c r="H131" s="2"/>
      <c r="I131" s="2"/>
      <c r="J131" s="2"/>
      <c r="K131" s="2"/>
      <c r="L131" s="2"/>
      <c r="M131" s="2"/>
      <c r="N131" s="2"/>
      <c r="O131" s="2"/>
      <c r="P131" s="2"/>
      <c r="Q131" s="2"/>
      <c r="R131" s="2"/>
      <c r="S131" s="2"/>
      <c r="T131" s="2"/>
      <c r="U131" s="2"/>
      <c r="V131" s="2"/>
      <c r="W131" s="2"/>
      <c r="X131" s="2"/>
    </row>
    <row r="132" ht="15.75" customHeight="1">
      <c r="A132" s="372"/>
      <c r="B132" s="2"/>
      <c r="C132" s="2"/>
      <c r="D132" s="2"/>
      <c r="E132" s="2"/>
      <c r="F132" s="373"/>
      <c r="G132" s="2"/>
      <c r="H132" s="2"/>
      <c r="I132" s="2"/>
      <c r="J132" s="2"/>
      <c r="K132" s="2"/>
      <c r="L132" s="2"/>
      <c r="M132" s="2"/>
      <c r="N132" s="2"/>
      <c r="O132" s="2"/>
      <c r="P132" s="2"/>
      <c r="Q132" s="2"/>
      <c r="R132" s="2"/>
      <c r="S132" s="2"/>
      <c r="T132" s="2"/>
      <c r="U132" s="2"/>
      <c r="V132" s="2"/>
      <c r="W132" s="2"/>
      <c r="X132" s="2"/>
    </row>
    <row r="133" ht="15.75" customHeight="1">
      <c r="A133" s="372"/>
      <c r="B133" s="2"/>
      <c r="C133" s="2"/>
      <c r="D133" s="2"/>
      <c r="E133" s="2"/>
      <c r="F133" s="373"/>
      <c r="G133" s="2"/>
      <c r="H133" s="2"/>
      <c r="I133" s="2"/>
      <c r="J133" s="2"/>
      <c r="K133" s="2"/>
      <c r="L133" s="2"/>
      <c r="M133" s="2"/>
      <c r="N133" s="2"/>
      <c r="O133" s="2"/>
      <c r="P133" s="2"/>
      <c r="Q133" s="2"/>
      <c r="R133" s="2"/>
      <c r="S133" s="2"/>
      <c r="T133" s="2"/>
      <c r="U133" s="2"/>
      <c r="V133" s="2"/>
      <c r="W133" s="2"/>
      <c r="X133" s="2"/>
    </row>
    <row r="134" ht="15.75" customHeight="1">
      <c r="A134" s="372"/>
      <c r="B134" s="2"/>
      <c r="C134" s="2"/>
      <c r="D134" s="2"/>
      <c r="E134" s="2"/>
      <c r="F134" s="373"/>
      <c r="G134" s="2"/>
      <c r="H134" s="2"/>
      <c r="I134" s="2"/>
      <c r="J134" s="2"/>
      <c r="K134" s="2"/>
      <c r="L134" s="2"/>
      <c r="M134" s="2"/>
      <c r="N134" s="2"/>
      <c r="O134" s="2"/>
      <c r="P134" s="2"/>
      <c r="Q134" s="2"/>
      <c r="R134" s="2"/>
      <c r="S134" s="2"/>
      <c r="T134" s="2"/>
      <c r="U134" s="2"/>
      <c r="V134" s="2"/>
      <c r="W134" s="2"/>
      <c r="X134" s="2"/>
    </row>
    <row r="135" ht="15.75" customHeight="1">
      <c r="A135" s="372"/>
      <c r="B135" s="2"/>
      <c r="C135" s="2"/>
      <c r="D135" s="2"/>
      <c r="E135" s="2"/>
      <c r="F135" s="373"/>
      <c r="G135" s="2"/>
      <c r="H135" s="2"/>
      <c r="I135" s="2"/>
      <c r="J135" s="2"/>
      <c r="K135" s="2"/>
      <c r="L135" s="2"/>
      <c r="M135" s="2"/>
      <c r="N135" s="2"/>
      <c r="O135" s="2"/>
      <c r="P135" s="2"/>
      <c r="Q135" s="2"/>
      <c r="R135" s="2"/>
      <c r="S135" s="2"/>
      <c r="T135" s="2"/>
      <c r="U135" s="2"/>
      <c r="V135" s="2"/>
      <c r="W135" s="2"/>
      <c r="X135" s="2"/>
    </row>
    <row r="136" ht="15.75" customHeight="1">
      <c r="A136" s="372"/>
      <c r="B136" s="2"/>
      <c r="C136" s="2"/>
      <c r="D136" s="2"/>
      <c r="E136" s="2"/>
      <c r="F136" s="373"/>
      <c r="G136" s="2"/>
      <c r="H136" s="2"/>
      <c r="I136" s="2"/>
      <c r="J136" s="2"/>
      <c r="K136" s="2"/>
      <c r="L136" s="2"/>
      <c r="M136" s="2"/>
      <c r="N136" s="2"/>
      <c r="O136" s="2"/>
      <c r="P136" s="2"/>
      <c r="Q136" s="2"/>
      <c r="R136" s="2"/>
      <c r="S136" s="2"/>
      <c r="T136" s="2"/>
      <c r="U136" s="2"/>
      <c r="V136" s="2"/>
      <c r="W136" s="2"/>
      <c r="X136" s="2"/>
    </row>
    <row r="137" ht="15.75" customHeight="1">
      <c r="A137" s="372"/>
      <c r="B137" s="2"/>
      <c r="C137" s="2"/>
      <c r="D137" s="2"/>
      <c r="E137" s="2"/>
      <c r="F137" s="373"/>
      <c r="G137" s="2"/>
      <c r="H137" s="2"/>
      <c r="I137" s="2"/>
      <c r="J137" s="2"/>
      <c r="K137" s="2"/>
      <c r="L137" s="2"/>
      <c r="M137" s="2"/>
      <c r="N137" s="2"/>
      <c r="O137" s="2"/>
      <c r="P137" s="2"/>
      <c r="Q137" s="2"/>
      <c r="R137" s="2"/>
      <c r="S137" s="2"/>
      <c r="T137" s="2"/>
      <c r="U137" s="2"/>
      <c r="V137" s="2"/>
      <c r="W137" s="2"/>
      <c r="X137" s="2"/>
    </row>
    <row r="138" ht="15.75" customHeight="1">
      <c r="A138" s="372"/>
      <c r="B138" s="2"/>
      <c r="C138" s="2"/>
      <c r="D138" s="2"/>
      <c r="E138" s="2"/>
      <c r="F138" s="373"/>
      <c r="G138" s="2"/>
      <c r="H138" s="2"/>
      <c r="I138" s="2"/>
      <c r="J138" s="2"/>
      <c r="K138" s="2"/>
      <c r="L138" s="2"/>
      <c r="M138" s="2"/>
      <c r="N138" s="2"/>
      <c r="O138" s="2"/>
      <c r="P138" s="2"/>
      <c r="Q138" s="2"/>
      <c r="R138" s="2"/>
      <c r="S138" s="2"/>
      <c r="T138" s="2"/>
      <c r="U138" s="2"/>
      <c r="V138" s="2"/>
      <c r="W138" s="2"/>
      <c r="X138" s="2"/>
    </row>
    <row r="139" ht="15.75" customHeight="1">
      <c r="A139" s="372"/>
      <c r="B139" s="2"/>
      <c r="C139" s="2"/>
      <c r="D139" s="2"/>
      <c r="E139" s="2"/>
      <c r="F139" s="373"/>
      <c r="G139" s="2"/>
      <c r="H139" s="2"/>
      <c r="I139" s="2"/>
      <c r="J139" s="2"/>
      <c r="K139" s="2"/>
      <c r="L139" s="2"/>
      <c r="M139" s="2"/>
      <c r="N139" s="2"/>
      <c r="O139" s="2"/>
      <c r="P139" s="2"/>
      <c r="Q139" s="2"/>
      <c r="R139" s="2"/>
      <c r="S139" s="2"/>
      <c r="T139" s="2"/>
      <c r="U139" s="2"/>
      <c r="V139" s="2"/>
      <c r="W139" s="2"/>
      <c r="X139" s="2"/>
    </row>
    <row r="140" ht="15.75" customHeight="1">
      <c r="A140" s="372"/>
      <c r="B140" s="2"/>
      <c r="C140" s="2"/>
      <c r="D140" s="2"/>
      <c r="E140" s="2"/>
      <c r="F140" s="373"/>
      <c r="G140" s="2"/>
      <c r="H140" s="2"/>
      <c r="I140" s="2"/>
      <c r="J140" s="2"/>
      <c r="K140" s="2"/>
      <c r="L140" s="2"/>
      <c r="M140" s="2"/>
      <c r="N140" s="2"/>
      <c r="O140" s="2"/>
      <c r="P140" s="2"/>
      <c r="Q140" s="2"/>
      <c r="R140" s="2"/>
      <c r="S140" s="2"/>
      <c r="T140" s="2"/>
      <c r="U140" s="2"/>
      <c r="V140" s="2"/>
      <c r="W140" s="2"/>
      <c r="X140" s="2"/>
    </row>
    <row r="141" ht="15.75" customHeight="1">
      <c r="A141" s="372"/>
      <c r="B141" s="2"/>
      <c r="C141" s="2"/>
      <c r="D141" s="2"/>
      <c r="E141" s="2"/>
      <c r="F141" s="373"/>
      <c r="G141" s="2"/>
      <c r="H141" s="2"/>
      <c r="I141" s="2"/>
      <c r="J141" s="2"/>
      <c r="K141" s="2"/>
      <c r="L141" s="2"/>
      <c r="M141" s="2"/>
      <c r="N141" s="2"/>
      <c r="O141" s="2"/>
      <c r="P141" s="2"/>
      <c r="Q141" s="2"/>
      <c r="R141" s="2"/>
      <c r="S141" s="2"/>
      <c r="T141" s="2"/>
      <c r="U141" s="2"/>
      <c r="V141" s="2"/>
      <c r="W141" s="2"/>
      <c r="X141" s="2"/>
    </row>
    <row r="142" ht="15.75" customHeight="1">
      <c r="A142" s="372"/>
      <c r="B142" s="2"/>
      <c r="C142" s="2"/>
      <c r="D142" s="2"/>
      <c r="E142" s="2"/>
      <c r="F142" s="373"/>
      <c r="G142" s="2"/>
      <c r="H142" s="2"/>
      <c r="I142" s="2"/>
      <c r="J142" s="2"/>
      <c r="K142" s="2"/>
      <c r="L142" s="2"/>
      <c r="M142" s="2"/>
      <c r="N142" s="2"/>
      <c r="O142" s="2"/>
      <c r="P142" s="2"/>
      <c r="Q142" s="2"/>
      <c r="R142" s="2"/>
      <c r="S142" s="2"/>
      <c r="T142" s="2"/>
      <c r="U142" s="2"/>
      <c r="V142" s="2"/>
      <c r="W142" s="2"/>
      <c r="X142" s="2"/>
    </row>
    <row r="143" ht="15.75" customHeight="1">
      <c r="A143" s="372"/>
      <c r="B143" s="2"/>
      <c r="C143" s="2"/>
      <c r="D143" s="2"/>
      <c r="E143" s="2"/>
      <c r="F143" s="373"/>
      <c r="G143" s="2"/>
      <c r="H143" s="2"/>
      <c r="I143" s="2"/>
      <c r="J143" s="2"/>
      <c r="K143" s="2"/>
      <c r="L143" s="2"/>
      <c r="M143" s="2"/>
      <c r="N143" s="2"/>
      <c r="O143" s="2"/>
      <c r="P143" s="2"/>
      <c r="Q143" s="2"/>
      <c r="R143" s="2"/>
      <c r="S143" s="2"/>
      <c r="T143" s="2"/>
      <c r="U143" s="2"/>
      <c r="V143" s="2"/>
      <c r="W143" s="2"/>
      <c r="X143" s="2"/>
    </row>
    <row r="144" ht="15.75" customHeight="1">
      <c r="A144" s="372"/>
      <c r="B144" s="2"/>
      <c r="C144" s="2"/>
      <c r="D144" s="2"/>
      <c r="E144" s="2"/>
      <c r="F144" s="373"/>
      <c r="G144" s="2"/>
      <c r="H144" s="2"/>
      <c r="I144" s="2"/>
      <c r="J144" s="2"/>
      <c r="K144" s="2"/>
      <c r="L144" s="2"/>
      <c r="M144" s="2"/>
      <c r="N144" s="2"/>
      <c r="O144" s="2"/>
      <c r="P144" s="2"/>
      <c r="Q144" s="2"/>
      <c r="R144" s="2"/>
      <c r="S144" s="2"/>
      <c r="T144" s="2"/>
      <c r="U144" s="2"/>
      <c r="V144" s="2"/>
      <c r="W144" s="2"/>
      <c r="X144" s="2"/>
    </row>
    <row r="145" ht="15.75" customHeight="1">
      <c r="A145" s="372"/>
      <c r="B145" s="2"/>
      <c r="C145" s="2"/>
      <c r="D145" s="2"/>
      <c r="E145" s="2"/>
      <c r="F145" s="373"/>
      <c r="G145" s="2"/>
      <c r="H145" s="2"/>
      <c r="I145" s="2"/>
      <c r="J145" s="2"/>
      <c r="K145" s="2"/>
      <c r="L145" s="2"/>
      <c r="M145" s="2"/>
      <c r="N145" s="2"/>
      <c r="O145" s="2"/>
      <c r="P145" s="2"/>
      <c r="Q145" s="2"/>
      <c r="R145" s="2"/>
      <c r="S145" s="2"/>
      <c r="T145" s="2"/>
      <c r="U145" s="2"/>
      <c r="V145" s="2"/>
      <c r="W145" s="2"/>
      <c r="X145" s="2"/>
    </row>
    <row r="146" ht="15.75" customHeight="1">
      <c r="A146" s="372"/>
      <c r="B146" s="2"/>
      <c r="C146" s="2"/>
      <c r="D146" s="2"/>
      <c r="E146" s="2"/>
      <c r="F146" s="373"/>
      <c r="G146" s="2"/>
      <c r="H146" s="2"/>
      <c r="I146" s="2"/>
      <c r="J146" s="2"/>
      <c r="K146" s="2"/>
      <c r="L146" s="2"/>
      <c r="M146" s="2"/>
      <c r="N146" s="2"/>
      <c r="O146" s="2"/>
      <c r="P146" s="2"/>
      <c r="Q146" s="2"/>
      <c r="R146" s="2"/>
      <c r="S146" s="2"/>
      <c r="T146" s="2"/>
      <c r="U146" s="2"/>
      <c r="V146" s="2"/>
      <c r="W146" s="2"/>
      <c r="X146" s="2"/>
    </row>
    <row r="147" ht="15.75" customHeight="1">
      <c r="A147" s="372"/>
      <c r="B147" s="2"/>
      <c r="C147" s="2"/>
      <c r="D147" s="2"/>
      <c r="E147" s="2"/>
      <c r="F147" s="373"/>
      <c r="G147" s="2"/>
      <c r="H147" s="2"/>
      <c r="I147" s="2"/>
      <c r="J147" s="2"/>
      <c r="K147" s="2"/>
      <c r="L147" s="2"/>
      <c r="M147" s="2"/>
      <c r="N147" s="2"/>
      <c r="O147" s="2"/>
      <c r="P147" s="2"/>
      <c r="Q147" s="2"/>
      <c r="R147" s="2"/>
      <c r="S147" s="2"/>
      <c r="T147" s="2"/>
      <c r="U147" s="2"/>
      <c r="V147" s="2"/>
      <c r="W147" s="2"/>
      <c r="X147" s="2"/>
    </row>
    <row r="148" ht="15.75" customHeight="1">
      <c r="A148" s="372"/>
      <c r="B148" s="2"/>
      <c r="C148" s="2"/>
      <c r="D148" s="2"/>
      <c r="E148" s="2"/>
      <c r="F148" s="373"/>
      <c r="G148" s="2"/>
      <c r="H148" s="2"/>
      <c r="I148" s="2"/>
      <c r="J148" s="2"/>
      <c r="K148" s="2"/>
      <c r="L148" s="2"/>
      <c r="M148" s="2"/>
      <c r="N148" s="2"/>
      <c r="O148" s="2"/>
      <c r="P148" s="2"/>
      <c r="Q148" s="2"/>
      <c r="R148" s="2"/>
      <c r="S148" s="2"/>
      <c r="T148" s="2"/>
      <c r="U148" s="2"/>
      <c r="V148" s="2"/>
      <c r="W148" s="2"/>
      <c r="X148" s="2"/>
    </row>
    <row r="149" ht="15.75" customHeight="1">
      <c r="A149" s="372"/>
      <c r="B149" s="2"/>
      <c r="C149" s="2"/>
      <c r="D149" s="2"/>
      <c r="E149" s="2"/>
      <c r="F149" s="373"/>
      <c r="G149" s="2"/>
      <c r="H149" s="2"/>
      <c r="I149" s="2"/>
      <c r="J149" s="2"/>
      <c r="K149" s="2"/>
      <c r="L149" s="2"/>
      <c r="M149" s="2"/>
      <c r="N149" s="2"/>
      <c r="O149" s="2"/>
      <c r="P149" s="2"/>
      <c r="Q149" s="2"/>
      <c r="R149" s="2"/>
      <c r="S149" s="2"/>
      <c r="T149" s="2"/>
      <c r="U149" s="2"/>
      <c r="V149" s="2"/>
      <c r="W149" s="2"/>
      <c r="X149" s="2"/>
    </row>
    <row r="150" ht="15.75" customHeight="1">
      <c r="A150" s="372"/>
      <c r="B150" s="2"/>
      <c r="C150" s="2"/>
      <c r="D150" s="2"/>
      <c r="E150" s="2"/>
      <c r="F150" s="373"/>
      <c r="G150" s="2"/>
      <c r="H150" s="2"/>
      <c r="I150" s="2"/>
      <c r="J150" s="2"/>
      <c r="K150" s="2"/>
      <c r="L150" s="2"/>
      <c r="M150" s="2"/>
      <c r="N150" s="2"/>
      <c r="O150" s="2"/>
      <c r="P150" s="2"/>
      <c r="Q150" s="2"/>
      <c r="R150" s="2"/>
      <c r="S150" s="2"/>
      <c r="T150" s="2"/>
      <c r="U150" s="2"/>
      <c r="V150" s="2"/>
      <c r="W150" s="2"/>
      <c r="X150" s="2"/>
    </row>
    <row r="151" ht="15.75" customHeight="1">
      <c r="A151" s="372"/>
      <c r="B151" s="2"/>
      <c r="C151" s="2"/>
      <c r="D151" s="2"/>
      <c r="E151" s="2"/>
      <c r="F151" s="373"/>
      <c r="G151" s="2"/>
      <c r="H151" s="2"/>
      <c r="I151" s="2"/>
      <c r="J151" s="2"/>
      <c r="K151" s="2"/>
      <c r="L151" s="2"/>
      <c r="M151" s="2"/>
      <c r="N151" s="2"/>
      <c r="O151" s="2"/>
      <c r="P151" s="2"/>
      <c r="Q151" s="2"/>
      <c r="R151" s="2"/>
      <c r="S151" s="2"/>
      <c r="T151" s="2"/>
      <c r="U151" s="2"/>
      <c r="V151" s="2"/>
      <c r="W151" s="2"/>
      <c r="X151" s="2"/>
    </row>
    <row r="152" ht="15.75" customHeight="1">
      <c r="A152" s="372"/>
      <c r="B152" s="2"/>
      <c r="C152" s="2"/>
      <c r="D152" s="2"/>
      <c r="E152" s="2"/>
      <c r="F152" s="373"/>
      <c r="G152" s="2"/>
      <c r="H152" s="2"/>
      <c r="I152" s="2"/>
      <c r="J152" s="2"/>
      <c r="K152" s="2"/>
      <c r="L152" s="2"/>
      <c r="M152" s="2"/>
      <c r="N152" s="2"/>
      <c r="O152" s="2"/>
      <c r="P152" s="2"/>
      <c r="Q152" s="2"/>
      <c r="R152" s="2"/>
      <c r="S152" s="2"/>
      <c r="T152" s="2"/>
      <c r="U152" s="2"/>
      <c r="V152" s="2"/>
      <c r="W152" s="2"/>
      <c r="X152" s="2"/>
    </row>
    <row r="153" ht="15.75" customHeight="1">
      <c r="A153" s="372"/>
      <c r="B153" s="2"/>
      <c r="C153" s="2"/>
      <c r="D153" s="2"/>
      <c r="E153" s="2"/>
      <c r="F153" s="373"/>
      <c r="G153" s="2"/>
      <c r="H153" s="2"/>
      <c r="I153" s="2"/>
      <c r="J153" s="2"/>
      <c r="K153" s="2"/>
      <c r="L153" s="2"/>
      <c r="M153" s="2"/>
      <c r="N153" s="2"/>
      <c r="O153" s="2"/>
      <c r="P153" s="2"/>
      <c r="Q153" s="2"/>
      <c r="R153" s="2"/>
      <c r="S153" s="2"/>
      <c r="T153" s="2"/>
      <c r="U153" s="2"/>
      <c r="V153" s="2"/>
      <c r="W153" s="2"/>
      <c r="X153" s="2"/>
    </row>
    <row r="154" ht="15.75" customHeight="1">
      <c r="A154" s="372"/>
      <c r="B154" s="2"/>
      <c r="C154" s="2"/>
      <c r="D154" s="2"/>
      <c r="E154" s="2"/>
      <c r="F154" s="373"/>
      <c r="G154" s="2"/>
      <c r="H154" s="2"/>
      <c r="I154" s="2"/>
      <c r="J154" s="2"/>
      <c r="K154" s="2"/>
      <c r="L154" s="2"/>
      <c r="M154" s="2"/>
      <c r="N154" s="2"/>
      <c r="O154" s="2"/>
      <c r="P154" s="2"/>
      <c r="Q154" s="2"/>
      <c r="R154" s="2"/>
      <c r="S154" s="2"/>
      <c r="T154" s="2"/>
      <c r="U154" s="2"/>
      <c r="V154" s="2"/>
      <c r="W154" s="2"/>
      <c r="X154" s="2"/>
    </row>
    <row r="155" ht="15.75" customHeight="1">
      <c r="A155" s="372"/>
      <c r="B155" s="2"/>
      <c r="C155" s="2"/>
      <c r="D155" s="2"/>
      <c r="E155" s="2"/>
      <c r="F155" s="373"/>
      <c r="G155" s="2"/>
      <c r="H155" s="2"/>
      <c r="I155" s="2"/>
      <c r="J155" s="2"/>
      <c r="K155" s="2"/>
      <c r="L155" s="2"/>
      <c r="M155" s="2"/>
      <c r="N155" s="2"/>
      <c r="O155" s="2"/>
      <c r="P155" s="2"/>
      <c r="Q155" s="2"/>
      <c r="R155" s="2"/>
      <c r="S155" s="2"/>
      <c r="T155" s="2"/>
      <c r="U155" s="2"/>
      <c r="V155" s="2"/>
      <c r="W155" s="2"/>
      <c r="X155" s="2"/>
    </row>
    <row r="156" ht="15.75" customHeight="1">
      <c r="A156" s="372"/>
      <c r="B156" s="2"/>
      <c r="C156" s="2"/>
      <c r="D156" s="2"/>
      <c r="E156" s="2"/>
      <c r="F156" s="373"/>
      <c r="G156" s="2"/>
      <c r="H156" s="2"/>
      <c r="I156" s="2"/>
      <c r="J156" s="2"/>
      <c r="K156" s="2"/>
      <c r="L156" s="2"/>
      <c r="M156" s="2"/>
      <c r="N156" s="2"/>
      <c r="O156" s="2"/>
      <c r="P156" s="2"/>
      <c r="Q156" s="2"/>
      <c r="R156" s="2"/>
      <c r="S156" s="2"/>
      <c r="T156" s="2"/>
      <c r="U156" s="2"/>
      <c r="V156" s="2"/>
      <c r="W156" s="2"/>
      <c r="X156" s="2"/>
    </row>
    <row r="157" ht="15.75" customHeight="1">
      <c r="A157" s="372"/>
      <c r="B157" s="2"/>
      <c r="C157" s="2"/>
      <c r="D157" s="2"/>
      <c r="E157" s="2"/>
      <c r="F157" s="373"/>
      <c r="G157" s="2"/>
      <c r="H157" s="2"/>
      <c r="I157" s="2"/>
      <c r="J157" s="2"/>
      <c r="K157" s="2"/>
      <c r="L157" s="2"/>
      <c r="M157" s="2"/>
      <c r="N157" s="2"/>
      <c r="O157" s="2"/>
      <c r="P157" s="2"/>
      <c r="Q157" s="2"/>
      <c r="R157" s="2"/>
      <c r="S157" s="2"/>
      <c r="T157" s="2"/>
      <c r="U157" s="2"/>
      <c r="V157" s="2"/>
      <c r="W157" s="2"/>
      <c r="X157" s="2"/>
    </row>
    <row r="158" ht="15.75" customHeight="1">
      <c r="A158" s="372"/>
      <c r="B158" s="2"/>
      <c r="C158" s="2"/>
      <c r="D158" s="2"/>
      <c r="E158" s="2"/>
      <c r="F158" s="373"/>
      <c r="G158" s="2"/>
      <c r="H158" s="2"/>
      <c r="I158" s="2"/>
      <c r="J158" s="2"/>
      <c r="K158" s="2"/>
      <c r="L158" s="2"/>
      <c r="M158" s="2"/>
      <c r="N158" s="2"/>
      <c r="O158" s="2"/>
      <c r="P158" s="2"/>
      <c r="Q158" s="2"/>
      <c r="R158" s="2"/>
      <c r="S158" s="2"/>
      <c r="T158" s="2"/>
      <c r="U158" s="2"/>
      <c r="V158" s="2"/>
      <c r="W158" s="2"/>
      <c r="X158" s="2"/>
    </row>
    <row r="159" ht="15.75" customHeight="1">
      <c r="A159" s="372"/>
      <c r="B159" s="2"/>
      <c r="C159" s="2"/>
      <c r="D159" s="2"/>
      <c r="E159" s="2"/>
      <c r="F159" s="373"/>
      <c r="G159" s="2"/>
      <c r="H159" s="2"/>
      <c r="I159" s="2"/>
      <c r="J159" s="2"/>
      <c r="K159" s="2"/>
      <c r="L159" s="2"/>
      <c r="M159" s="2"/>
      <c r="N159" s="2"/>
      <c r="O159" s="2"/>
      <c r="P159" s="2"/>
      <c r="Q159" s="2"/>
      <c r="R159" s="2"/>
      <c r="S159" s="2"/>
      <c r="T159" s="2"/>
      <c r="U159" s="2"/>
      <c r="V159" s="2"/>
      <c r="W159" s="2"/>
      <c r="X159" s="2"/>
    </row>
    <row r="160" ht="15.75" customHeight="1">
      <c r="A160" s="372"/>
      <c r="B160" s="2"/>
      <c r="C160" s="2"/>
      <c r="D160" s="2"/>
      <c r="E160" s="2"/>
      <c r="F160" s="373"/>
      <c r="G160" s="2"/>
      <c r="H160" s="2"/>
      <c r="I160" s="2"/>
      <c r="J160" s="2"/>
      <c r="K160" s="2"/>
      <c r="L160" s="2"/>
      <c r="M160" s="2"/>
      <c r="N160" s="2"/>
      <c r="O160" s="2"/>
      <c r="P160" s="2"/>
      <c r="Q160" s="2"/>
      <c r="R160" s="2"/>
      <c r="S160" s="2"/>
      <c r="T160" s="2"/>
      <c r="U160" s="2"/>
      <c r="V160" s="2"/>
      <c r="W160" s="2"/>
      <c r="X160" s="2"/>
    </row>
    <row r="161" ht="15.75" customHeight="1">
      <c r="A161" s="372"/>
      <c r="B161" s="2"/>
      <c r="C161" s="2"/>
      <c r="D161" s="2"/>
      <c r="E161" s="2"/>
      <c r="F161" s="373"/>
      <c r="G161" s="2"/>
      <c r="H161" s="2"/>
      <c r="I161" s="2"/>
      <c r="J161" s="2"/>
      <c r="K161" s="2"/>
      <c r="L161" s="2"/>
      <c r="M161" s="2"/>
      <c r="N161" s="2"/>
      <c r="O161" s="2"/>
      <c r="P161" s="2"/>
      <c r="Q161" s="2"/>
      <c r="R161" s="2"/>
      <c r="S161" s="2"/>
      <c r="T161" s="2"/>
      <c r="U161" s="2"/>
      <c r="V161" s="2"/>
      <c r="W161" s="2"/>
      <c r="X161" s="2"/>
    </row>
    <row r="162" ht="15.75" customHeight="1">
      <c r="A162" s="372"/>
      <c r="B162" s="2"/>
      <c r="C162" s="2"/>
      <c r="D162" s="2"/>
      <c r="E162" s="2"/>
      <c r="F162" s="373"/>
      <c r="G162" s="2"/>
      <c r="H162" s="2"/>
      <c r="I162" s="2"/>
      <c r="J162" s="2"/>
      <c r="K162" s="2"/>
      <c r="L162" s="2"/>
      <c r="M162" s="2"/>
      <c r="N162" s="2"/>
      <c r="O162" s="2"/>
      <c r="P162" s="2"/>
      <c r="Q162" s="2"/>
      <c r="R162" s="2"/>
      <c r="S162" s="2"/>
      <c r="T162" s="2"/>
      <c r="U162" s="2"/>
      <c r="V162" s="2"/>
      <c r="W162" s="2"/>
      <c r="X162" s="2"/>
    </row>
    <row r="163" ht="15.75" customHeight="1">
      <c r="A163" s="372"/>
      <c r="B163" s="2"/>
      <c r="C163" s="2"/>
      <c r="D163" s="2"/>
      <c r="E163" s="2"/>
      <c r="F163" s="373"/>
      <c r="G163" s="2"/>
      <c r="H163" s="2"/>
      <c r="I163" s="2"/>
      <c r="J163" s="2"/>
      <c r="K163" s="2"/>
      <c r="L163" s="2"/>
      <c r="M163" s="2"/>
      <c r="N163" s="2"/>
      <c r="O163" s="2"/>
      <c r="P163" s="2"/>
      <c r="Q163" s="2"/>
      <c r="R163" s="2"/>
      <c r="S163" s="2"/>
      <c r="T163" s="2"/>
      <c r="U163" s="2"/>
      <c r="V163" s="2"/>
      <c r="W163" s="2"/>
      <c r="X163" s="2"/>
    </row>
    <row r="164" ht="15.75" customHeight="1">
      <c r="A164" s="372"/>
      <c r="B164" s="2"/>
      <c r="C164" s="2"/>
      <c r="D164" s="2"/>
      <c r="E164" s="2"/>
      <c r="F164" s="373"/>
      <c r="G164" s="2"/>
      <c r="H164" s="2"/>
      <c r="I164" s="2"/>
      <c r="J164" s="2"/>
      <c r="K164" s="2"/>
      <c r="L164" s="2"/>
      <c r="M164" s="2"/>
      <c r="N164" s="2"/>
      <c r="O164" s="2"/>
      <c r="P164" s="2"/>
      <c r="Q164" s="2"/>
      <c r="R164" s="2"/>
      <c r="S164" s="2"/>
      <c r="T164" s="2"/>
      <c r="U164" s="2"/>
      <c r="V164" s="2"/>
      <c r="W164" s="2"/>
      <c r="X164" s="2"/>
    </row>
    <row r="165" ht="15.75" customHeight="1">
      <c r="A165" s="372"/>
      <c r="B165" s="2"/>
      <c r="C165" s="2"/>
      <c r="D165" s="2"/>
      <c r="E165" s="2"/>
      <c r="F165" s="373"/>
      <c r="G165" s="2"/>
      <c r="H165" s="2"/>
      <c r="I165" s="2"/>
      <c r="J165" s="2"/>
      <c r="K165" s="2"/>
      <c r="L165" s="2"/>
      <c r="M165" s="2"/>
      <c r="N165" s="2"/>
      <c r="O165" s="2"/>
      <c r="P165" s="2"/>
      <c r="Q165" s="2"/>
      <c r="R165" s="2"/>
      <c r="S165" s="2"/>
      <c r="T165" s="2"/>
      <c r="U165" s="2"/>
      <c r="V165" s="2"/>
      <c r="W165" s="2"/>
      <c r="X165" s="2"/>
    </row>
    <row r="166" ht="15.75" customHeight="1">
      <c r="A166" s="372"/>
      <c r="B166" s="2"/>
      <c r="C166" s="2"/>
      <c r="D166" s="2"/>
      <c r="E166" s="2"/>
      <c r="F166" s="373"/>
      <c r="G166" s="2"/>
      <c r="H166" s="2"/>
      <c r="I166" s="2"/>
      <c r="J166" s="2"/>
      <c r="K166" s="2"/>
      <c r="L166" s="2"/>
      <c r="M166" s="2"/>
      <c r="N166" s="2"/>
      <c r="O166" s="2"/>
      <c r="P166" s="2"/>
      <c r="Q166" s="2"/>
      <c r="R166" s="2"/>
      <c r="S166" s="2"/>
      <c r="T166" s="2"/>
      <c r="U166" s="2"/>
      <c r="V166" s="2"/>
      <c r="W166" s="2"/>
      <c r="X166" s="2"/>
    </row>
    <row r="167" ht="15.75" customHeight="1">
      <c r="A167" s="372"/>
      <c r="B167" s="2"/>
      <c r="C167" s="2"/>
      <c r="D167" s="2"/>
      <c r="E167" s="2"/>
      <c r="F167" s="373"/>
      <c r="G167" s="2"/>
      <c r="H167" s="2"/>
      <c r="I167" s="2"/>
      <c r="J167" s="2"/>
      <c r="K167" s="2"/>
      <c r="L167" s="2"/>
      <c r="M167" s="2"/>
      <c r="N167" s="2"/>
      <c r="O167" s="2"/>
      <c r="P167" s="2"/>
      <c r="Q167" s="2"/>
      <c r="R167" s="2"/>
      <c r="S167" s="2"/>
      <c r="T167" s="2"/>
      <c r="U167" s="2"/>
      <c r="V167" s="2"/>
      <c r="W167" s="2"/>
      <c r="X167" s="2"/>
    </row>
    <row r="168" ht="15.75" customHeight="1">
      <c r="A168" s="372"/>
      <c r="B168" s="2"/>
      <c r="C168" s="2"/>
      <c r="D168" s="2"/>
      <c r="E168" s="2"/>
      <c r="F168" s="373"/>
      <c r="G168" s="2"/>
      <c r="H168" s="2"/>
      <c r="I168" s="2"/>
      <c r="J168" s="2"/>
      <c r="K168" s="2"/>
      <c r="L168" s="2"/>
      <c r="M168" s="2"/>
      <c r="N168" s="2"/>
      <c r="O168" s="2"/>
      <c r="P168" s="2"/>
      <c r="Q168" s="2"/>
      <c r="R168" s="2"/>
      <c r="S168" s="2"/>
      <c r="T168" s="2"/>
      <c r="U168" s="2"/>
      <c r="V168" s="2"/>
      <c r="W168" s="2"/>
      <c r="X168" s="2"/>
    </row>
    <row r="169" ht="15.75" customHeight="1">
      <c r="A169" s="372"/>
      <c r="B169" s="2"/>
      <c r="C169" s="2"/>
      <c r="D169" s="2"/>
      <c r="E169" s="2"/>
      <c r="F169" s="373"/>
      <c r="G169" s="2"/>
      <c r="H169" s="2"/>
      <c r="I169" s="2"/>
      <c r="J169" s="2"/>
      <c r="K169" s="2"/>
      <c r="L169" s="2"/>
      <c r="M169" s="2"/>
      <c r="N169" s="2"/>
      <c r="O169" s="2"/>
      <c r="P169" s="2"/>
      <c r="Q169" s="2"/>
      <c r="R169" s="2"/>
      <c r="S169" s="2"/>
      <c r="T169" s="2"/>
      <c r="U169" s="2"/>
      <c r="V169" s="2"/>
      <c r="W169" s="2"/>
      <c r="X169" s="2"/>
    </row>
    <row r="170" ht="15.75" customHeight="1">
      <c r="A170" s="372"/>
      <c r="B170" s="2"/>
      <c r="C170" s="2"/>
      <c r="D170" s="2"/>
      <c r="E170" s="2"/>
      <c r="F170" s="373"/>
      <c r="G170" s="2"/>
      <c r="H170" s="2"/>
      <c r="I170" s="2"/>
      <c r="J170" s="2"/>
      <c r="K170" s="2"/>
      <c r="L170" s="2"/>
      <c r="M170" s="2"/>
      <c r="N170" s="2"/>
      <c r="O170" s="2"/>
      <c r="P170" s="2"/>
      <c r="Q170" s="2"/>
      <c r="R170" s="2"/>
      <c r="S170" s="2"/>
      <c r="T170" s="2"/>
      <c r="U170" s="2"/>
      <c r="V170" s="2"/>
      <c r="W170" s="2"/>
      <c r="X170" s="2"/>
    </row>
    <row r="171" ht="15.75" customHeight="1">
      <c r="A171" s="372"/>
      <c r="B171" s="2"/>
      <c r="C171" s="2"/>
      <c r="D171" s="2"/>
      <c r="E171" s="2"/>
      <c r="F171" s="373"/>
      <c r="G171" s="2"/>
      <c r="H171" s="2"/>
      <c r="I171" s="2"/>
      <c r="J171" s="2"/>
      <c r="K171" s="2"/>
      <c r="L171" s="2"/>
      <c r="M171" s="2"/>
      <c r="N171" s="2"/>
      <c r="O171" s="2"/>
      <c r="P171" s="2"/>
      <c r="Q171" s="2"/>
      <c r="R171" s="2"/>
      <c r="S171" s="2"/>
      <c r="T171" s="2"/>
      <c r="U171" s="2"/>
      <c r="V171" s="2"/>
      <c r="W171" s="2"/>
      <c r="X171" s="2"/>
    </row>
    <row r="172" ht="15.75" customHeight="1">
      <c r="A172" s="372"/>
      <c r="B172" s="2"/>
      <c r="C172" s="2"/>
      <c r="D172" s="2"/>
      <c r="E172" s="2"/>
      <c r="F172" s="373"/>
      <c r="G172" s="2"/>
      <c r="H172" s="2"/>
      <c r="I172" s="2"/>
      <c r="J172" s="2"/>
      <c r="K172" s="2"/>
      <c r="L172" s="2"/>
      <c r="M172" s="2"/>
      <c r="N172" s="2"/>
      <c r="O172" s="2"/>
      <c r="P172" s="2"/>
      <c r="Q172" s="2"/>
      <c r="R172" s="2"/>
      <c r="S172" s="2"/>
      <c r="T172" s="2"/>
      <c r="U172" s="2"/>
      <c r="V172" s="2"/>
      <c r="W172" s="2"/>
      <c r="X172" s="2"/>
    </row>
    <row r="173" ht="15.75" customHeight="1">
      <c r="A173" s="372"/>
      <c r="B173" s="2"/>
      <c r="C173" s="2"/>
      <c r="D173" s="2"/>
      <c r="E173" s="2"/>
      <c r="F173" s="373"/>
      <c r="G173" s="2"/>
      <c r="H173" s="2"/>
      <c r="I173" s="2"/>
      <c r="J173" s="2"/>
      <c r="K173" s="2"/>
      <c r="L173" s="2"/>
      <c r="M173" s="2"/>
      <c r="N173" s="2"/>
      <c r="O173" s="2"/>
      <c r="P173" s="2"/>
      <c r="Q173" s="2"/>
      <c r="R173" s="2"/>
      <c r="S173" s="2"/>
      <c r="T173" s="2"/>
      <c r="U173" s="2"/>
      <c r="V173" s="2"/>
      <c r="W173" s="2"/>
      <c r="X173" s="2"/>
    </row>
    <row r="174" ht="15.75" customHeight="1">
      <c r="A174" s="372"/>
      <c r="B174" s="2"/>
      <c r="C174" s="2"/>
      <c r="D174" s="2"/>
      <c r="E174" s="2"/>
      <c r="F174" s="373"/>
      <c r="G174" s="2"/>
      <c r="H174" s="2"/>
      <c r="I174" s="2"/>
      <c r="J174" s="2"/>
      <c r="K174" s="2"/>
      <c r="L174" s="2"/>
      <c r="M174" s="2"/>
      <c r="N174" s="2"/>
      <c r="O174" s="2"/>
      <c r="P174" s="2"/>
      <c r="Q174" s="2"/>
      <c r="R174" s="2"/>
      <c r="S174" s="2"/>
      <c r="T174" s="2"/>
      <c r="U174" s="2"/>
      <c r="V174" s="2"/>
      <c r="W174" s="2"/>
      <c r="X174" s="2"/>
    </row>
    <row r="175" ht="15.75" customHeight="1">
      <c r="A175" s="372"/>
      <c r="B175" s="2"/>
      <c r="C175" s="2"/>
      <c r="D175" s="2"/>
      <c r="E175" s="2"/>
      <c r="F175" s="373"/>
      <c r="G175" s="2"/>
      <c r="H175" s="2"/>
      <c r="I175" s="2"/>
      <c r="J175" s="2"/>
      <c r="K175" s="2"/>
      <c r="L175" s="2"/>
      <c r="M175" s="2"/>
      <c r="N175" s="2"/>
      <c r="O175" s="2"/>
      <c r="P175" s="2"/>
      <c r="Q175" s="2"/>
      <c r="R175" s="2"/>
      <c r="S175" s="2"/>
      <c r="T175" s="2"/>
      <c r="U175" s="2"/>
      <c r="V175" s="2"/>
      <c r="W175" s="2"/>
      <c r="X175" s="2"/>
    </row>
    <row r="176" ht="15.75" customHeight="1">
      <c r="A176" s="372"/>
      <c r="B176" s="2"/>
      <c r="C176" s="2"/>
      <c r="D176" s="2"/>
      <c r="E176" s="2"/>
      <c r="F176" s="373"/>
      <c r="G176" s="2"/>
      <c r="H176" s="2"/>
      <c r="I176" s="2"/>
      <c r="J176" s="2"/>
      <c r="K176" s="2"/>
      <c r="L176" s="2"/>
      <c r="M176" s="2"/>
      <c r="N176" s="2"/>
      <c r="O176" s="2"/>
      <c r="P176" s="2"/>
      <c r="Q176" s="2"/>
      <c r="R176" s="2"/>
      <c r="S176" s="2"/>
      <c r="T176" s="2"/>
      <c r="U176" s="2"/>
      <c r="V176" s="2"/>
      <c r="W176" s="2"/>
      <c r="X176" s="2"/>
    </row>
    <row r="177" ht="15.75" customHeight="1">
      <c r="A177" s="372"/>
      <c r="B177" s="2"/>
      <c r="C177" s="2"/>
      <c r="D177" s="2"/>
      <c r="E177" s="2"/>
      <c r="F177" s="373"/>
      <c r="G177" s="2"/>
      <c r="H177" s="2"/>
      <c r="I177" s="2"/>
      <c r="J177" s="2"/>
      <c r="K177" s="2"/>
      <c r="L177" s="2"/>
      <c r="M177" s="2"/>
      <c r="N177" s="2"/>
      <c r="O177" s="2"/>
      <c r="P177" s="2"/>
      <c r="Q177" s="2"/>
      <c r="R177" s="2"/>
      <c r="S177" s="2"/>
      <c r="T177" s="2"/>
      <c r="U177" s="2"/>
      <c r="V177" s="2"/>
      <c r="W177" s="2"/>
      <c r="X177" s="2"/>
    </row>
    <row r="178" ht="15.75" customHeight="1">
      <c r="A178" s="372"/>
      <c r="B178" s="2"/>
      <c r="C178" s="2"/>
      <c r="D178" s="2"/>
      <c r="E178" s="2"/>
      <c r="F178" s="373"/>
      <c r="G178" s="2"/>
      <c r="H178" s="2"/>
      <c r="I178" s="2"/>
      <c r="J178" s="2"/>
      <c r="K178" s="2"/>
      <c r="L178" s="2"/>
      <c r="M178" s="2"/>
      <c r="N178" s="2"/>
      <c r="O178" s="2"/>
      <c r="P178" s="2"/>
      <c r="Q178" s="2"/>
      <c r="R178" s="2"/>
      <c r="S178" s="2"/>
      <c r="T178" s="2"/>
      <c r="U178" s="2"/>
      <c r="V178" s="2"/>
      <c r="W178" s="2"/>
      <c r="X178" s="2"/>
    </row>
    <row r="179" ht="15.75" customHeight="1">
      <c r="A179" s="372"/>
      <c r="B179" s="2"/>
      <c r="C179" s="2"/>
      <c r="D179" s="2"/>
      <c r="E179" s="2"/>
      <c r="F179" s="373"/>
      <c r="G179" s="2"/>
      <c r="H179" s="2"/>
      <c r="I179" s="2"/>
      <c r="J179" s="2"/>
      <c r="K179" s="2"/>
      <c r="L179" s="2"/>
      <c r="M179" s="2"/>
      <c r="N179" s="2"/>
      <c r="O179" s="2"/>
      <c r="P179" s="2"/>
      <c r="Q179" s="2"/>
      <c r="R179" s="2"/>
      <c r="S179" s="2"/>
      <c r="T179" s="2"/>
      <c r="U179" s="2"/>
      <c r="V179" s="2"/>
      <c r="W179" s="2"/>
      <c r="X179" s="2"/>
    </row>
    <row r="180" ht="15.75" customHeight="1">
      <c r="A180" s="372"/>
      <c r="B180" s="2"/>
      <c r="C180" s="2"/>
      <c r="D180" s="2"/>
      <c r="E180" s="2"/>
      <c r="F180" s="373"/>
      <c r="G180" s="2"/>
      <c r="H180" s="2"/>
      <c r="I180" s="2"/>
      <c r="J180" s="2"/>
      <c r="K180" s="2"/>
      <c r="L180" s="2"/>
      <c r="M180" s="2"/>
      <c r="N180" s="2"/>
      <c r="O180" s="2"/>
      <c r="P180" s="2"/>
      <c r="Q180" s="2"/>
      <c r="R180" s="2"/>
      <c r="S180" s="2"/>
      <c r="T180" s="2"/>
      <c r="U180" s="2"/>
      <c r="V180" s="2"/>
      <c r="W180" s="2"/>
      <c r="X180" s="2"/>
    </row>
    <row r="181" ht="15.75" customHeight="1">
      <c r="A181" s="372"/>
      <c r="B181" s="2"/>
      <c r="C181" s="2"/>
      <c r="D181" s="2"/>
      <c r="E181" s="2"/>
      <c r="F181" s="373"/>
      <c r="G181" s="2"/>
      <c r="H181" s="2"/>
      <c r="I181" s="2"/>
      <c r="J181" s="2"/>
      <c r="K181" s="2"/>
      <c r="L181" s="2"/>
      <c r="M181" s="2"/>
      <c r="N181" s="2"/>
      <c r="O181" s="2"/>
      <c r="P181" s="2"/>
      <c r="Q181" s="2"/>
      <c r="R181" s="2"/>
      <c r="S181" s="2"/>
      <c r="T181" s="2"/>
      <c r="U181" s="2"/>
      <c r="V181" s="2"/>
      <c r="W181" s="2"/>
      <c r="X181" s="2"/>
    </row>
    <row r="182" ht="15.75" customHeight="1">
      <c r="A182" s="372"/>
      <c r="B182" s="2"/>
      <c r="C182" s="2"/>
      <c r="D182" s="2"/>
      <c r="E182" s="2"/>
      <c r="F182" s="373"/>
      <c r="G182" s="2"/>
      <c r="H182" s="2"/>
      <c r="I182" s="2"/>
      <c r="J182" s="2"/>
      <c r="K182" s="2"/>
      <c r="L182" s="2"/>
      <c r="M182" s="2"/>
      <c r="N182" s="2"/>
      <c r="O182" s="2"/>
      <c r="P182" s="2"/>
      <c r="Q182" s="2"/>
      <c r="R182" s="2"/>
      <c r="S182" s="2"/>
      <c r="T182" s="2"/>
      <c r="U182" s="2"/>
      <c r="V182" s="2"/>
      <c r="W182" s="2"/>
      <c r="X182" s="2"/>
    </row>
    <row r="183" ht="15.75" customHeight="1">
      <c r="A183" s="372"/>
      <c r="B183" s="2"/>
      <c r="C183" s="2"/>
      <c r="D183" s="2"/>
      <c r="E183" s="2"/>
      <c r="F183" s="373"/>
      <c r="G183" s="2"/>
      <c r="H183" s="2"/>
      <c r="I183" s="2"/>
      <c r="J183" s="2"/>
      <c r="K183" s="2"/>
      <c r="L183" s="2"/>
      <c r="M183" s="2"/>
      <c r="N183" s="2"/>
      <c r="O183" s="2"/>
      <c r="P183" s="2"/>
      <c r="Q183" s="2"/>
      <c r="R183" s="2"/>
      <c r="S183" s="2"/>
      <c r="T183" s="2"/>
      <c r="U183" s="2"/>
      <c r="V183" s="2"/>
      <c r="W183" s="2"/>
      <c r="X183" s="2"/>
    </row>
    <row r="184" ht="15.75" customHeight="1">
      <c r="A184" s="372"/>
      <c r="B184" s="2"/>
      <c r="C184" s="2"/>
      <c r="D184" s="2"/>
      <c r="E184" s="2"/>
      <c r="F184" s="373"/>
      <c r="G184" s="2"/>
      <c r="H184" s="2"/>
      <c r="I184" s="2"/>
      <c r="J184" s="2"/>
      <c r="K184" s="2"/>
      <c r="L184" s="2"/>
      <c r="M184" s="2"/>
      <c r="N184" s="2"/>
      <c r="O184" s="2"/>
      <c r="P184" s="2"/>
      <c r="Q184" s="2"/>
      <c r="R184" s="2"/>
      <c r="S184" s="2"/>
      <c r="T184" s="2"/>
      <c r="U184" s="2"/>
      <c r="V184" s="2"/>
      <c r="W184" s="2"/>
      <c r="X184" s="2"/>
    </row>
    <row r="185" ht="15.75" customHeight="1">
      <c r="A185" s="372"/>
      <c r="B185" s="2"/>
      <c r="C185" s="2"/>
      <c r="D185" s="2"/>
      <c r="E185" s="2"/>
      <c r="F185" s="373"/>
      <c r="G185" s="2"/>
      <c r="H185" s="2"/>
      <c r="I185" s="2"/>
      <c r="J185" s="2"/>
      <c r="K185" s="2"/>
      <c r="L185" s="2"/>
      <c r="M185" s="2"/>
      <c r="N185" s="2"/>
      <c r="O185" s="2"/>
      <c r="P185" s="2"/>
      <c r="Q185" s="2"/>
      <c r="R185" s="2"/>
      <c r="S185" s="2"/>
      <c r="T185" s="2"/>
      <c r="U185" s="2"/>
      <c r="V185" s="2"/>
      <c r="W185" s="2"/>
      <c r="X185" s="2"/>
    </row>
    <row r="186" ht="15.75" customHeight="1">
      <c r="A186" s="372"/>
      <c r="B186" s="2"/>
      <c r="C186" s="2"/>
      <c r="D186" s="2"/>
      <c r="E186" s="2"/>
      <c r="F186" s="373"/>
      <c r="G186" s="2"/>
      <c r="H186" s="2"/>
      <c r="I186" s="2"/>
      <c r="J186" s="2"/>
      <c r="K186" s="2"/>
      <c r="L186" s="2"/>
      <c r="M186" s="2"/>
      <c r="N186" s="2"/>
      <c r="O186" s="2"/>
      <c r="P186" s="2"/>
      <c r="Q186" s="2"/>
      <c r="R186" s="2"/>
      <c r="S186" s="2"/>
      <c r="T186" s="2"/>
      <c r="U186" s="2"/>
      <c r="V186" s="2"/>
      <c r="W186" s="2"/>
      <c r="X186" s="2"/>
    </row>
    <row r="187" ht="15.75" customHeight="1">
      <c r="A187" s="372"/>
      <c r="B187" s="2"/>
      <c r="C187" s="2"/>
      <c r="D187" s="2"/>
      <c r="E187" s="2"/>
      <c r="F187" s="373"/>
      <c r="G187" s="2"/>
      <c r="H187" s="2"/>
      <c r="I187" s="2"/>
      <c r="J187" s="2"/>
      <c r="K187" s="2"/>
      <c r="L187" s="2"/>
      <c r="M187" s="2"/>
      <c r="N187" s="2"/>
      <c r="O187" s="2"/>
      <c r="P187" s="2"/>
      <c r="Q187" s="2"/>
      <c r="R187" s="2"/>
      <c r="S187" s="2"/>
      <c r="T187" s="2"/>
      <c r="U187" s="2"/>
      <c r="V187" s="2"/>
      <c r="W187" s="2"/>
      <c r="X187" s="2"/>
    </row>
    <row r="188" ht="15.75" customHeight="1">
      <c r="A188" s="372"/>
      <c r="B188" s="2"/>
      <c r="C188" s="2"/>
      <c r="D188" s="2"/>
      <c r="E188" s="2"/>
      <c r="F188" s="373"/>
      <c r="G188" s="2"/>
      <c r="H188" s="2"/>
      <c r="I188" s="2"/>
      <c r="J188" s="2"/>
      <c r="K188" s="2"/>
      <c r="L188" s="2"/>
      <c r="M188" s="2"/>
      <c r="N188" s="2"/>
      <c r="O188" s="2"/>
      <c r="P188" s="2"/>
      <c r="Q188" s="2"/>
      <c r="R188" s="2"/>
      <c r="S188" s="2"/>
      <c r="T188" s="2"/>
      <c r="U188" s="2"/>
      <c r="V188" s="2"/>
      <c r="W188" s="2"/>
      <c r="X188" s="2"/>
    </row>
    <row r="189" ht="15.75" customHeight="1">
      <c r="A189" s="372"/>
      <c r="B189" s="2"/>
      <c r="C189" s="2"/>
      <c r="D189" s="2"/>
      <c r="E189" s="2"/>
      <c r="F189" s="373"/>
      <c r="G189" s="2"/>
      <c r="H189" s="2"/>
      <c r="I189" s="2"/>
      <c r="J189" s="2"/>
      <c r="K189" s="2"/>
      <c r="L189" s="2"/>
      <c r="M189" s="2"/>
      <c r="N189" s="2"/>
      <c r="O189" s="2"/>
      <c r="P189" s="2"/>
      <c r="Q189" s="2"/>
      <c r="R189" s="2"/>
      <c r="S189" s="2"/>
      <c r="T189" s="2"/>
      <c r="U189" s="2"/>
      <c r="V189" s="2"/>
      <c r="W189" s="2"/>
      <c r="X189" s="2"/>
    </row>
    <row r="190" ht="15.75" customHeight="1">
      <c r="A190" s="372"/>
      <c r="B190" s="2"/>
      <c r="C190" s="2"/>
      <c r="D190" s="2"/>
      <c r="E190" s="2"/>
      <c r="F190" s="373"/>
      <c r="G190" s="2"/>
      <c r="H190" s="2"/>
      <c r="I190" s="2"/>
      <c r="J190" s="2"/>
      <c r="K190" s="2"/>
      <c r="L190" s="2"/>
      <c r="M190" s="2"/>
      <c r="N190" s="2"/>
      <c r="O190" s="2"/>
      <c r="P190" s="2"/>
      <c r="Q190" s="2"/>
      <c r="R190" s="2"/>
      <c r="S190" s="2"/>
      <c r="T190" s="2"/>
      <c r="U190" s="2"/>
      <c r="V190" s="2"/>
      <c r="W190" s="2"/>
      <c r="X190" s="2"/>
    </row>
    <row r="191" ht="15.75" customHeight="1">
      <c r="A191" s="372"/>
      <c r="B191" s="2"/>
      <c r="C191" s="2"/>
      <c r="D191" s="2"/>
      <c r="E191" s="2"/>
      <c r="F191" s="373"/>
      <c r="G191" s="2"/>
      <c r="H191" s="2"/>
      <c r="I191" s="2"/>
      <c r="J191" s="2"/>
      <c r="K191" s="2"/>
      <c r="L191" s="2"/>
      <c r="M191" s="2"/>
      <c r="N191" s="2"/>
      <c r="O191" s="2"/>
      <c r="P191" s="2"/>
      <c r="Q191" s="2"/>
      <c r="R191" s="2"/>
      <c r="S191" s="2"/>
      <c r="T191" s="2"/>
      <c r="U191" s="2"/>
      <c r="V191" s="2"/>
      <c r="W191" s="2"/>
      <c r="X191" s="2"/>
    </row>
    <row r="192" ht="15.75" customHeight="1">
      <c r="A192" s="372"/>
      <c r="B192" s="2"/>
      <c r="C192" s="2"/>
      <c r="D192" s="2"/>
      <c r="E192" s="2"/>
      <c r="F192" s="373"/>
      <c r="G192" s="2"/>
      <c r="H192" s="2"/>
      <c r="I192" s="2"/>
      <c r="J192" s="2"/>
      <c r="K192" s="2"/>
      <c r="L192" s="2"/>
      <c r="M192" s="2"/>
      <c r="N192" s="2"/>
      <c r="O192" s="2"/>
      <c r="P192" s="2"/>
      <c r="Q192" s="2"/>
      <c r="R192" s="2"/>
      <c r="S192" s="2"/>
      <c r="T192" s="2"/>
      <c r="U192" s="2"/>
      <c r="V192" s="2"/>
      <c r="W192" s="2"/>
      <c r="X192" s="2"/>
    </row>
    <row r="193" ht="15.75" customHeight="1">
      <c r="A193" s="372"/>
      <c r="B193" s="2"/>
      <c r="C193" s="2"/>
      <c r="D193" s="2"/>
      <c r="E193" s="2"/>
      <c r="F193" s="373"/>
      <c r="G193" s="2"/>
      <c r="H193" s="2"/>
      <c r="I193" s="2"/>
      <c r="J193" s="2"/>
      <c r="K193" s="2"/>
      <c r="L193" s="2"/>
      <c r="M193" s="2"/>
      <c r="N193" s="2"/>
      <c r="O193" s="2"/>
      <c r="P193" s="2"/>
      <c r="Q193" s="2"/>
      <c r="R193" s="2"/>
      <c r="S193" s="2"/>
      <c r="T193" s="2"/>
      <c r="U193" s="2"/>
      <c r="V193" s="2"/>
      <c r="W193" s="2"/>
      <c r="X193" s="2"/>
    </row>
    <row r="194" ht="15.75" customHeight="1">
      <c r="A194" s="372"/>
      <c r="B194" s="2"/>
      <c r="C194" s="2"/>
      <c r="D194" s="2"/>
      <c r="E194" s="2"/>
      <c r="F194" s="373"/>
      <c r="G194" s="2"/>
      <c r="H194" s="2"/>
      <c r="I194" s="2"/>
      <c r="J194" s="2"/>
      <c r="K194" s="2"/>
      <c r="L194" s="2"/>
      <c r="M194" s="2"/>
      <c r="N194" s="2"/>
      <c r="O194" s="2"/>
      <c r="P194" s="2"/>
      <c r="Q194" s="2"/>
      <c r="R194" s="2"/>
      <c r="S194" s="2"/>
      <c r="T194" s="2"/>
      <c r="U194" s="2"/>
      <c r="V194" s="2"/>
      <c r="W194" s="2"/>
      <c r="X194" s="2"/>
    </row>
    <row r="195" ht="15.75" customHeight="1">
      <c r="A195" s="372"/>
      <c r="B195" s="2"/>
      <c r="C195" s="2"/>
      <c r="D195" s="2"/>
      <c r="E195" s="2"/>
      <c r="F195" s="373"/>
      <c r="G195" s="2"/>
      <c r="H195" s="2"/>
      <c r="I195" s="2"/>
      <c r="J195" s="2"/>
      <c r="K195" s="2"/>
      <c r="L195" s="2"/>
      <c r="M195" s="2"/>
      <c r="N195" s="2"/>
      <c r="O195" s="2"/>
      <c r="P195" s="2"/>
      <c r="Q195" s="2"/>
      <c r="R195" s="2"/>
      <c r="S195" s="2"/>
      <c r="T195" s="2"/>
      <c r="U195" s="2"/>
      <c r="V195" s="2"/>
      <c r="W195" s="2"/>
      <c r="X195" s="2"/>
    </row>
    <row r="196" ht="15.75" customHeight="1">
      <c r="A196" s="372"/>
      <c r="B196" s="2"/>
      <c r="C196" s="2"/>
      <c r="D196" s="2"/>
      <c r="E196" s="2"/>
      <c r="F196" s="373"/>
      <c r="G196" s="2"/>
      <c r="H196" s="2"/>
      <c r="I196" s="2"/>
      <c r="J196" s="2"/>
      <c r="K196" s="2"/>
      <c r="L196" s="2"/>
      <c r="M196" s="2"/>
      <c r="N196" s="2"/>
      <c r="O196" s="2"/>
      <c r="P196" s="2"/>
      <c r="Q196" s="2"/>
      <c r="R196" s="2"/>
      <c r="S196" s="2"/>
      <c r="T196" s="2"/>
      <c r="U196" s="2"/>
      <c r="V196" s="2"/>
      <c r="W196" s="2"/>
      <c r="X196" s="2"/>
    </row>
    <row r="197" ht="15.75" customHeight="1">
      <c r="A197" s="372"/>
      <c r="B197" s="2"/>
      <c r="C197" s="2"/>
      <c r="D197" s="2"/>
      <c r="E197" s="2"/>
      <c r="F197" s="373"/>
      <c r="G197" s="2"/>
      <c r="H197" s="2"/>
      <c r="I197" s="2"/>
      <c r="J197" s="2"/>
      <c r="K197" s="2"/>
      <c r="L197" s="2"/>
      <c r="M197" s="2"/>
      <c r="N197" s="2"/>
      <c r="O197" s="2"/>
      <c r="P197" s="2"/>
      <c r="Q197" s="2"/>
      <c r="R197" s="2"/>
      <c r="S197" s="2"/>
      <c r="T197" s="2"/>
      <c r="U197" s="2"/>
      <c r="V197" s="2"/>
      <c r="W197" s="2"/>
      <c r="X197" s="2"/>
    </row>
    <row r="198" ht="15.75" customHeight="1">
      <c r="A198" s="372"/>
      <c r="B198" s="2"/>
      <c r="C198" s="2"/>
      <c r="D198" s="2"/>
      <c r="E198" s="2"/>
      <c r="F198" s="373"/>
      <c r="G198" s="2"/>
      <c r="H198" s="2"/>
      <c r="I198" s="2"/>
      <c r="J198" s="2"/>
      <c r="K198" s="2"/>
      <c r="L198" s="2"/>
      <c r="M198" s="2"/>
      <c r="N198" s="2"/>
      <c r="O198" s="2"/>
      <c r="P198" s="2"/>
      <c r="Q198" s="2"/>
      <c r="R198" s="2"/>
      <c r="S198" s="2"/>
      <c r="T198" s="2"/>
      <c r="U198" s="2"/>
      <c r="V198" s="2"/>
      <c r="W198" s="2"/>
      <c r="X198" s="2"/>
    </row>
    <row r="199" ht="15.75" customHeight="1">
      <c r="A199" s="372"/>
      <c r="B199" s="2"/>
      <c r="C199" s="2"/>
      <c r="D199" s="2"/>
      <c r="E199" s="2"/>
      <c r="F199" s="373"/>
      <c r="G199" s="2"/>
      <c r="H199" s="2"/>
      <c r="I199" s="2"/>
      <c r="J199" s="2"/>
      <c r="K199" s="2"/>
      <c r="L199" s="2"/>
      <c r="M199" s="2"/>
      <c r="N199" s="2"/>
      <c r="O199" s="2"/>
      <c r="P199" s="2"/>
      <c r="Q199" s="2"/>
      <c r="R199" s="2"/>
      <c r="S199" s="2"/>
      <c r="T199" s="2"/>
      <c r="U199" s="2"/>
      <c r="V199" s="2"/>
      <c r="W199" s="2"/>
      <c r="X199" s="2"/>
    </row>
    <row r="200" ht="15.75" customHeight="1">
      <c r="A200" s="372"/>
      <c r="B200" s="2"/>
      <c r="C200" s="2"/>
      <c r="D200" s="2"/>
      <c r="E200" s="2"/>
      <c r="F200" s="373"/>
      <c r="G200" s="2"/>
      <c r="H200" s="2"/>
      <c r="I200" s="2"/>
      <c r="J200" s="2"/>
      <c r="K200" s="2"/>
      <c r="L200" s="2"/>
      <c r="M200" s="2"/>
      <c r="N200" s="2"/>
      <c r="O200" s="2"/>
      <c r="P200" s="2"/>
      <c r="Q200" s="2"/>
      <c r="R200" s="2"/>
      <c r="S200" s="2"/>
      <c r="T200" s="2"/>
      <c r="U200" s="2"/>
      <c r="V200" s="2"/>
      <c r="W200" s="2"/>
      <c r="X200" s="2"/>
    </row>
    <row r="201" ht="15.75" customHeight="1">
      <c r="A201" s="372"/>
      <c r="B201" s="2"/>
      <c r="C201" s="2"/>
      <c r="D201" s="2"/>
      <c r="E201" s="2"/>
      <c r="F201" s="373"/>
      <c r="G201" s="2"/>
      <c r="H201" s="2"/>
      <c r="I201" s="2"/>
      <c r="J201" s="2"/>
      <c r="K201" s="2"/>
      <c r="L201" s="2"/>
      <c r="M201" s="2"/>
      <c r="N201" s="2"/>
      <c r="O201" s="2"/>
      <c r="P201" s="2"/>
      <c r="Q201" s="2"/>
      <c r="R201" s="2"/>
      <c r="S201" s="2"/>
      <c r="T201" s="2"/>
      <c r="U201" s="2"/>
      <c r="V201" s="2"/>
      <c r="W201" s="2"/>
      <c r="X201" s="2"/>
    </row>
    <row r="202" ht="15.75" customHeight="1">
      <c r="A202" s="372"/>
      <c r="B202" s="2"/>
      <c r="C202" s="2"/>
      <c r="D202" s="2"/>
      <c r="E202" s="2"/>
      <c r="F202" s="373"/>
      <c r="G202" s="2"/>
      <c r="H202" s="2"/>
      <c r="I202" s="2"/>
      <c r="J202" s="2"/>
      <c r="K202" s="2"/>
      <c r="L202" s="2"/>
      <c r="M202" s="2"/>
      <c r="N202" s="2"/>
      <c r="O202" s="2"/>
      <c r="P202" s="2"/>
      <c r="Q202" s="2"/>
      <c r="R202" s="2"/>
      <c r="S202" s="2"/>
      <c r="T202" s="2"/>
      <c r="U202" s="2"/>
      <c r="V202" s="2"/>
      <c r="W202" s="2"/>
      <c r="X202" s="2"/>
    </row>
    <row r="203" ht="15.75" customHeight="1">
      <c r="A203" s="372"/>
      <c r="B203" s="2"/>
      <c r="C203" s="2"/>
      <c r="D203" s="2"/>
      <c r="E203" s="2"/>
      <c r="F203" s="373"/>
      <c r="G203" s="2"/>
      <c r="H203" s="2"/>
      <c r="I203" s="2"/>
      <c r="J203" s="2"/>
      <c r="K203" s="2"/>
      <c r="L203" s="2"/>
      <c r="M203" s="2"/>
      <c r="N203" s="2"/>
      <c r="O203" s="2"/>
      <c r="P203" s="2"/>
      <c r="Q203" s="2"/>
      <c r="R203" s="2"/>
      <c r="S203" s="2"/>
      <c r="T203" s="2"/>
      <c r="U203" s="2"/>
      <c r="V203" s="2"/>
      <c r="W203" s="2"/>
      <c r="X203" s="2"/>
    </row>
    <row r="204" ht="15.75" customHeight="1">
      <c r="A204" s="372"/>
      <c r="B204" s="2"/>
      <c r="C204" s="2"/>
      <c r="D204" s="2"/>
      <c r="E204" s="2"/>
      <c r="F204" s="373"/>
      <c r="G204" s="2"/>
      <c r="H204" s="2"/>
      <c r="I204" s="2"/>
      <c r="J204" s="2"/>
      <c r="K204" s="2"/>
      <c r="L204" s="2"/>
      <c r="M204" s="2"/>
      <c r="N204" s="2"/>
      <c r="O204" s="2"/>
      <c r="P204" s="2"/>
      <c r="Q204" s="2"/>
      <c r="R204" s="2"/>
      <c r="S204" s="2"/>
      <c r="T204" s="2"/>
      <c r="U204" s="2"/>
      <c r="V204" s="2"/>
      <c r="W204" s="2"/>
      <c r="X204" s="2"/>
    </row>
    <row r="205" ht="15.75" customHeight="1">
      <c r="A205" s="372"/>
      <c r="B205" s="2"/>
      <c r="C205" s="2"/>
      <c r="D205" s="2"/>
      <c r="E205" s="2"/>
      <c r="F205" s="373"/>
      <c r="G205" s="2"/>
      <c r="H205" s="2"/>
      <c r="I205" s="2"/>
      <c r="J205" s="2"/>
      <c r="K205" s="2"/>
      <c r="L205" s="2"/>
      <c r="M205" s="2"/>
      <c r="N205" s="2"/>
      <c r="O205" s="2"/>
      <c r="P205" s="2"/>
      <c r="Q205" s="2"/>
      <c r="R205" s="2"/>
      <c r="S205" s="2"/>
      <c r="T205" s="2"/>
      <c r="U205" s="2"/>
      <c r="V205" s="2"/>
      <c r="W205" s="2"/>
      <c r="X205" s="2"/>
    </row>
    <row r="206" ht="15.75" customHeight="1">
      <c r="A206" s="372"/>
      <c r="B206" s="2"/>
      <c r="C206" s="2"/>
      <c r="D206" s="2"/>
      <c r="E206" s="2"/>
      <c r="F206" s="373"/>
      <c r="G206" s="2"/>
      <c r="H206" s="2"/>
      <c r="I206" s="2"/>
      <c r="J206" s="2"/>
      <c r="K206" s="2"/>
      <c r="L206" s="2"/>
      <c r="M206" s="2"/>
      <c r="N206" s="2"/>
      <c r="O206" s="2"/>
      <c r="P206" s="2"/>
      <c r="Q206" s="2"/>
      <c r="R206" s="2"/>
      <c r="S206" s="2"/>
      <c r="T206" s="2"/>
      <c r="U206" s="2"/>
      <c r="V206" s="2"/>
      <c r="W206" s="2"/>
      <c r="X206" s="2"/>
    </row>
    <row r="207" ht="15.75" customHeight="1">
      <c r="A207" s="372"/>
      <c r="B207" s="2"/>
      <c r="C207" s="2"/>
      <c r="D207" s="2"/>
      <c r="E207" s="2"/>
      <c r="F207" s="373"/>
      <c r="G207" s="2"/>
      <c r="H207" s="2"/>
      <c r="I207" s="2"/>
      <c r="J207" s="2"/>
      <c r="K207" s="2"/>
      <c r="L207" s="2"/>
      <c r="M207" s="2"/>
      <c r="N207" s="2"/>
      <c r="O207" s="2"/>
      <c r="P207" s="2"/>
      <c r="Q207" s="2"/>
      <c r="R207" s="2"/>
      <c r="S207" s="2"/>
      <c r="T207" s="2"/>
      <c r="U207" s="2"/>
      <c r="V207" s="2"/>
      <c r="W207" s="2"/>
      <c r="X207" s="2"/>
    </row>
    <row r="208" ht="15.75" customHeight="1">
      <c r="A208" s="372"/>
      <c r="B208" s="2"/>
      <c r="C208" s="2"/>
      <c r="D208" s="2"/>
      <c r="E208" s="2"/>
      <c r="F208" s="373"/>
      <c r="G208" s="2"/>
      <c r="H208" s="2"/>
      <c r="I208" s="2"/>
      <c r="J208" s="2"/>
      <c r="K208" s="2"/>
      <c r="L208" s="2"/>
      <c r="M208" s="2"/>
      <c r="N208" s="2"/>
      <c r="O208" s="2"/>
      <c r="P208" s="2"/>
      <c r="Q208" s="2"/>
      <c r="R208" s="2"/>
      <c r="S208" s="2"/>
      <c r="T208" s="2"/>
      <c r="U208" s="2"/>
      <c r="V208" s="2"/>
      <c r="W208" s="2"/>
      <c r="X208" s="2"/>
    </row>
    <row r="209" ht="15.75" customHeight="1">
      <c r="A209" s="372"/>
      <c r="B209" s="2"/>
      <c r="C209" s="2"/>
      <c r="D209" s="2"/>
      <c r="E209" s="2"/>
      <c r="F209" s="373"/>
      <c r="G209" s="2"/>
      <c r="H209" s="2"/>
      <c r="I209" s="2"/>
      <c r="J209" s="2"/>
      <c r="K209" s="2"/>
      <c r="L209" s="2"/>
      <c r="M209" s="2"/>
      <c r="N209" s="2"/>
      <c r="O209" s="2"/>
      <c r="P209" s="2"/>
      <c r="Q209" s="2"/>
      <c r="R209" s="2"/>
      <c r="S209" s="2"/>
      <c r="T209" s="2"/>
      <c r="U209" s="2"/>
      <c r="V209" s="2"/>
      <c r="W209" s="2"/>
      <c r="X209" s="2"/>
    </row>
    <row r="210" ht="15.75" customHeight="1">
      <c r="A210" s="372"/>
      <c r="B210" s="2"/>
      <c r="C210" s="2"/>
      <c r="D210" s="2"/>
      <c r="E210" s="2"/>
      <c r="F210" s="373"/>
      <c r="G210" s="2"/>
      <c r="H210" s="2"/>
      <c r="I210" s="2"/>
      <c r="J210" s="2"/>
      <c r="K210" s="2"/>
      <c r="L210" s="2"/>
      <c r="M210" s="2"/>
      <c r="N210" s="2"/>
      <c r="O210" s="2"/>
      <c r="P210" s="2"/>
      <c r="Q210" s="2"/>
      <c r="R210" s="2"/>
      <c r="S210" s="2"/>
      <c r="T210" s="2"/>
      <c r="U210" s="2"/>
      <c r="V210" s="2"/>
      <c r="W210" s="2"/>
      <c r="X210" s="2"/>
    </row>
    <row r="211" ht="15.75" customHeight="1">
      <c r="A211" s="372"/>
      <c r="B211" s="2"/>
      <c r="C211" s="2"/>
      <c r="D211" s="2"/>
      <c r="E211" s="2"/>
      <c r="F211" s="373"/>
      <c r="G211" s="2"/>
      <c r="H211" s="2"/>
      <c r="I211" s="2"/>
      <c r="J211" s="2"/>
      <c r="K211" s="2"/>
      <c r="L211" s="2"/>
      <c r="M211" s="2"/>
      <c r="N211" s="2"/>
      <c r="O211" s="2"/>
      <c r="P211" s="2"/>
      <c r="Q211" s="2"/>
      <c r="R211" s="2"/>
      <c r="S211" s="2"/>
      <c r="T211" s="2"/>
      <c r="U211" s="2"/>
      <c r="V211" s="2"/>
      <c r="W211" s="2"/>
      <c r="X211" s="2"/>
    </row>
    <row r="212" ht="15.75" customHeight="1">
      <c r="A212" s="372"/>
      <c r="B212" s="2"/>
      <c r="C212" s="2"/>
      <c r="D212" s="2"/>
      <c r="E212" s="2"/>
      <c r="F212" s="373"/>
      <c r="G212" s="2"/>
      <c r="H212" s="2"/>
      <c r="I212" s="2"/>
      <c r="J212" s="2"/>
      <c r="K212" s="2"/>
      <c r="L212" s="2"/>
      <c r="M212" s="2"/>
      <c r="N212" s="2"/>
      <c r="O212" s="2"/>
      <c r="P212" s="2"/>
      <c r="Q212" s="2"/>
      <c r="R212" s="2"/>
      <c r="S212" s="2"/>
      <c r="T212" s="2"/>
      <c r="U212" s="2"/>
      <c r="V212" s="2"/>
      <c r="W212" s="2"/>
      <c r="X212" s="2"/>
    </row>
    <row r="213" ht="15.75" customHeight="1">
      <c r="A213" s="372"/>
      <c r="B213" s="2"/>
      <c r="C213" s="2"/>
      <c r="D213" s="2"/>
      <c r="E213" s="2"/>
      <c r="F213" s="373"/>
      <c r="G213" s="2"/>
      <c r="H213" s="2"/>
      <c r="I213" s="2"/>
      <c r="J213" s="2"/>
      <c r="K213" s="2"/>
      <c r="L213" s="2"/>
      <c r="M213" s="2"/>
      <c r="N213" s="2"/>
      <c r="O213" s="2"/>
      <c r="P213" s="2"/>
      <c r="Q213" s="2"/>
      <c r="R213" s="2"/>
      <c r="S213" s="2"/>
      <c r="T213" s="2"/>
      <c r="U213" s="2"/>
      <c r="V213" s="2"/>
      <c r="W213" s="2"/>
      <c r="X213" s="2"/>
    </row>
    <row r="214" ht="15.75" customHeight="1">
      <c r="A214" s="372"/>
      <c r="B214" s="2"/>
      <c r="C214" s="2"/>
      <c r="D214" s="2"/>
      <c r="E214" s="2"/>
      <c r="F214" s="373"/>
      <c r="G214" s="2"/>
      <c r="H214" s="2"/>
      <c r="I214" s="2"/>
      <c r="J214" s="2"/>
      <c r="K214" s="2"/>
      <c r="L214" s="2"/>
      <c r="M214" s="2"/>
      <c r="N214" s="2"/>
      <c r="O214" s="2"/>
      <c r="P214" s="2"/>
      <c r="Q214" s="2"/>
      <c r="R214" s="2"/>
      <c r="S214" s="2"/>
      <c r="T214" s="2"/>
      <c r="U214" s="2"/>
      <c r="V214" s="2"/>
      <c r="W214" s="2"/>
      <c r="X214" s="2"/>
    </row>
    <row r="215" ht="15.75" customHeight="1">
      <c r="A215" s="372"/>
      <c r="B215" s="2"/>
      <c r="C215" s="2"/>
      <c r="D215" s="2"/>
      <c r="E215" s="2"/>
      <c r="F215" s="373"/>
      <c r="G215" s="2"/>
      <c r="H215" s="2"/>
      <c r="I215" s="2"/>
      <c r="J215" s="2"/>
      <c r="K215" s="2"/>
      <c r="L215" s="2"/>
      <c r="M215" s="2"/>
      <c r="N215" s="2"/>
      <c r="O215" s="2"/>
      <c r="P215" s="2"/>
      <c r="Q215" s="2"/>
      <c r="R215" s="2"/>
      <c r="S215" s="2"/>
      <c r="T215" s="2"/>
      <c r="U215" s="2"/>
      <c r="V215" s="2"/>
      <c r="W215" s="2"/>
      <c r="X215" s="2"/>
    </row>
    <row r="216" ht="15.75" customHeight="1">
      <c r="A216" s="372"/>
      <c r="B216" s="2"/>
      <c r="C216" s="2"/>
      <c r="D216" s="2"/>
      <c r="E216" s="2"/>
      <c r="F216" s="373"/>
      <c r="G216" s="2"/>
      <c r="H216" s="2"/>
      <c r="I216" s="2"/>
      <c r="J216" s="2"/>
      <c r="K216" s="2"/>
      <c r="L216" s="2"/>
      <c r="M216" s="2"/>
      <c r="N216" s="2"/>
      <c r="O216" s="2"/>
      <c r="P216" s="2"/>
      <c r="Q216" s="2"/>
      <c r="R216" s="2"/>
      <c r="S216" s="2"/>
      <c r="T216" s="2"/>
      <c r="U216" s="2"/>
      <c r="V216" s="2"/>
      <c r="W216" s="2"/>
      <c r="X216" s="2"/>
    </row>
    <row r="217" ht="15.75" customHeight="1">
      <c r="A217" s="372"/>
      <c r="B217" s="2"/>
      <c r="C217" s="2"/>
      <c r="D217" s="2"/>
      <c r="E217" s="2"/>
      <c r="F217" s="373"/>
      <c r="G217" s="2"/>
      <c r="H217" s="2"/>
      <c r="I217" s="2"/>
      <c r="J217" s="2"/>
      <c r="K217" s="2"/>
      <c r="L217" s="2"/>
      <c r="M217" s="2"/>
      <c r="N217" s="2"/>
      <c r="O217" s="2"/>
      <c r="P217" s="2"/>
      <c r="Q217" s="2"/>
      <c r="R217" s="2"/>
      <c r="S217" s="2"/>
      <c r="T217" s="2"/>
      <c r="U217" s="2"/>
      <c r="V217" s="2"/>
      <c r="W217" s="2"/>
      <c r="X217" s="2"/>
    </row>
    <row r="218" ht="15.75" customHeight="1">
      <c r="A218" s="372"/>
      <c r="B218" s="2"/>
      <c r="C218" s="2"/>
      <c r="D218" s="2"/>
      <c r="E218" s="2"/>
      <c r="F218" s="373"/>
      <c r="G218" s="2"/>
      <c r="H218" s="2"/>
      <c r="I218" s="2"/>
      <c r="J218" s="2"/>
      <c r="K218" s="2"/>
      <c r="L218" s="2"/>
      <c r="M218" s="2"/>
      <c r="N218" s="2"/>
      <c r="O218" s="2"/>
      <c r="P218" s="2"/>
      <c r="Q218" s="2"/>
      <c r="R218" s="2"/>
      <c r="S218" s="2"/>
      <c r="T218" s="2"/>
      <c r="U218" s="2"/>
      <c r="V218" s="2"/>
      <c r="W218" s="2"/>
      <c r="X218" s="2"/>
    </row>
    <row r="219" ht="15.75" customHeight="1">
      <c r="A219" s="372"/>
      <c r="B219" s="2"/>
      <c r="C219" s="2"/>
      <c r="D219" s="2"/>
      <c r="E219" s="2"/>
      <c r="F219" s="373"/>
      <c r="G219" s="2"/>
      <c r="H219" s="2"/>
      <c r="I219" s="2"/>
      <c r="J219" s="2"/>
      <c r="K219" s="2"/>
      <c r="L219" s="2"/>
      <c r="M219" s="2"/>
      <c r="N219" s="2"/>
      <c r="O219" s="2"/>
      <c r="P219" s="2"/>
      <c r="Q219" s="2"/>
      <c r="R219" s="2"/>
      <c r="S219" s="2"/>
      <c r="T219" s="2"/>
      <c r="U219" s="2"/>
      <c r="V219" s="2"/>
      <c r="W219" s="2"/>
      <c r="X219" s="2"/>
    </row>
    <row r="220" ht="15.75" customHeight="1">
      <c r="A220" s="372"/>
      <c r="B220" s="2"/>
      <c r="C220" s="2"/>
      <c r="D220" s="2"/>
      <c r="E220" s="2"/>
      <c r="F220" s="373"/>
      <c r="G220" s="2"/>
      <c r="H220" s="2"/>
      <c r="I220" s="2"/>
      <c r="J220" s="2"/>
      <c r="K220" s="2"/>
      <c r="L220" s="2"/>
      <c r="M220" s="2"/>
      <c r="N220" s="2"/>
      <c r="O220" s="2"/>
      <c r="P220" s="2"/>
      <c r="Q220" s="2"/>
      <c r="R220" s="2"/>
      <c r="S220" s="2"/>
      <c r="T220" s="2"/>
      <c r="U220" s="2"/>
      <c r="V220" s="2"/>
      <c r="W220" s="2"/>
      <c r="X220" s="2"/>
    </row>
    <row r="221" ht="15.75" customHeight="1">
      <c r="A221" s="372"/>
      <c r="B221" s="2"/>
      <c r="C221" s="2"/>
      <c r="D221" s="2"/>
      <c r="E221" s="2"/>
      <c r="F221" s="373"/>
      <c r="G221" s="2"/>
      <c r="H221" s="2"/>
      <c r="I221" s="2"/>
      <c r="J221" s="2"/>
      <c r="K221" s="2"/>
      <c r="L221" s="2"/>
      <c r="M221" s="2"/>
      <c r="N221" s="2"/>
      <c r="O221" s="2"/>
      <c r="P221" s="2"/>
      <c r="Q221" s="2"/>
      <c r="R221" s="2"/>
      <c r="S221" s="2"/>
      <c r="T221" s="2"/>
      <c r="U221" s="2"/>
      <c r="V221" s="2"/>
      <c r="W221" s="2"/>
      <c r="X221" s="2"/>
    </row>
    <row r="222" ht="15.75" customHeight="1">
      <c r="A222" s="372"/>
      <c r="B222" s="2"/>
      <c r="C222" s="2"/>
      <c r="D222" s="2"/>
      <c r="E222" s="2"/>
      <c r="F222" s="373"/>
      <c r="G222" s="2"/>
      <c r="H222" s="2"/>
      <c r="I222" s="2"/>
      <c r="J222" s="2"/>
      <c r="K222" s="2"/>
      <c r="L222" s="2"/>
      <c r="M222" s="2"/>
      <c r="N222" s="2"/>
      <c r="O222" s="2"/>
      <c r="P222" s="2"/>
      <c r="Q222" s="2"/>
      <c r="R222" s="2"/>
      <c r="S222" s="2"/>
      <c r="T222" s="2"/>
      <c r="U222" s="2"/>
      <c r="V222" s="2"/>
      <c r="W222" s="2"/>
      <c r="X222" s="2"/>
    </row>
    <row r="223" ht="15.75" customHeight="1">
      <c r="A223" s="372"/>
      <c r="B223" s="2"/>
      <c r="C223" s="2"/>
      <c r="D223" s="2"/>
      <c r="E223" s="2"/>
      <c r="F223" s="373"/>
      <c r="G223" s="2"/>
      <c r="H223" s="2"/>
      <c r="I223" s="2"/>
      <c r="J223" s="2"/>
      <c r="K223" s="2"/>
      <c r="L223" s="2"/>
      <c r="M223" s="2"/>
      <c r="N223" s="2"/>
      <c r="O223" s="2"/>
      <c r="P223" s="2"/>
      <c r="Q223" s="2"/>
      <c r="R223" s="2"/>
      <c r="S223" s="2"/>
      <c r="T223" s="2"/>
      <c r="U223" s="2"/>
      <c r="V223" s="2"/>
      <c r="W223" s="2"/>
      <c r="X223" s="2"/>
    </row>
    <row r="224" ht="15.75" customHeight="1">
      <c r="A224" s="372"/>
      <c r="B224" s="2"/>
      <c r="C224" s="2"/>
      <c r="D224" s="2"/>
      <c r="E224" s="2"/>
      <c r="F224" s="373"/>
      <c r="G224" s="2"/>
      <c r="H224" s="2"/>
      <c r="I224" s="2"/>
      <c r="J224" s="2"/>
      <c r="K224" s="2"/>
      <c r="L224" s="2"/>
      <c r="M224" s="2"/>
      <c r="N224" s="2"/>
      <c r="O224" s="2"/>
      <c r="P224" s="2"/>
      <c r="Q224" s="2"/>
      <c r="R224" s="2"/>
      <c r="S224" s="2"/>
      <c r="T224" s="2"/>
      <c r="U224" s="2"/>
      <c r="V224" s="2"/>
      <c r="W224" s="2"/>
      <c r="X224" s="2"/>
    </row>
    <row r="225" ht="15.75" customHeight="1">
      <c r="A225" s="372"/>
      <c r="B225" s="2"/>
      <c r="C225" s="2"/>
      <c r="D225" s="2"/>
      <c r="E225" s="2"/>
      <c r="F225" s="373"/>
      <c r="G225" s="2"/>
      <c r="H225" s="2"/>
      <c r="I225" s="2"/>
      <c r="J225" s="2"/>
      <c r="K225" s="2"/>
      <c r="L225" s="2"/>
      <c r="M225" s="2"/>
      <c r="N225" s="2"/>
      <c r="O225" s="2"/>
      <c r="P225" s="2"/>
      <c r="Q225" s="2"/>
      <c r="R225" s="2"/>
      <c r="S225" s="2"/>
      <c r="T225" s="2"/>
      <c r="U225" s="2"/>
      <c r="V225" s="2"/>
      <c r="W225" s="2"/>
      <c r="X225" s="2"/>
    </row>
    <row r="226" ht="15.75" customHeight="1">
      <c r="A226" s="372"/>
      <c r="B226" s="2"/>
      <c r="C226" s="2"/>
      <c r="D226" s="2"/>
      <c r="E226" s="2"/>
      <c r="F226" s="373"/>
      <c r="G226" s="2"/>
      <c r="H226" s="2"/>
      <c r="I226" s="2"/>
      <c r="J226" s="2"/>
      <c r="K226" s="2"/>
      <c r="L226" s="2"/>
      <c r="M226" s="2"/>
      <c r="N226" s="2"/>
      <c r="O226" s="2"/>
      <c r="P226" s="2"/>
      <c r="Q226" s="2"/>
      <c r="R226" s="2"/>
      <c r="S226" s="2"/>
      <c r="T226" s="2"/>
      <c r="U226" s="2"/>
      <c r="V226" s="2"/>
      <c r="W226" s="2"/>
      <c r="X226" s="2"/>
    </row>
    <row r="227" ht="15.75" customHeight="1">
      <c r="A227" s="372"/>
      <c r="B227" s="2"/>
      <c r="C227" s="2"/>
      <c r="D227" s="2"/>
      <c r="E227" s="2"/>
      <c r="F227" s="373"/>
      <c r="G227" s="2"/>
      <c r="H227" s="2"/>
      <c r="I227" s="2"/>
      <c r="J227" s="2"/>
      <c r="K227" s="2"/>
      <c r="L227" s="2"/>
      <c r="M227" s="2"/>
      <c r="N227" s="2"/>
      <c r="O227" s="2"/>
      <c r="P227" s="2"/>
      <c r="Q227" s="2"/>
      <c r="R227" s="2"/>
      <c r="S227" s="2"/>
      <c r="T227" s="2"/>
      <c r="U227" s="2"/>
      <c r="V227" s="2"/>
      <c r="W227" s="2"/>
      <c r="X227" s="2"/>
    </row>
    <row r="228" ht="15.75" customHeight="1">
      <c r="A228" s="372"/>
      <c r="B228" s="2"/>
      <c r="C228" s="2"/>
      <c r="D228" s="2"/>
      <c r="E228" s="2"/>
      <c r="F228" s="373"/>
      <c r="G228" s="2"/>
      <c r="H228" s="2"/>
      <c r="I228" s="2"/>
      <c r="J228" s="2"/>
      <c r="K228" s="2"/>
      <c r="L228" s="2"/>
      <c r="M228" s="2"/>
      <c r="N228" s="2"/>
      <c r="O228" s="2"/>
      <c r="P228" s="2"/>
      <c r="Q228" s="2"/>
      <c r="R228" s="2"/>
      <c r="S228" s="2"/>
      <c r="T228" s="2"/>
      <c r="U228" s="2"/>
      <c r="V228" s="2"/>
      <c r="W228" s="2"/>
      <c r="X228" s="2"/>
    </row>
    <row r="229" ht="15.75" customHeight="1">
      <c r="A229" s="372"/>
      <c r="B229" s="2"/>
      <c r="C229" s="2"/>
      <c r="D229" s="2"/>
      <c r="E229" s="2"/>
      <c r="F229" s="373"/>
      <c r="G229" s="2"/>
      <c r="H229" s="2"/>
      <c r="I229" s="2"/>
      <c r="J229" s="2"/>
      <c r="K229" s="2"/>
      <c r="L229" s="2"/>
      <c r="M229" s="2"/>
      <c r="N229" s="2"/>
      <c r="O229" s="2"/>
      <c r="P229" s="2"/>
      <c r="Q229" s="2"/>
      <c r="R229" s="2"/>
      <c r="S229" s="2"/>
      <c r="T229" s="2"/>
      <c r="U229" s="2"/>
      <c r="V229" s="2"/>
      <c r="W229" s="2"/>
      <c r="X229" s="2"/>
    </row>
    <row r="230" ht="15.75" customHeight="1">
      <c r="A230" s="372"/>
      <c r="B230" s="2"/>
      <c r="C230" s="2"/>
      <c r="D230" s="2"/>
      <c r="E230" s="2"/>
      <c r="F230" s="373"/>
      <c r="G230" s="2"/>
      <c r="H230" s="2"/>
      <c r="I230" s="2"/>
      <c r="J230" s="2"/>
      <c r="K230" s="2"/>
      <c r="L230" s="2"/>
      <c r="M230" s="2"/>
      <c r="N230" s="2"/>
      <c r="O230" s="2"/>
      <c r="P230" s="2"/>
      <c r="Q230" s="2"/>
      <c r="R230" s="2"/>
      <c r="S230" s="2"/>
      <c r="T230" s="2"/>
      <c r="U230" s="2"/>
      <c r="V230" s="2"/>
      <c r="W230" s="2"/>
      <c r="X230" s="2"/>
    </row>
    <row r="231" ht="15.75" customHeight="1">
      <c r="A231" s="372"/>
      <c r="B231" s="2"/>
      <c r="C231" s="2"/>
      <c r="D231" s="2"/>
      <c r="E231" s="2"/>
      <c r="F231" s="373"/>
      <c r="G231" s="2"/>
      <c r="H231" s="2"/>
      <c r="I231" s="2"/>
      <c r="J231" s="2"/>
      <c r="K231" s="2"/>
      <c r="L231" s="2"/>
      <c r="M231" s="2"/>
      <c r="N231" s="2"/>
      <c r="O231" s="2"/>
      <c r="P231" s="2"/>
      <c r="Q231" s="2"/>
      <c r="R231" s="2"/>
      <c r="S231" s="2"/>
      <c r="T231" s="2"/>
      <c r="U231" s="2"/>
      <c r="V231" s="2"/>
      <c r="W231" s="2"/>
      <c r="X231" s="2"/>
    </row>
    <row r="232" ht="15.75" customHeight="1">
      <c r="A232" s="372"/>
      <c r="B232" s="2"/>
      <c r="C232" s="2"/>
      <c r="D232" s="2"/>
      <c r="E232" s="2"/>
      <c r="F232" s="373"/>
      <c r="G232" s="2"/>
      <c r="H232" s="2"/>
      <c r="I232" s="2"/>
      <c r="J232" s="2"/>
      <c r="K232" s="2"/>
      <c r="L232" s="2"/>
      <c r="M232" s="2"/>
      <c r="N232" s="2"/>
      <c r="O232" s="2"/>
      <c r="P232" s="2"/>
      <c r="Q232" s="2"/>
      <c r="R232" s="2"/>
      <c r="S232" s="2"/>
      <c r="T232" s="2"/>
      <c r="U232" s="2"/>
      <c r="V232" s="2"/>
      <c r="W232" s="2"/>
      <c r="X232" s="2"/>
    </row>
    <row r="233" ht="15.75" customHeight="1">
      <c r="A233" s="372"/>
      <c r="B233" s="2"/>
      <c r="C233" s="2"/>
      <c r="D233" s="2"/>
      <c r="E233" s="2"/>
      <c r="F233" s="373"/>
      <c r="G233" s="2"/>
      <c r="H233" s="2"/>
      <c r="I233" s="2"/>
      <c r="J233" s="2"/>
      <c r="K233" s="2"/>
      <c r="L233" s="2"/>
      <c r="M233" s="2"/>
      <c r="N233" s="2"/>
      <c r="O233" s="2"/>
      <c r="P233" s="2"/>
      <c r="Q233" s="2"/>
      <c r="R233" s="2"/>
      <c r="S233" s="2"/>
      <c r="T233" s="2"/>
      <c r="U233" s="2"/>
      <c r="V233" s="2"/>
      <c r="W233" s="2"/>
      <c r="X233" s="2"/>
    </row>
    <row r="234" ht="15.75" customHeight="1">
      <c r="A234" s="372"/>
      <c r="B234" s="2"/>
      <c r="C234" s="2"/>
      <c r="D234" s="2"/>
      <c r="E234" s="2"/>
      <c r="F234" s="373"/>
      <c r="G234" s="2"/>
      <c r="H234" s="2"/>
      <c r="I234" s="2"/>
      <c r="J234" s="2"/>
      <c r="K234" s="2"/>
      <c r="L234" s="2"/>
      <c r="M234" s="2"/>
      <c r="N234" s="2"/>
      <c r="O234" s="2"/>
      <c r="P234" s="2"/>
      <c r="Q234" s="2"/>
      <c r="R234" s="2"/>
      <c r="S234" s="2"/>
      <c r="T234" s="2"/>
      <c r="U234" s="2"/>
      <c r="V234" s="2"/>
      <c r="W234" s="2"/>
      <c r="X234" s="2"/>
    </row>
    <row r="235" ht="15.75" customHeight="1">
      <c r="A235" s="372"/>
      <c r="B235" s="2"/>
      <c r="C235" s="2"/>
      <c r="D235" s="2"/>
      <c r="E235" s="2"/>
      <c r="F235" s="373"/>
      <c r="G235" s="2"/>
      <c r="H235" s="2"/>
      <c r="I235" s="2"/>
      <c r="J235" s="2"/>
      <c r="K235" s="2"/>
      <c r="L235" s="2"/>
      <c r="M235" s="2"/>
      <c r="N235" s="2"/>
      <c r="O235" s="2"/>
      <c r="P235" s="2"/>
      <c r="Q235" s="2"/>
      <c r="R235" s="2"/>
      <c r="S235" s="2"/>
      <c r="T235" s="2"/>
      <c r="U235" s="2"/>
      <c r="V235" s="2"/>
      <c r="W235" s="2"/>
      <c r="X235" s="2"/>
    </row>
    <row r="236" ht="15.75" customHeight="1">
      <c r="A236" s="372"/>
      <c r="B236" s="2"/>
      <c r="C236" s="2"/>
      <c r="D236" s="2"/>
      <c r="E236" s="2"/>
      <c r="F236" s="373"/>
      <c r="G236" s="2"/>
      <c r="H236" s="2"/>
      <c r="I236" s="2"/>
      <c r="J236" s="2"/>
      <c r="K236" s="2"/>
      <c r="L236" s="2"/>
      <c r="M236" s="2"/>
      <c r="N236" s="2"/>
      <c r="O236" s="2"/>
      <c r="P236" s="2"/>
      <c r="Q236" s="2"/>
      <c r="R236" s="2"/>
      <c r="S236" s="2"/>
      <c r="T236" s="2"/>
      <c r="U236" s="2"/>
      <c r="V236" s="2"/>
      <c r="W236" s="2"/>
      <c r="X236" s="2"/>
    </row>
    <row r="237" ht="15.75" customHeight="1">
      <c r="A237" s="372"/>
      <c r="B237" s="2"/>
      <c r="C237" s="2"/>
      <c r="D237" s="2"/>
      <c r="E237" s="2"/>
      <c r="F237" s="373"/>
      <c r="G237" s="2"/>
      <c r="H237" s="2"/>
      <c r="I237" s="2"/>
      <c r="J237" s="2"/>
      <c r="K237" s="2"/>
      <c r="L237" s="2"/>
      <c r="M237" s="2"/>
      <c r="N237" s="2"/>
      <c r="O237" s="2"/>
      <c r="P237" s="2"/>
      <c r="Q237" s="2"/>
      <c r="R237" s="2"/>
      <c r="S237" s="2"/>
      <c r="T237" s="2"/>
      <c r="U237" s="2"/>
      <c r="V237" s="2"/>
      <c r="W237" s="2"/>
      <c r="X237" s="2"/>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998"/>
  <customSheetViews>
    <customSheetView guid="{AB856B94-BC6D-4658-AC9D-D986A8231141}" filter="1" showAutoFilter="1">
      <autoFilter ref="$A$1:$I$37"/>
      <extLst>
        <ext uri="GoogleSheetsCustomDataVersion1">
          <go:sheetsCustomData xmlns:go="http://customooxmlschemas.google.com/" filterViewId="1692132288"/>
        </ext>
      </extLst>
    </customSheetView>
  </customSheetView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14"/>
    <col customWidth="1" min="2" max="2" width="67.86"/>
    <col customWidth="1" min="3" max="3" width="18.86"/>
    <col customWidth="1" min="4" max="4" width="19.29"/>
    <col customWidth="1" min="5" max="8" width="16.43"/>
    <col customWidth="1" min="9" max="9" width="49.57"/>
  </cols>
  <sheetData>
    <row r="1" ht="29.25" customHeight="1">
      <c r="A1" s="374" t="s">
        <v>273</v>
      </c>
      <c r="B1" s="184" t="s">
        <v>274</v>
      </c>
      <c r="C1" s="375" t="s">
        <v>275</v>
      </c>
      <c r="D1" s="65" t="s">
        <v>276</v>
      </c>
      <c r="E1" s="65" t="s">
        <v>277</v>
      </c>
      <c r="F1" s="376" t="s">
        <v>278</v>
      </c>
      <c r="G1" s="377" t="s">
        <v>639</v>
      </c>
      <c r="H1" s="377" t="s">
        <v>138</v>
      </c>
      <c r="I1" s="185" t="s">
        <v>281</v>
      </c>
      <c r="J1" s="378"/>
      <c r="K1" s="378"/>
      <c r="L1" s="378"/>
      <c r="M1" s="378"/>
      <c r="N1" s="379"/>
      <c r="O1" s="379"/>
      <c r="P1" s="379"/>
      <c r="Q1" s="379"/>
      <c r="R1" s="379"/>
      <c r="S1" s="379"/>
      <c r="T1" s="379"/>
      <c r="U1" s="379"/>
      <c r="V1" s="379"/>
      <c r="W1" s="379"/>
      <c r="X1" s="379"/>
      <c r="Y1" s="379"/>
    </row>
    <row r="2" ht="15.75" customHeight="1">
      <c r="A2" s="90"/>
      <c r="B2" s="123"/>
      <c r="C2" s="123"/>
      <c r="D2" s="105"/>
      <c r="E2" s="105"/>
      <c r="F2" s="380"/>
      <c r="G2" s="381"/>
      <c r="H2" s="381"/>
      <c r="I2" s="382"/>
      <c r="J2" s="189"/>
      <c r="K2" s="189"/>
      <c r="L2" s="189"/>
      <c r="M2" s="189"/>
      <c r="N2" s="189"/>
      <c r="O2" s="189"/>
      <c r="P2" s="189"/>
      <c r="Q2" s="189"/>
      <c r="R2" s="189"/>
      <c r="S2" s="189"/>
      <c r="T2" s="189"/>
      <c r="U2" s="189"/>
      <c r="V2" s="189"/>
      <c r="W2" s="189"/>
      <c r="X2" s="189"/>
      <c r="Y2" s="189"/>
    </row>
    <row r="3" ht="15.75" customHeight="1">
      <c r="A3" s="331">
        <v>1.0</v>
      </c>
      <c r="B3" s="332" t="s">
        <v>672</v>
      </c>
      <c r="C3" s="333"/>
      <c r="D3" s="333"/>
      <c r="E3" s="333"/>
      <c r="F3" s="335"/>
      <c r="G3" s="335"/>
      <c r="H3" s="335"/>
      <c r="I3" s="336"/>
      <c r="J3" s="189"/>
      <c r="K3" s="189"/>
      <c r="L3" s="189"/>
      <c r="M3" s="189"/>
      <c r="N3" s="189"/>
      <c r="O3" s="189"/>
      <c r="P3" s="189"/>
      <c r="Q3" s="189"/>
      <c r="R3" s="189"/>
      <c r="S3" s="189"/>
      <c r="T3" s="189"/>
      <c r="U3" s="189"/>
      <c r="V3" s="189"/>
      <c r="W3" s="189"/>
      <c r="X3" s="189"/>
      <c r="Y3" s="189"/>
    </row>
    <row r="4" ht="15.75" customHeight="1">
      <c r="A4" s="90"/>
      <c r="B4" s="123"/>
      <c r="C4" s="123"/>
      <c r="D4" s="105"/>
      <c r="E4" s="105"/>
      <c r="F4" s="380"/>
      <c r="G4" s="381"/>
      <c r="H4" s="383"/>
      <c r="I4" s="382"/>
      <c r="J4" s="189"/>
      <c r="K4" s="189"/>
      <c r="L4" s="189"/>
      <c r="M4" s="189"/>
      <c r="N4" s="189"/>
      <c r="O4" s="189"/>
      <c r="P4" s="189"/>
      <c r="Q4" s="189"/>
      <c r="R4" s="189"/>
      <c r="S4" s="189"/>
      <c r="T4" s="189"/>
      <c r="U4" s="189"/>
      <c r="V4" s="189"/>
      <c r="W4" s="189"/>
      <c r="X4" s="189"/>
      <c r="Y4" s="189"/>
    </row>
    <row r="5">
      <c r="A5" s="90">
        <v>1.1</v>
      </c>
      <c r="B5" s="104" t="s">
        <v>673</v>
      </c>
      <c r="C5" s="123" t="s">
        <v>674</v>
      </c>
      <c r="D5" s="105"/>
      <c r="E5" s="105" t="s">
        <v>428</v>
      </c>
      <c r="F5" s="193">
        <v>20.0</v>
      </c>
      <c r="G5" s="108">
        <v>870.0</v>
      </c>
      <c r="H5" s="384">
        <f>IF(F5="QRO",0,(F5*$G5))</f>
        <v>17400</v>
      </c>
      <c r="I5" s="110"/>
      <c r="J5" s="189"/>
      <c r="K5" s="189"/>
      <c r="L5" s="189"/>
      <c r="M5" s="189"/>
      <c r="N5" s="189"/>
      <c r="O5" s="189"/>
      <c r="P5" s="189"/>
      <c r="Q5" s="189"/>
      <c r="R5" s="189"/>
      <c r="S5" s="189"/>
      <c r="T5" s="189"/>
      <c r="U5" s="189"/>
      <c r="V5" s="189"/>
      <c r="W5" s="189"/>
      <c r="X5" s="189"/>
      <c r="Y5" s="189"/>
    </row>
    <row r="6">
      <c r="A6" s="90"/>
      <c r="B6" s="123" t="s">
        <v>675</v>
      </c>
      <c r="C6" s="123"/>
      <c r="D6" s="105"/>
      <c r="E6" s="105"/>
      <c r="F6" s="196"/>
      <c r="G6" s="383"/>
      <c r="H6" s="383"/>
      <c r="I6" s="110"/>
      <c r="J6" s="189"/>
      <c r="K6" s="189"/>
      <c r="L6" s="189"/>
      <c r="M6" s="189"/>
      <c r="N6" s="189"/>
      <c r="O6" s="189"/>
      <c r="P6" s="189"/>
      <c r="Q6" s="189"/>
      <c r="R6" s="189"/>
      <c r="S6" s="189"/>
      <c r="T6" s="189"/>
      <c r="U6" s="189"/>
      <c r="V6" s="189"/>
      <c r="W6" s="189"/>
      <c r="X6" s="189"/>
      <c r="Y6" s="189"/>
    </row>
    <row r="7">
      <c r="A7" s="90"/>
      <c r="B7" s="123"/>
      <c r="C7" s="123"/>
      <c r="D7" s="105"/>
      <c r="E7" s="105"/>
      <c r="F7" s="380"/>
      <c r="G7" s="383"/>
      <c r="H7" s="383"/>
      <c r="I7" s="382"/>
      <c r="J7" s="189"/>
      <c r="K7" s="189"/>
      <c r="L7" s="189"/>
      <c r="M7" s="189"/>
      <c r="N7" s="189"/>
      <c r="O7" s="189"/>
      <c r="P7" s="189"/>
      <c r="Q7" s="189"/>
      <c r="R7" s="189"/>
      <c r="S7" s="189"/>
      <c r="T7" s="189"/>
      <c r="U7" s="189"/>
      <c r="V7" s="189"/>
      <c r="W7" s="189"/>
      <c r="X7" s="189"/>
      <c r="Y7" s="189"/>
    </row>
    <row r="8">
      <c r="A8" s="90">
        <v>1.2</v>
      </c>
      <c r="B8" s="104" t="s">
        <v>676</v>
      </c>
      <c r="C8" s="123" t="s">
        <v>674</v>
      </c>
      <c r="D8" s="105"/>
      <c r="E8" s="105" t="s">
        <v>677</v>
      </c>
      <c r="F8" s="193">
        <v>45.0</v>
      </c>
      <c r="G8" s="108">
        <v>653.0</v>
      </c>
      <c r="H8" s="384">
        <f>IF(F8="QRO",0,(F8*$G8))</f>
        <v>29385</v>
      </c>
      <c r="I8" s="110"/>
      <c r="J8" s="189"/>
      <c r="K8" s="189"/>
      <c r="L8" s="189"/>
      <c r="M8" s="189"/>
      <c r="N8" s="189"/>
      <c r="O8" s="189"/>
      <c r="P8" s="189"/>
      <c r="Q8" s="189"/>
      <c r="R8" s="189"/>
      <c r="S8" s="189"/>
      <c r="T8" s="189"/>
      <c r="U8" s="189"/>
      <c r="V8" s="189"/>
      <c r="W8" s="189"/>
      <c r="X8" s="189"/>
      <c r="Y8" s="189"/>
    </row>
    <row r="9">
      <c r="A9" s="90"/>
      <c r="B9" s="123" t="s">
        <v>678</v>
      </c>
      <c r="C9" s="123"/>
      <c r="D9" s="105"/>
      <c r="E9" s="105"/>
      <c r="F9" s="196"/>
      <c r="G9" s="383"/>
      <c r="H9" s="383"/>
      <c r="I9" s="110"/>
      <c r="J9" s="189"/>
      <c r="K9" s="189"/>
      <c r="L9" s="189"/>
      <c r="M9" s="189"/>
      <c r="N9" s="189"/>
      <c r="O9" s="189"/>
      <c r="P9" s="189"/>
      <c r="Q9" s="189"/>
      <c r="R9" s="189"/>
      <c r="S9" s="189"/>
      <c r="T9" s="189"/>
      <c r="U9" s="189"/>
      <c r="V9" s="189"/>
      <c r="W9" s="189"/>
      <c r="X9" s="189"/>
      <c r="Y9" s="189"/>
    </row>
    <row r="10">
      <c r="A10" s="90"/>
      <c r="B10" s="123"/>
      <c r="C10" s="123"/>
      <c r="D10" s="105"/>
      <c r="E10" s="105"/>
      <c r="F10" s="380"/>
      <c r="G10" s="383"/>
      <c r="H10" s="383"/>
      <c r="I10" s="382"/>
      <c r="J10" s="189"/>
      <c r="K10" s="189"/>
      <c r="L10" s="189"/>
      <c r="M10" s="189"/>
      <c r="N10" s="189"/>
      <c r="O10" s="189"/>
      <c r="P10" s="189"/>
      <c r="Q10" s="189"/>
      <c r="R10" s="189"/>
      <c r="S10" s="189"/>
      <c r="T10" s="189"/>
      <c r="U10" s="189"/>
      <c r="V10" s="189"/>
      <c r="W10" s="189"/>
      <c r="X10" s="189"/>
      <c r="Y10" s="189"/>
    </row>
    <row r="11">
      <c r="A11" s="90">
        <v>1.3</v>
      </c>
      <c r="B11" s="104" t="s">
        <v>679</v>
      </c>
      <c r="C11" s="123"/>
      <c r="D11" s="119" t="s">
        <v>680</v>
      </c>
      <c r="E11" s="105" t="s">
        <v>428</v>
      </c>
      <c r="F11" s="193">
        <v>30.0</v>
      </c>
      <c r="G11" s="108">
        <v>3916.0</v>
      </c>
      <c r="H11" s="384">
        <f>IF(F11="QRO",0,(F11*$G11))</f>
        <v>117480</v>
      </c>
      <c r="I11" s="188" t="s">
        <v>681</v>
      </c>
      <c r="J11" s="189"/>
      <c r="K11" s="189"/>
      <c r="L11" s="189"/>
      <c r="M11" s="189"/>
      <c r="N11" s="189"/>
      <c r="O11" s="189"/>
      <c r="P11" s="189"/>
      <c r="Q11" s="189"/>
      <c r="R11" s="189"/>
      <c r="S11" s="189"/>
      <c r="T11" s="189"/>
      <c r="U11" s="189"/>
      <c r="V11" s="189"/>
      <c r="W11" s="189"/>
      <c r="X11" s="189"/>
      <c r="Y11" s="189"/>
    </row>
    <row r="12">
      <c r="A12" s="90"/>
      <c r="B12" s="123" t="s">
        <v>682</v>
      </c>
      <c r="C12" s="123"/>
      <c r="D12" s="105"/>
      <c r="E12" s="105"/>
      <c r="F12" s="196"/>
      <c r="G12" s="383"/>
      <c r="H12" s="383"/>
      <c r="I12" s="110"/>
      <c r="J12" s="189"/>
      <c r="K12" s="189"/>
      <c r="L12" s="189"/>
      <c r="M12" s="189"/>
      <c r="N12" s="189"/>
      <c r="O12" s="189"/>
      <c r="P12" s="189"/>
      <c r="Q12" s="189"/>
      <c r="R12" s="189"/>
      <c r="S12" s="189"/>
      <c r="T12" s="189"/>
      <c r="U12" s="189"/>
      <c r="V12" s="189"/>
      <c r="W12" s="189"/>
      <c r="X12" s="189"/>
      <c r="Y12" s="189"/>
    </row>
    <row r="13">
      <c r="A13" s="90"/>
      <c r="B13" s="123"/>
      <c r="C13" s="123"/>
      <c r="D13" s="105"/>
      <c r="E13" s="105"/>
      <c r="F13" s="380"/>
      <c r="G13" s="383"/>
      <c r="H13" s="383"/>
      <c r="I13" s="382"/>
      <c r="J13" s="189"/>
      <c r="K13" s="189"/>
      <c r="L13" s="189"/>
      <c r="M13" s="189"/>
      <c r="N13" s="189"/>
      <c r="O13" s="189"/>
      <c r="P13" s="189"/>
      <c r="Q13" s="189"/>
      <c r="R13" s="189"/>
      <c r="S13" s="189"/>
      <c r="T13" s="189"/>
      <c r="U13" s="189"/>
      <c r="V13" s="189"/>
      <c r="W13" s="189"/>
      <c r="X13" s="189"/>
      <c r="Y13" s="189"/>
    </row>
    <row r="14">
      <c r="A14" s="90">
        <v>1.4</v>
      </c>
      <c r="B14" s="104" t="s">
        <v>683</v>
      </c>
      <c r="C14" s="123" t="s">
        <v>684</v>
      </c>
      <c r="D14" s="105"/>
      <c r="E14" s="105" t="s">
        <v>428</v>
      </c>
      <c r="F14" s="193">
        <v>1.0</v>
      </c>
      <c r="G14" s="108">
        <v>7833.0</v>
      </c>
      <c r="H14" s="384">
        <f>IF(F14="QRO",0,(F14*$G14))</f>
        <v>7833</v>
      </c>
      <c r="I14" s="110"/>
      <c r="J14" s="189"/>
      <c r="K14" s="189"/>
      <c r="L14" s="189"/>
      <c r="M14" s="189"/>
      <c r="N14" s="189"/>
      <c r="O14" s="189"/>
      <c r="P14" s="189"/>
      <c r="Q14" s="189"/>
      <c r="R14" s="189"/>
      <c r="S14" s="189"/>
      <c r="T14" s="189"/>
      <c r="U14" s="189"/>
      <c r="V14" s="189"/>
      <c r="W14" s="189"/>
      <c r="X14" s="189"/>
      <c r="Y14" s="189"/>
    </row>
    <row r="15">
      <c r="A15" s="90"/>
      <c r="B15" s="123" t="s">
        <v>685</v>
      </c>
      <c r="C15" s="123"/>
      <c r="D15" s="105"/>
      <c r="E15" s="105"/>
      <c r="F15" s="196"/>
      <c r="G15" s="383"/>
      <c r="H15" s="383"/>
      <c r="I15" s="110"/>
      <c r="J15" s="189"/>
      <c r="K15" s="189"/>
      <c r="L15" s="189"/>
      <c r="M15" s="189"/>
      <c r="N15" s="189"/>
      <c r="O15" s="189"/>
      <c r="P15" s="189"/>
      <c r="Q15" s="189"/>
      <c r="R15" s="189"/>
      <c r="S15" s="189"/>
      <c r="T15" s="189"/>
      <c r="U15" s="189"/>
      <c r="V15" s="189"/>
      <c r="W15" s="189"/>
      <c r="X15" s="189"/>
      <c r="Y15" s="189"/>
    </row>
    <row r="16">
      <c r="A16" s="90"/>
      <c r="B16" s="123"/>
      <c r="C16" s="123"/>
      <c r="D16" s="105"/>
      <c r="E16" s="105"/>
      <c r="F16" s="380"/>
      <c r="G16" s="383"/>
      <c r="H16" s="383"/>
      <c r="I16" s="382"/>
      <c r="J16" s="189"/>
      <c r="K16" s="189"/>
      <c r="L16" s="189"/>
      <c r="M16" s="189"/>
      <c r="N16" s="189"/>
      <c r="O16" s="189"/>
      <c r="P16" s="189"/>
      <c r="Q16" s="189"/>
      <c r="R16" s="189"/>
      <c r="S16" s="189"/>
      <c r="T16" s="189"/>
      <c r="U16" s="189"/>
      <c r="V16" s="189"/>
      <c r="W16" s="189"/>
      <c r="X16" s="189"/>
      <c r="Y16" s="189"/>
    </row>
    <row r="17">
      <c r="A17" s="90">
        <v>1.5</v>
      </c>
      <c r="B17" s="104" t="s">
        <v>686</v>
      </c>
      <c r="C17" s="123" t="s">
        <v>687</v>
      </c>
      <c r="D17" s="119" t="s">
        <v>688</v>
      </c>
      <c r="E17" s="105" t="s">
        <v>428</v>
      </c>
      <c r="F17" s="193">
        <v>3.0</v>
      </c>
      <c r="G17" s="108">
        <v>52218.0</v>
      </c>
      <c r="H17" s="384">
        <f>IF(F17="QRO",0,(F17*$G17))</f>
        <v>156654</v>
      </c>
      <c r="I17" s="188" t="s">
        <v>689</v>
      </c>
      <c r="J17" s="189"/>
      <c r="K17" s="189"/>
      <c r="L17" s="189"/>
      <c r="M17" s="189"/>
      <c r="N17" s="189"/>
      <c r="O17" s="189"/>
      <c r="P17" s="189"/>
      <c r="Q17" s="189"/>
      <c r="R17" s="189"/>
      <c r="S17" s="189"/>
      <c r="T17" s="189"/>
      <c r="U17" s="189"/>
      <c r="V17" s="189"/>
      <c r="W17" s="189"/>
      <c r="X17" s="189"/>
      <c r="Y17" s="189"/>
    </row>
    <row r="18">
      <c r="A18" s="90"/>
      <c r="B18" s="123" t="s">
        <v>690</v>
      </c>
      <c r="C18" s="123"/>
      <c r="D18" s="105"/>
      <c r="E18" s="105"/>
      <c r="F18" s="196"/>
      <c r="G18" s="385"/>
      <c r="H18" s="383"/>
      <c r="I18" s="110"/>
      <c r="J18" s="189"/>
      <c r="K18" s="189"/>
      <c r="L18" s="189"/>
      <c r="M18" s="189"/>
      <c r="N18" s="189"/>
      <c r="O18" s="189"/>
      <c r="P18" s="189"/>
      <c r="Q18" s="189"/>
      <c r="R18" s="189"/>
      <c r="S18" s="189"/>
      <c r="T18" s="189"/>
      <c r="U18" s="189"/>
      <c r="V18" s="189"/>
      <c r="W18" s="189"/>
      <c r="X18" s="189"/>
      <c r="Y18" s="189"/>
    </row>
    <row r="19">
      <c r="A19" s="386"/>
      <c r="B19" s="387"/>
      <c r="C19" s="387"/>
      <c r="D19" s="388"/>
      <c r="E19" s="388"/>
      <c r="F19" s="389"/>
      <c r="G19" s="390"/>
      <c r="H19" s="391"/>
      <c r="I19" s="392"/>
      <c r="J19" s="189"/>
      <c r="K19" s="189"/>
      <c r="L19" s="189"/>
      <c r="M19" s="189"/>
      <c r="N19" s="189"/>
      <c r="O19" s="189"/>
      <c r="P19" s="189"/>
      <c r="Q19" s="189"/>
      <c r="R19" s="189"/>
      <c r="S19" s="189"/>
      <c r="T19" s="189"/>
      <c r="U19" s="189"/>
      <c r="V19" s="189"/>
      <c r="W19" s="189"/>
      <c r="X19" s="189"/>
      <c r="Y19" s="189"/>
    </row>
    <row r="20">
      <c r="A20" s="90">
        <v>1.6</v>
      </c>
      <c r="B20" s="104" t="s">
        <v>691</v>
      </c>
      <c r="C20" s="123" t="s">
        <v>495</v>
      </c>
      <c r="D20" s="119" t="s">
        <v>692</v>
      </c>
      <c r="E20" s="105" t="s">
        <v>327</v>
      </c>
      <c r="F20" s="193">
        <v>1.0</v>
      </c>
      <c r="G20" s="108">
        <v>104440.0</v>
      </c>
      <c r="H20" s="384">
        <f>IF(F20="QRO",0,(F20*$G20))</f>
        <v>104440</v>
      </c>
      <c r="I20" s="188" t="s">
        <v>525</v>
      </c>
      <c r="J20" s="189"/>
      <c r="K20" s="189"/>
      <c r="L20" s="189"/>
      <c r="M20" s="189"/>
      <c r="N20" s="189"/>
      <c r="O20" s="189"/>
      <c r="P20" s="189"/>
      <c r="Q20" s="189"/>
      <c r="R20" s="189"/>
      <c r="S20" s="189"/>
      <c r="T20" s="189"/>
      <c r="U20" s="189"/>
      <c r="V20" s="189"/>
      <c r="W20" s="189"/>
      <c r="X20" s="189"/>
      <c r="Y20" s="189"/>
    </row>
    <row r="21" ht="15.75" customHeight="1">
      <c r="A21" s="90"/>
      <c r="B21" s="123" t="s">
        <v>693</v>
      </c>
      <c r="C21" s="123"/>
      <c r="D21" s="105"/>
      <c r="E21" s="105"/>
      <c r="F21" s="196"/>
      <c r="G21" s="385"/>
      <c r="H21" s="383"/>
      <c r="I21" s="110"/>
      <c r="J21" s="189"/>
      <c r="K21" s="189"/>
      <c r="L21" s="189"/>
      <c r="M21" s="189"/>
      <c r="N21" s="189"/>
      <c r="O21" s="189"/>
      <c r="P21" s="189"/>
      <c r="Q21" s="189"/>
      <c r="R21" s="189"/>
      <c r="S21" s="189"/>
      <c r="T21" s="189"/>
      <c r="U21" s="189"/>
      <c r="V21" s="189"/>
      <c r="W21" s="189"/>
      <c r="X21" s="189"/>
      <c r="Y21" s="189"/>
    </row>
    <row r="22" ht="15.75" customHeight="1">
      <c r="A22" s="386"/>
      <c r="B22" s="387"/>
      <c r="C22" s="387"/>
      <c r="D22" s="388"/>
      <c r="E22" s="388"/>
      <c r="F22" s="389"/>
      <c r="G22" s="390"/>
      <c r="H22" s="391"/>
      <c r="I22" s="392"/>
      <c r="J22" s="189"/>
      <c r="K22" s="189"/>
      <c r="L22" s="189"/>
      <c r="M22" s="189"/>
      <c r="N22" s="189"/>
      <c r="O22" s="189"/>
      <c r="P22" s="189"/>
      <c r="Q22" s="189"/>
      <c r="R22" s="189"/>
      <c r="S22" s="189"/>
      <c r="T22" s="189"/>
      <c r="U22" s="189"/>
      <c r="V22" s="189"/>
      <c r="W22" s="189"/>
      <c r="X22" s="189"/>
      <c r="Y22" s="189"/>
    </row>
    <row r="23" ht="15.75" customHeight="1">
      <c r="A23" s="386"/>
      <c r="B23" s="387"/>
      <c r="C23" s="387"/>
      <c r="D23" s="388"/>
      <c r="E23" s="388"/>
      <c r="F23" s="393"/>
      <c r="G23" s="394"/>
      <c r="H23" s="394"/>
      <c r="I23" s="395"/>
      <c r="J23" s="189"/>
      <c r="K23" s="189"/>
      <c r="L23" s="189"/>
      <c r="M23" s="189"/>
      <c r="N23" s="189"/>
      <c r="O23" s="189"/>
      <c r="P23" s="189"/>
      <c r="Q23" s="189"/>
      <c r="R23" s="189"/>
      <c r="S23" s="189"/>
      <c r="T23" s="189"/>
      <c r="U23" s="189"/>
      <c r="V23" s="189"/>
      <c r="W23" s="189"/>
      <c r="X23" s="189"/>
      <c r="Y23" s="189"/>
    </row>
    <row r="24" ht="21.0" customHeight="1">
      <c r="A24" s="169"/>
      <c r="B24" s="170" t="s">
        <v>694</v>
      </c>
      <c r="C24" s="171"/>
      <c r="D24" s="304"/>
      <c r="E24" s="304"/>
      <c r="F24" s="174"/>
      <c r="G24" s="396"/>
      <c r="H24" s="396">
        <f>SUM(H3:H23)</f>
        <v>433192</v>
      </c>
      <c r="I24" s="397"/>
      <c r="J24" s="398"/>
      <c r="K24" s="398"/>
      <c r="L24" s="398"/>
      <c r="M24" s="398"/>
      <c r="N24" s="398"/>
      <c r="O24" s="398"/>
      <c r="P24" s="398"/>
      <c r="Q24" s="398"/>
      <c r="R24" s="398"/>
      <c r="S24" s="398"/>
      <c r="T24" s="398"/>
      <c r="U24" s="398"/>
      <c r="V24" s="398"/>
      <c r="W24" s="398"/>
      <c r="X24" s="189"/>
      <c r="Y24" s="189"/>
    </row>
    <row r="25" ht="15.75" customHeight="1">
      <c r="A25" s="399"/>
      <c r="B25" s="255"/>
      <c r="C25" s="313"/>
      <c r="D25" s="179"/>
      <c r="E25" s="179"/>
      <c r="F25" s="400"/>
      <c r="G25" s="401"/>
      <c r="H25" s="401"/>
      <c r="I25" s="313"/>
      <c r="J25" s="189"/>
      <c r="K25" s="189"/>
      <c r="L25" s="189"/>
      <c r="M25" s="189"/>
      <c r="N25" s="189"/>
      <c r="O25" s="189"/>
      <c r="P25" s="189"/>
      <c r="Q25" s="189"/>
      <c r="R25" s="189"/>
      <c r="S25" s="189"/>
      <c r="T25" s="189"/>
      <c r="U25" s="189"/>
      <c r="V25" s="189"/>
      <c r="W25" s="189"/>
      <c r="X25" s="189"/>
      <c r="Y25" s="189"/>
    </row>
    <row r="26" ht="15.75" customHeight="1">
      <c r="A26" s="399"/>
      <c r="B26" s="255"/>
      <c r="C26" s="313"/>
      <c r="D26" s="179"/>
      <c r="E26" s="179"/>
      <c r="F26" s="400"/>
      <c r="G26" s="401"/>
      <c r="H26" s="401"/>
      <c r="I26" s="313"/>
      <c r="J26" s="189"/>
      <c r="K26" s="189"/>
      <c r="L26" s="189"/>
      <c r="M26" s="189"/>
      <c r="N26" s="189"/>
      <c r="O26" s="189"/>
      <c r="P26" s="189"/>
      <c r="Q26" s="189"/>
      <c r="R26" s="189"/>
      <c r="S26" s="189"/>
      <c r="T26" s="189"/>
      <c r="U26" s="189"/>
      <c r="V26" s="189"/>
      <c r="W26" s="189"/>
      <c r="X26" s="189"/>
      <c r="Y26" s="189"/>
    </row>
    <row r="27" ht="15.75" customHeight="1">
      <c r="A27" s="399"/>
      <c r="B27" s="255"/>
      <c r="C27" s="313"/>
      <c r="D27" s="179"/>
      <c r="E27" s="179"/>
      <c r="F27" s="400"/>
      <c r="G27" s="401"/>
      <c r="H27" s="401"/>
      <c r="I27" s="313"/>
      <c r="J27" s="189"/>
      <c r="K27" s="189"/>
      <c r="L27" s="189"/>
      <c r="M27" s="189"/>
      <c r="N27" s="189"/>
      <c r="O27" s="189"/>
      <c r="P27" s="189"/>
      <c r="Q27" s="189"/>
      <c r="R27" s="189"/>
      <c r="S27" s="189"/>
      <c r="T27" s="189"/>
      <c r="U27" s="189"/>
      <c r="V27" s="189"/>
      <c r="W27" s="189"/>
      <c r="X27" s="189"/>
      <c r="Y27" s="189"/>
    </row>
    <row r="28" ht="15.75" customHeight="1">
      <c r="A28" s="399"/>
      <c r="B28" s="255"/>
      <c r="C28" s="313"/>
      <c r="D28" s="179"/>
      <c r="E28" s="179"/>
      <c r="F28" s="400"/>
      <c r="G28" s="401"/>
      <c r="H28" s="401"/>
      <c r="I28" s="313"/>
      <c r="J28" s="189"/>
      <c r="K28" s="189"/>
      <c r="L28" s="189"/>
      <c r="M28" s="189"/>
      <c r="N28" s="189"/>
      <c r="O28" s="189"/>
      <c r="P28" s="189"/>
      <c r="Q28" s="189"/>
      <c r="R28" s="189"/>
      <c r="S28" s="189"/>
      <c r="T28" s="189"/>
      <c r="U28" s="189"/>
      <c r="V28" s="189"/>
      <c r="W28" s="189"/>
      <c r="X28" s="189"/>
      <c r="Y28" s="189"/>
    </row>
    <row r="29" ht="15.75" customHeight="1">
      <c r="A29" s="399"/>
      <c r="B29" s="255"/>
      <c r="C29" s="313"/>
      <c r="D29" s="179"/>
      <c r="E29" s="179"/>
      <c r="F29" s="400"/>
      <c r="G29" s="401"/>
      <c r="H29" s="401"/>
      <c r="I29" s="313"/>
      <c r="J29" s="189"/>
      <c r="K29" s="189"/>
      <c r="L29" s="189"/>
      <c r="M29" s="189"/>
      <c r="N29" s="189"/>
      <c r="O29" s="189"/>
      <c r="P29" s="189"/>
      <c r="Q29" s="189"/>
      <c r="R29" s="189"/>
      <c r="S29" s="189"/>
      <c r="T29" s="189"/>
      <c r="U29" s="189"/>
      <c r="V29" s="189"/>
      <c r="W29" s="189"/>
      <c r="X29" s="189"/>
      <c r="Y29" s="189"/>
    </row>
    <row r="30" ht="15.75" customHeight="1">
      <c r="A30" s="399"/>
      <c r="B30" s="255"/>
      <c r="C30" s="313"/>
      <c r="D30" s="179"/>
      <c r="E30" s="179"/>
      <c r="F30" s="400"/>
      <c r="G30" s="401"/>
      <c r="H30" s="401"/>
      <c r="I30" s="313"/>
      <c r="J30" s="189"/>
      <c r="K30" s="189"/>
      <c r="L30" s="189"/>
      <c r="M30" s="189"/>
      <c r="N30" s="189"/>
      <c r="O30" s="189"/>
      <c r="P30" s="189"/>
      <c r="Q30" s="189"/>
      <c r="R30" s="189"/>
      <c r="S30" s="189"/>
      <c r="T30" s="189"/>
      <c r="U30" s="189"/>
      <c r="V30" s="189"/>
      <c r="W30" s="189"/>
      <c r="X30" s="189"/>
      <c r="Y30" s="189"/>
    </row>
    <row r="31" ht="15.75" customHeight="1">
      <c r="A31" s="399"/>
      <c r="B31" s="255"/>
      <c r="C31" s="313"/>
      <c r="D31" s="179"/>
      <c r="E31" s="179"/>
      <c r="F31" s="400"/>
      <c r="G31" s="401"/>
      <c r="H31" s="401"/>
      <c r="I31" s="313"/>
      <c r="J31" s="189"/>
      <c r="K31" s="189"/>
      <c r="L31" s="189"/>
      <c r="M31" s="189"/>
      <c r="N31" s="189"/>
      <c r="O31" s="189"/>
      <c r="P31" s="189"/>
      <c r="Q31" s="189"/>
      <c r="R31" s="189"/>
      <c r="S31" s="189"/>
      <c r="T31" s="189"/>
      <c r="U31" s="189"/>
      <c r="V31" s="189"/>
      <c r="W31" s="189"/>
      <c r="X31" s="189"/>
      <c r="Y31" s="189"/>
    </row>
    <row r="32" ht="15.75" customHeight="1">
      <c r="A32" s="399"/>
      <c r="B32" s="255"/>
      <c r="C32" s="313"/>
      <c r="D32" s="179"/>
      <c r="E32" s="179"/>
      <c r="F32" s="400"/>
      <c r="G32" s="401"/>
      <c r="H32" s="401"/>
      <c r="I32" s="313"/>
      <c r="J32" s="189"/>
      <c r="K32" s="189"/>
      <c r="L32" s="189"/>
      <c r="M32" s="189"/>
      <c r="N32" s="189"/>
      <c r="O32" s="189"/>
      <c r="P32" s="189"/>
      <c r="Q32" s="189"/>
      <c r="R32" s="189"/>
      <c r="S32" s="189"/>
      <c r="T32" s="189"/>
      <c r="U32" s="189"/>
      <c r="V32" s="189"/>
      <c r="W32" s="189"/>
      <c r="X32" s="189"/>
      <c r="Y32" s="189"/>
    </row>
    <row r="33" ht="15.75" customHeight="1">
      <c r="A33" s="399"/>
      <c r="B33" s="255"/>
      <c r="C33" s="313"/>
      <c r="D33" s="179"/>
      <c r="E33" s="179"/>
      <c r="F33" s="400"/>
      <c r="G33" s="401"/>
      <c r="H33" s="401"/>
      <c r="I33" s="313"/>
      <c r="J33" s="189"/>
      <c r="K33" s="189"/>
      <c r="L33" s="189"/>
      <c r="M33" s="189"/>
      <c r="N33" s="189"/>
      <c r="O33" s="189"/>
      <c r="P33" s="189"/>
      <c r="Q33" s="189"/>
      <c r="R33" s="189"/>
      <c r="S33" s="189"/>
      <c r="T33" s="189"/>
      <c r="U33" s="189"/>
      <c r="V33" s="189"/>
      <c r="W33" s="189"/>
      <c r="X33" s="189"/>
      <c r="Y33" s="189"/>
    </row>
    <row r="34" ht="15.75" customHeight="1">
      <c r="A34" s="399"/>
      <c r="B34" s="255"/>
      <c r="C34" s="313"/>
      <c r="D34" s="179"/>
      <c r="E34" s="179"/>
      <c r="F34" s="400"/>
      <c r="G34" s="401"/>
      <c r="H34" s="401"/>
      <c r="I34" s="313"/>
      <c r="J34" s="189"/>
      <c r="K34" s="189"/>
      <c r="L34" s="189"/>
      <c r="M34" s="189"/>
      <c r="N34" s="189"/>
      <c r="O34" s="189"/>
      <c r="P34" s="189"/>
      <c r="Q34" s="189"/>
      <c r="R34" s="189"/>
      <c r="S34" s="189"/>
      <c r="T34" s="189"/>
      <c r="U34" s="189"/>
      <c r="V34" s="189"/>
      <c r="W34" s="189"/>
      <c r="X34" s="189"/>
      <c r="Y34" s="189"/>
    </row>
    <row r="35" ht="15.75" customHeight="1">
      <c r="A35" s="399"/>
      <c r="B35" s="255"/>
      <c r="C35" s="313"/>
      <c r="D35" s="179"/>
      <c r="E35" s="179"/>
      <c r="F35" s="400"/>
      <c r="G35" s="401"/>
      <c r="H35" s="401"/>
      <c r="I35" s="313"/>
      <c r="J35" s="189"/>
      <c r="K35" s="189"/>
      <c r="L35" s="189"/>
      <c r="M35" s="189"/>
      <c r="N35" s="189"/>
      <c r="O35" s="189"/>
      <c r="P35" s="189"/>
      <c r="Q35" s="189"/>
      <c r="R35" s="189"/>
      <c r="S35" s="189"/>
      <c r="T35" s="189"/>
      <c r="U35" s="189"/>
      <c r="V35" s="189"/>
      <c r="W35" s="189"/>
      <c r="X35" s="189"/>
      <c r="Y35" s="189"/>
    </row>
    <row r="36" ht="15.75" customHeight="1">
      <c r="A36" s="399"/>
      <c r="B36" s="255"/>
      <c r="C36" s="313"/>
      <c r="D36" s="179"/>
      <c r="E36" s="179"/>
      <c r="F36" s="400"/>
      <c r="G36" s="401"/>
      <c r="H36" s="401"/>
      <c r="I36" s="313"/>
      <c r="J36" s="189"/>
      <c r="K36" s="189"/>
      <c r="L36" s="189"/>
      <c r="M36" s="189"/>
      <c r="N36" s="189"/>
      <c r="O36" s="189"/>
      <c r="P36" s="189"/>
      <c r="Q36" s="189"/>
      <c r="R36" s="189"/>
      <c r="S36" s="189"/>
      <c r="T36" s="189"/>
      <c r="U36" s="189"/>
      <c r="V36" s="189"/>
      <c r="W36" s="189"/>
      <c r="X36" s="189"/>
      <c r="Y36" s="189"/>
    </row>
    <row r="37" ht="15.75" customHeight="1">
      <c r="A37" s="399"/>
      <c r="B37" s="255"/>
      <c r="C37" s="313"/>
      <c r="D37" s="179"/>
      <c r="E37" s="179"/>
      <c r="F37" s="400"/>
      <c r="G37" s="401"/>
      <c r="H37" s="401"/>
      <c r="I37" s="313"/>
      <c r="J37" s="189"/>
      <c r="K37" s="189"/>
      <c r="L37" s="189"/>
      <c r="M37" s="189"/>
      <c r="N37" s="189"/>
      <c r="O37" s="189"/>
      <c r="P37" s="189"/>
      <c r="Q37" s="189"/>
      <c r="R37" s="189"/>
      <c r="S37" s="189"/>
      <c r="T37" s="189"/>
      <c r="U37" s="189"/>
      <c r="V37" s="189"/>
      <c r="W37" s="189"/>
      <c r="X37" s="189"/>
      <c r="Y37" s="189"/>
    </row>
    <row r="38" ht="15.75" customHeight="1">
      <c r="A38" s="399"/>
      <c r="B38" s="255"/>
      <c r="C38" s="313"/>
      <c r="D38" s="179"/>
      <c r="E38" s="179"/>
      <c r="F38" s="400"/>
      <c r="G38" s="401"/>
      <c r="H38" s="401"/>
      <c r="I38" s="313"/>
      <c r="J38" s="189"/>
      <c r="K38" s="189"/>
      <c r="L38" s="189"/>
      <c r="M38" s="189"/>
      <c r="N38" s="189"/>
      <c r="O38" s="189"/>
      <c r="P38" s="189"/>
      <c r="Q38" s="189"/>
      <c r="R38" s="189"/>
      <c r="S38" s="189"/>
      <c r="T38" s="189"/>
      <c r="U38" s="189"/>
      <c r="V38" s="189"/>
      <c r="W38" s="189"/>
      <c r="X38" s="189"/>
      <c r="Y38" s="189"/>
    </row>
    <row r="39" ht="15.75" customHeight="1">
      <c r="A39" s="399"/>
      <c r="B39" s="255"/>
      <c r="C39" s="313"/>
      <c r="D39" s="179"/>
      <c r="E39" s="179"/>
      <c r="F39" s="400"/>
      <c r="G39" s="401"/>
      <c r="H39" s="401"/>
      <c r="I39" s="313"/>
      <c r="J39" s="189"/>
      <c r="K39" s="189"/>
      <c r="L39" s="189"/>
      <c r="M39" s="189"/>
      <c r="N39" s="189"/>
      <c r="O39" s="189"/>
      <c r="P39" s="189"/>
      <c r="Q39" s="189"/>
      <c r="R39" s="189"/>
      <c r="S39" s="189"/>
      <c r="T39" s="189"/>
      <c r="U39" s="189"/>
      <c r="V39" s="189"/>
      <c r="W39" s="189"/>
      <c r="X39" s="189"/>
      <c r="Y39" s="189"/>
    </row>
    <row r="40" ht="15.75" customHeight="1">
      <c r="A40" s="399"/>
      <c r="B40" s="255"/>
      <c r="C40" s="313"/>
      <c r="D40" s="179"/>
      <c r="E40" s="179"/>
      <c r="F40" s="400"/>
      <c r="G40" s="401"/>
      <c r="H40" s="401"/>
      <c r="I40" s="313"/>
      <c r="J40" s="189"/>
      <c r="K40" s="189"/>
      <c r="L40" s="189"/>
      <c r="M40" s="189"/>
      <c r="N40" s="189"/>
      <c r="O40" s="189"/>
      <c r="P40" s="189"/>
      <c r="Q40" s="189"/>
      <c r="R40" s="189"/>
      <c r="S40" s="189"/>
      <c r="T40" s="189"/>
      <c r="U40" s="189"/>
      <c r="V40" s="189"/>
      <c r="W40" s="189"/>
      <c r="X40" s="189"/>
      <c r="Y40" s="189"/>
    </row>
    <row r="41" ht="15.75" customHeight="1">
      <c r="A41" s="399"/>
      <c r="B41" s="255"/>
      <c r="C41" s="313"/>
      <c r="D41" s="179"/>
      <c r="E41" s="179"/>
      <c r="F41" s="400"/>
      <c r="G41" s="401"/>
      <c r="H41" s="401"/>
      <c r="I41" s="313"/>
      <c r="J41" s="189"/>
      <c r="K41" s="189"/>
      <c r="L41" s="189"/>
      <c r="M41" s="189"/>
      <c r="N41" s="189"/>
      <c r="O41" s="189"/>
      <c r="P41" s="189"/>
      <c r="Q41" s="189"/>
      <c r="R41" s="189"/>
      <c r="S41" s="189"/>
      <c r="T41" s="189"/>
      <c r="U41" s="189"/>
      <c r="V41" s="189"/>
      <c r="W41" s="189"/>
      <c r="X41" s="189"/>
      <c r="Y41" s="189"/>
    </row>
    <row r="42" ht="15.75" customHeight="1">
      <c r="A42" s="399"/>
      <c r="B42" s="255"/>
      <c r="C42" s="313"/>
      <c r="D42" s="179"/>
      <c r="E42" s="179"/>
      <c r="F42" s="400"/>
      <c r="G42" s="401"/>
      <c r="H42" s="401"/>
      <c r="I42" s="313"/>
      <c r="J42" s="189"/>
      <c r="K42" s="189"/>
      <c r="L42" s="189"/>
      <c r="M42" s="189"/>
      <c r="N42" s="189"/>
      <c r="O42" s="189"/>
      <c r="P42" s="189"/>
      <c r="Q42" s="189"/>
      <c r="R42" s="189"/>
      <c r="S42" s="189"/>
      <c r="T42" s="189"/>
      <c r="U42" s="189"/>
      <c r="V42" s="189"/>
      <c r="W42" s="189"/>
      <c r="X42" s="189"/>
      <c r="Y42" s="189"/>
    </row>
    <row r="43" ht="15.75" customHeight="1">
      <c r="A43" s="399"/>
      <c r="B43" s="255"/>
      <c r="C43" s="313"/>
      <c r="D43" s="179"/>
      <c r="E43" s="179"/>
      <c r="F43" s="400"/>
      <c r="G43" s="401"/>
      <c r="H43" s="401"/>
      <c r="I43" s="313"/>
      <c r="J43" s="189"/>
      <c r="K43" s="189"/>
      <c r="L43" s="189"/>
      <c r="M43" s="189"/>
      <c r="N43" s="189"/>
      <c r="O43" s="189"/>
      <c r="P43" s="189"/>
      <c r="Q43" s="189"/>
      <c r="R43" s="189"/>
      <c r="S43" s="189"/>
      <c r="T43" s="189"/>
      <c r="U43" s="189"/>
      <c r="V43" s="189"/>
      <c r="W43" s="189"/>
      <c r="X43" s="189"/>
      <c r="Y43" s="189"/>
    </row>
    <row r="44" ht="15.75" customHeight="1">
      <c r="A44" s="399"/>
      <c r="B44" s="255"/>
      <c r="C44" s="313"/>
      <c r="D44" s="179"/>
      <c r="E44" s="179"/>
      <c r="F44" s="400"/>
      <c r="G44" s="401"/>
      <c r="H44" s="401"/>
      <c r="I44" s="313"/>
      <c r="J44" s="189"/>
      <c r="K44" s="189"/>
      <c r="L44" s="189"/>
      <c r="M44" s="189"/>
      <c r="N44" s="189"/>
      <c r="O44" s="189"/>
      <c r="P44" s="189"/>
      <c r="Q44" s="189"/>
      <c r="R44" s="189"/>
      <c r="S44" s="189"/>
      <c r="T44" s="189"/>
      <c r="U44" s="189"/>
      <c r="V44" s="189"/>
      <c r="W44" s="189"/>
      <c r="X44" s="189"/>
      <c r="Y44" s="189"/>
    </row>
    <row r="45" ht="15.75" customHeight="1">
      <c r="A45" s="399"/>
      <c r="B45" s="255"/>
      <c r="C45" s="313"/>
      <c r="D45" s="179"/>
      <c r="E45" s="179"/>
      <c r="F45" s="400"/>
      <c r="G45" s="401"/>
      <c r="H45" s="401"/>
      <c r="I45" s="313"/>
      <c r="J45" s="189"/>
      <c r="K45" s="189"/>
      <c r="L45" s="189"/>
      <c r="M45" s="189"/>
      <c r="N45" s="189"/>
      <c r="O45" s="189"/>
      <c r="P45" s="189"/>
      <c r="Q45" s="189"/>
      <c r="R45" s="189"/>
      <c r="S45" s="189"/>
      <c r="T45" s="189"/>
      <c r="U45" s="189"/>
      <c r="V45" s="189"/>
      <c r="W45" s="189"/>
      <c r="X45" s="189"/>
      <c r="Y45" s="189"/>
    </row>
    <row r="46" ht="15.75" customHeight="1">
      <c r="A46" s="399"/>
      <c r="B46" s="255"/>
      <c r="C46" s="313"/>
      <c r="D46" s="179"/>
      <c r="E46" s="179"/>
      <c r="F46" s="400"/>
      <c r="G46" s="401"/>
      <c r="H46" s="401"/>
      <c r="I46" s="313"/>
      <c r="J46" s="189"/>
      <c r="K46" s="189"/>
      <c r="L46" s="189"/>
      <c r="M46" s="189"/>
      <c r="N46" s="189"/>
      <c r="O46" s="189"/>
      <c r="P46" s="189"/>
      <c r="Q46" s="189"/>
      <c r="R46" s="189"/>
      <c r="S46" s="189"/>
      <c r="T46" s="189"/>
      <c r="U46" s="189"/>
      <c r="V46" s="189"/>
      <c r="W46" s="189"/>
      <c r="X46" s="189"/>
      <c r="Y46" s="189"/>
    </row>
    <row r="47" ht="15.75" customHeight="1">
      <c r="A47" s="399"/>
      <c r="B47" s="255"/>
      <c r="C47" s="313"/>
      <c r="D47" s="179"/>
      <c r="E47" s="179"/>
      <c r="F47" s="400"/>
      <c r="G47" s="401"/>
      <c r="H47" s="401"/>
      <c r="I47" s="313"/>
      <c r="J47" s="189"/>
      <c r="K47" s="189"/>
      <c r="L47" s="189"/>
      <c r="M47" s="189"/>
      <c r="N47" s="189"/>
      <c r="O47" s="189"/>
      <c r="P47" s="189"/>
      <c r="Q47" s="189"/>
      <c r="R47" s="189"/>
      <c r="S47" s="189"/>
      <c r="T47" s="189"/>
      <c r="U47" s="189"/>
      <c r="V47" s="189"/>
      <c r="W47" s="189"/>
      <c r="X47" s="189"/>
      <c r="Y47" s="189"/>
    </row>
    <row r="48" ht="15.75" customHeight="1">
      <c r="A48" s="399"/>
      <c r="B48" s="255"/>
      <c r="C48" s="313"/>
      <c r="D48" s="179"/>
      <c r="E48" s="179"/>
      <c r="F48" s="400"/>
      <c r="G48" s="401"/>
      <c r="H48" s="401"/>
      <c r="I48" s="313"/>
      <c r="J48" s="189"/>
      <c r="K48" s="189"/>
      <c r="L48" s="189"/>
      <c r="M48" s="189"/>
      <c r="N48" s="189"/>
      <c r="O48" s="189"/>
      <c r="P48" s="189"/>
      <c r="Q48" s="189"/>
      <c r="R48" s="189"/>
      <c r="S48" s="189"/>
      <c r="T48" s="189"/>
      <c r="U48" s="189"/>
      <c r="V48" s="189"/>
      <c r="W48" s="189"/>
      <c r="X48" s="189"/>
      <c r="Y48" s="189"/>
    </row>
    <row r="49" ht="15.75" customHeight="1">
      <c r="A49" s="399"/>
      <c r="B49" s="255"/>
      <c r="C49" s="313"/>
      <c r="D49" s="179"/>
      <c r="E49" s="179"/>
      <c r="F49" s="400"/>
      <c r="G49" s="401"/>
      <c r="H49" s="401"/>
      <c r="I49" s="313"/>
      <c r="J49" s="189"/>
      <c r="K49" s="189"/>
      <c r="L49" s="189"/>
      <c r="M49" s="189"/>
      <c r="N49" s="189"/>
      <c r="O49" s="189"/>
      <c r="P49" s="189"/>
      <c r="Q49" s="189"/>
      <c r="R49" s="189"/>
      <c r="S49" s="189"/>
      <c r="T49" s="189"/>
      <c r="U49" s="189"/>
      <c r="V49" s="189"/>
      <c r="W49" s="189"/>
      <c r="X49" s="189"/>
      <c r="Y49" s="189"/>
    </row>
    <row r="50" ht="15.75" customHeight="1">
      <c r="A50" s="399"/>
      <c r="B50" s="255"/>
      <c r="C50" s="313"/>
      <c r="D50" s="179"/>
      <c r="E50" s="179"/>
      <c r="F50" s="400"/>
      <c r="G50" s="401"/>
      <c r="H50" s="401"/>
      <c r="I50" s="313"/>
      <c r="J50" s="189"/>
      <c r="K50" s="189"/>
      <c r="L50" s="189"/>
      <c r="M50" s="189"/>
      <c r="N50" s="189"/>
      <c r="O50" s="189"/>
      <c r="P50" s="189"/>
      <c r="Q50" s="189"/>
      <c r="R50" s="189"/>
      <c r="S50" s="189"/>
      <c r="T50" s="189"/>
      <c r="U50" s="189"/>
      <c r="V50" s="189"/>
      <c r="W50" s="189"/>
      <c r="X50" s="189"/>
      <c r="Y50" s="189"/>
    </row>
    <row r="51" ht="15.75" customHeight="1">
      <c r="A51" s="399"/>
      <c r="B51" s="255"/>
      <c r="C51" s="313"/>
      <c r="D51" s="179"/>
      <c r="E51" s="179"/>
      <c r="F51" s="400"/>
      <c r="G51" s="401"/>
      <c r="H51" s="401"/>
      <c r="I51" s="313"/>
      <c r="J51" s="189"/>
      <c r="K51" s="189"/>
      <c r="L51" s="189"/>
      <c r="M51" s="189"/>
      <c r="N51" s="189"/>
      <c r="O51" s="189"/>
      <c r="P51" s="189"/>
      <c r="Q51" s="189"/>
      <c r="R51" s="189"/>
      <c r="S51" s="189"/>
      <c r="T51" s="189"/>
      <c r="U51" s="189"/>
      <c r="V51" s="189"/>
      <c r="W51" s="189"/>
      <c r="X51" s="189"/>
      <c r="Y51" s="189"/>
    </row>
    <row r="52" ht="15.75" customHeight="1">
      <c r="A52" s="399"/>
      <c r="B52" s="255"/>
      <c r="C52" s="313"/>
      <c r="D52" s="179"/>
      <c r="E52" s="179"/>
      <c r="F52" s="400"/>
      <c r="G52" s="401"/>
      <c r="H52" s="401"/>
      <c r="I52" s="313"/>
      <c r="J52" s="189"/>
      <c r="K52" s="189"/>
      <c r="L52" s="189"/>
      <c r="M52" s="189"/>
      <c r="N52" s="189"/>
      <c r="O52" s="189"/>
      <c r="P52" s="189"/>
      <c r="Q52" s="189"/>
      <c r="R52" s="189"/>
      <c r="S52" s="189"/>
      <c r="T52" s="189"/>
      <c r="U52" s="189"/>
      <c r="V52" s="189"/>
      <c r="W52" s="189"/>
      <c r="X52" s="189"/>
      <c r="Y52" s="189"/>
    </row>
    <row r="53" ht="15.75" customHeight="1">
      <c r="A53" s="399"/>
      <c r="B53" s="255"/>
      <c r="C53" s="313"/>
      <c r="D53" s="179"/>
      <c r="E53" s="179"/>
      <c r="F53" s="400"/>
      <c r="G53" s="401"/>
      <c r="H53" s="401"/>
      <c r="I53" s="313"/>
      <c r="J53" s="189"/>
      <c r="K53" s="189"/>
      <c r="L53" s="189"/>
      <c r="M53" s="189"/>
      <c r="N53" s="189"/>
      <c r="O53" s="189"/>
      <c r="P53" s="189"/>
      <c r="Q53" s="189"/>
      <c r="R53" s="189"/>
      <c r="S53" s="189"/>
      <c r="T53" s="189"/>
      <c r="U53" s="189"/>
      <c r="V53" s="189"/>
      <c r="W53" s="189"/>
      <c r="X53" s="189"/>
      <c r="Y53" s="189"/>
    </row>
    <row r="54" ht="15.75" customHeight="1">
      <c r="A54" s="399"/>
      <c r="B54" s="255"/>
      <c r="C54" s="313"/>
      <c r="D54" s="179"/>
      <c r="E54" s="179"/>
      <c r="F54" s="400"/>
      <c r="G54" s="401"/>
      <c r="H54" s="401"/>
      <c r="I54" s="313"/>
      <c r="J54" s="189"/>
      <c r="K54" s="189"/>
      <c r="L54" s="189"/>
      <c r="M54" s="189"/>
      <c r="N54" s="189"/>
      <c r="O54" s="189"/>
      <c r="P54" s="189"/>
      <c r="Q54" s="189"/>
      <c r="R54" s="189"/>
      <c r="S54" s="189"/>
      <c r="T54" s="189"/>
      <c r="U54" s="189"/>
      <c r="V54" s="189"/>
      <c r="W54" s="189"/>
      <c r="X54" s="189"/>
      <c r="Y54" s="189"/>
    </row>
    <row r="55" ht="15.75" customHeight="1">
      <c r="A55" s="399"/>
      <c r="B55" s="255"/>
      <c r="C55" s="313"/>
      <c r="D55" s="179"/>
      <c r="E55" s="179"/>
      <c r="F55" s="400"/>
      <c r="G55" s="401"/>
      <c r="H55" s="401"/>
      <c r="I55" s="313"/>
      <c r="J55" s="189"/>
      <c r="K55" s="189"/>
      <c r="L55" s="189"/>
      <c r="M55" s="189"/>
      <c r="N55" s="189"/>
      <c r="O55" s="189"/>
      <c r="P55" s="189"/>
      <c r="Q55" s="189"/>
      <c r="R55" s="189"/>
      <c r="S55" s="189"/>
      <c r="T55" s="189"/>
      <c r="U55" s="189"/>
      <c r="V55" s="189"/>
      <c r="W55" s="189"/>
      <c r="X55" s="189"/>
      <c r="Y55" s="189"/>
    </row>
    <row r="56" ht="15.75" customHeight="1">
      <c r="A56" s="399"/>
      <c r="B56" s="255"/>
      <c r="C56" s="313"/>
      <c r="D56" s="179"/>
      <c r="E56" s="179"/>
      <c r="F56" s="400"/>
      <c r="G56" s="401"/>
      <c r="H56" s="401"/>
      <c r="I56" s="313"/>
      <c r="J56" s="189"/>
      <c r="K56" s="189"/>
      <c r="L56" s="189"/>
      <c r="M56" s="189"/>
      <c r="N56" s="189"/>
      <c r="O56" s="189"/>
      <c r="P56" s="189"/>
      <c r="Q56" s="189"/>
      <c r="R56" s="189"/>
      <c r="S56" s="189"/>
      <c r="T56" s="189"/>
      <c r="U56" s="189"/>
      <c r="V56" s="189"/>
      <c r="W56" s="189"/>
      <c r="X56" s="189"/>
      <c r="Y56" s="189"/>
    </row>
    <row r="57" ht="15.75" customHeight="1">
      <c r="A57" s="399"/>
      <c r="B57" s="255"/>
      <c r="C57" s="313"/>
      <c r="D57" s="179"/>
      <c r="E57" s="179"/>
      <c r="F57" s="400"/>
      <c r="G57" s="401"/>
      <c r="H57" s="401"/>
      <c r="I57" s="313"/>
      <c r="J57" s="189"/>
      <c r="K57" s="189"/>
      <c r="L57" s="189"/>
      <c r="M57" s="189"/>
      <c r="N57" s="189"/>
      <c r="O57" s="189"/>
      <c r="P57" s="189"/>
      <c r="Q57" s="189"/>
      <c r="R57" s="189"/>
      <c r="S57" s="189"/>
      <c r="T57" s="189"/>
      <c r="U57" s="189"/>
      <c r="V57" s="189"/>
      <c r="W57" s="189"/>
      <c r="X57" s="189"/>
      <c r="Y57" s="189"/>
    </row>
    <row r="58" ht="15.75" customHeight="1">
      <c r="A58" s="399"/>
      <c r="B58" s="255"/>
      <c r="C58" s="313"/>
      <c r="D58" s="179"/>
      <c r="E58" s="179"/>
      <c r="F58" s="400"/>
      <c r="G58" s="401"/>
      <c r="H58" s="401"/>
      <c r="I58" s="313"/>
      <c r="J58" s="189"/>
      <c r="K58" s="189"/>
      <c r="L58" s="189"/>
      <c r="M58" s="189"/>
      <c r="N58" s="189"/>
      <c r="O58" s="189"/>
      <c r="P58" s="189"/>
      <c r="Q58" s="189"/>
      <c r="R58" s="189"/>
      <c r="S58" s="189"/>
      <c r="T58" s="189"/>
      <c r="U58" s="189"/>
      <c r="V58" s="189"/>
      <c r="W58" s="189"/>
      <c r="X58" s="189"/>
      <c r="Y58" s="189"/>
    </row>
    <row r="59" ht="15.75" customHeight="1">
      <c r="A59" s="399"/>
      <c r="B59" s="255"/>
      <c r="C59" s="313"/>
      <c r="D59" s="179"/>
      <c r="E59" s="179"/>
      <c r="F59" s="400"/>
      <c r="G59" s="401"/>
      <c r="H59" s="401"/>
      <c r="I59" s="313"/>
      <c r="J59" s="189"/>
      <c r="K59" s="189"/>
      <c r="L59" s="189"/>
      <c r="M59" s="189"/>
      <c r="N59" s="189"/>
      <c r="O59" s="189"/>
      <c r="P59" s="189"/>
      <c r="Q59" s="189"/>
      <c r="R59" s="189"/>
      <c r="S59" s="189"/>
      <c r="T59" s="189"/>
      <c r="U59" s="189"/>
      <c r="V59" s="189"/>
      <c r="W59" s="189"/>
      <c r="X59" s="189"/>
      <c r="Y59" s="189"/>
    </row>
    <row r="60" ht="15.75" customHeight="1">
      <c r="A60" s="399"/>
      <c r="B60" s="255"/>
      <c r="C60" s="313"/>
      <c r="D60" s="179"/>
      <c r="E60" s="179"/>
      <c r="F60" s="400"/>
      <c r="G60" s="401"/>
      <c r="H60" s="401"/>
      <c r="I60" s="313"/>
      <c r="J60" s="189"/>
      <c r="K60" s="189"/>
      <c r="L60" s="189"/>
      <c r="M60" s="189"/>
      <c r="N60" s="189"/>
      <c r="O60" s="189"/>
      <c r="P60" s="189"/>
      <c r="Q60" s="189"/>
      <c r="R60" s="189"/>
      <c r="S60" s="189"/>
      <c r="T60" s="189"/>
      <c r="U60" s="189"/>
      <c r="V60" s="189"/>
      <c r="W60" s="189"/>
      <c r="X60" s="189"/>
      <c r="Y60" s="189"/>
    </row>
    <row r="61" ht="15.75" customHeight="1">
      <c r="A61" s="399"/>
      <c r="B61" s="255"/>
      <c r="C61" s="313"/>
      <c r="D61" s="179"/>
      <c r="E61" s="179"/>
      <c r="F61" s="400"/>
      <c r="G61" s="401"/>
      <c r="H61" s="401"/>
      <c r="I61" s="313"/>
      <c r="J61" s="189"/>
      <c r="K61" s="189"/>
      <c r="L61" s="189"/>
      <c r="M61" s="189"/>
      <c r="N61" s="189"/>
      <c r="O61" s="189"/>
      <c r="P61" s="189"/>
      <c r="Q61" s="189"/>
      <c r="R61" s="189"/>
      <c r="S61" s="189"/>
      <c r="T61" s="189"/>
      <c r="U61" s="189"/>
      <c r="V61" s="189"/>
      <c r="W61" s="189"/>
      <c r="X61" s="189"/>
      <c r="Y61" s="189"/>
    </row>
    <row r="62" ht="15.75" customHeight="1">
      <c r="A62" s="399"/>
      <c r="B62" s="255"/>
      <c r="C62" s="313"/>
      <c r="D62" s="179"/>
      <c r="E62" s="179"/>
      <c r="F62" s="400"/>
      <c r="G62" s="401"/>
      <c r="H62" s="401"/>
      <c r="I62" s="313"/>
      <c r="J62" s="189"/>
      <c r="K62" s="189"/>
      <c r="L62" s="189"/>
      <c r="M62" s="189"/>
      <c r="N62" s="189"/>
      <c r="O62" s="189"/>
      <c r="P62" s="189"/>
      <c r="Q62" s="189"/>
      <c r="R62" s="189"/>
      <c r="S62" s="189"/>
      <c r="T62" s="189"/>
      <c r="U62" s="189"/>
      <c r="V62" s="189"/>
      <c r="W62" s="189"/>
      <c r="X62" s="189"/>
      <c r="Y62" s="189"/>
    </row>
    <row r="63" ht="15.75" customHeight="1">
      <c r="A63" s="399"/>
      <c r="B63" s="255"/>
      <c r="C63" s="313"/>
      <c r="D63" s="179"/>
      <c r="E63" s="179"/>
      <c r="F63" s="400"/>
      <c r="G63" s="401"/>
      <c r="H63" s="401"/>
      <c r="I63" s="313"/>
      <c r="J63" s="189"/>
      <c r="K63" s="189"/>
      <c r="L63" s="189"/>
      <c r="M63" s="189"/>
      <c r="N63" s="189"/>
      <c r="O63" s="189"/>
      <c r="P63" s="189"/>
      <c r="Q63" s="189"/>
      <c r="R63" s="189"/>
      <c r="S63" s="189"/>
      <c r="T63" s="189"/>
      <c r="U63" s="189"/>
      <c r="V63" s="189"/>
      <c r="W63" s="189"/>
      <c r="X63" s="189"/>
      <c r="Y63" s="189"/>
    </row>
    <row r="64" ht="15.75" customHeight="1">
      <c r="A64" s="399"/>
      <c r="B64" s="255"/>
      <c r="C64" s="313"/>
      <c r="D64" s="179"/>
      <c r="E64" s="179"/>
      <c r="F64" s="400"/>
      <c r="G64" s="401"/>
      <c r="H64" s="401"/>
      <c r="I64" s="313"/>
      <c r="J64" s="189"/>
      <c r="K64" s="189"/>
      <c r="L64" s="189"/>
      <c r="M64" s="189"/>
      <c r="N64" s="189"/>
      <c r="O64" s="189"/>
      <c r="P64" s="189"/>
      <c r="Q64" s="189"/>
      <c r="R64" s="189"/>
      <c r="S64" s="189"/>
      <c r="T64" s="189"/>
      <c r="U64" s="189"/>
      <c r="V64" s="189"/>
      <c r="W64" s="189"/>
      <c r="X64" s="189"/>
      <c r="Y64" s="189"/>
    </row>
    <row r="65" ht="15.75" customHeight="1">
      <c r="A65" s="399"/>
      <c r="B65" s="255"/>
      <c r="C65" s="313"/>
      <c r="D65" s="179"/>
      <c r="E65" s="179"/>
      <c r="F65" s="400"/>
      <c r="G65" s="401"/>
      <c r="H65" s="401"/>
      <c r="I65" s="313"/>
      <c r="J65" s="189"/>
      <c r="K65" s="189"/>
      <c r="L65" s="189"/>
      <c r="M65" s="189"/>
      <c r="N65" s="189"/>
      <c r="O65" s="189"/>
      <c r="P65" s="189"/>
      <c r="Q65" s="189"/>
      <c r="R65" s="189"/>
      <c r="S65" s="189"/>
      <c r="T65" s="189"/>
      <c r="U65" s="189"/>
      <c r="V65" s="189"/>
      <c r="W65" s="189"/>
      <c r="X65" s="189"/>
      <c r="Y65" s="189"/>
    </row>
    <row r="66" ht="15.75" customHeight="1">
      <c r="A66" s="399"/>
      <c r="B66" s="255"/>
      <c r="C66" s="313"/>
      <c r="D66" s="179"/>
      <c r="E66" s="179"/>
      <c r="F66" s="400"/>
      <c r="G66" s="401"/>
      <c r="H66" s="401"/>
      <c r="I66" s="313"/>
      <c r="J66" s="189"/>
      <c r="K66" s="189"/>
      <c r="L66" s="189"/>
      <c r="M66" s="189"/>
      <c r="N66" s="189"/>
      <c r="O66" s="189"/>
      <c r="P66" s="189"/>
      <c r="Q66" s="189"/>
      <c r="R66" s="189"/>
      <c r="S66" s="189"/>
      <c r="T66" s="189"/>
      <c r="U66" s="189"/>
      <c r="V66" s="189"/>
      <c r="W66" s="189"/>
      <c r="X66" s="189"/>
      <c r="Y66" s="189"/>
    </row>
    <row r="67" ht="15.75" customHeight="1">
      <c r="A67" s="399"/>
      <c r="B67" s="255"/>
      <c r="C67" s="313"/>
      <c r="D67" s="179"/>
      <c r="E67" s="179"/>
      <c r="F67" s="400"/>
      <c r="G67" s="401"/>
      <c r="H67" s="401"/>
      <c r="I67" s="313"/>
      <c r="J67" s="189"/>
      <c r="K67" s="189"/>
      <c r="L67" s="189"/>
      <c r="M67" s="189"/>
      <c r="N67" s="189"/>
      <c r="O67" s="189"/>
      <c r="P67" s="189"/>
      <c r="Q67" s="189"/>
      <c r="R67" s="189"/>
      <c r="S67" s="189"/>
      <c r="T67" s="189"/>
      <c r="U67" s="189"/>
      <c r="V67" s="189"/>
      <c r="W67" s="189"/>
      <c r="X67" s="189"/>
      <c r="Y67" s="189"/>
    </row>
    <row r="68" ht="15.75" customHeight="1">
      <c r="A68" s="399"/>
      <c r="B68" s="255"/>
      <c r="C68" s="313"/>
      <c r="D68" s="179"/>
      <c r="E68" s="179"/>
      <c r="F68" s="400"/>
      <c r="G68" s="401"/>
      <c r="H68" s="401"/>
      <c r="I68" s="313"/>
      <c r="J68" s="189"/>
      <c r="K68" s="189"/>
      <c r="L68" s="189"/>
      <c r="M68" s="189"/>
      <c r="N68" s="189"/>
      <c r="O68" s="189"/>
      <c r="P68" s="189"/>
      <c r="Q68" s="189"/>
      <c r="R68" s="189"/>
      <c r="S68" s="189"/>
      <c r="T68" s="189"/>
      <c r="U68" s="189"/>
      <c r="V68" s="189"/>
      <c r="W68" s="189"/>
      <c r="X68" s="189"/>
      <c r="Y68" s="189"/>
    </row>
    <row r="69" ht="15.75" customHeight="1">
      <c r="A69" s="399"/>
      <c r="B69" s="255"/>
      <c r="C69" s="313"/>
      <c r="D69" s="179"/>
      <c r="E69" s="179"/>
      <c r="F69" s="400"/>
      <c r="G69" s="401"/>
      <c r="H69" s="401"/>
      <c r="I69" s="313"/>
      <c r="J69" s="189"/>
      <c r="K69" s="189"/>
      <c r="L69" s="189"/>
      <c r="M69" s="189"/>
      <c r="N69" s="189"/>
      <c r="O69" s="189"/>
      <c r="P69" s="189"/>
      <c r="Q69" s="189"/>
      <c r="R69" s="189"/>
      <c r="S69" s="189"/>
      <c r="T69" s="189"/>
      <c r="U69" s="189"/>
      <c r="V69" s="189"/>
      <c r="W69" s="189"/>
      <c r="X69" s="189"/>
      <c r="Y69" s="189"/>
    </row>
    <row r="70" ht="15.75" customHeight="1">
      <c r="A70" s="399"/>
      <c r="B70" s="255"/>
      <c r="C70" s="313"/>
      <c r="D70" s="179"/>
      <c r="E70" s="179"/>
      <c r="F70" s="400"/>
      <c r="G70" s="401"/>
      <c r="H70" s="401"/>
      <c r="I70" s="313"/>
      <c r="J70" s="189"/>
      <c r="K70" s="189"/>
      <c r="L70" s="189"/>
      <c r="M70" s="189"/>
      <c r="N70" s="189"/>
      <c r="O70" s="189"/>
      <c r="P70" s="189"/>
      <c r="Q70" s="189"/>
      <c r="R70" s="189"/>
      <c r="S70" s="189"/>
      <c r="T70" s="189"/>
      <c r="U70" s="189"/>
      <c r="V70" s="189"/>
      <c r="W70" s="189"/>
      <c r="X70" s="189"/>
      <c r="Y70" s="189"/>
    </row>
    <row r="71" ht="15.75" customHeight="1">
      <c r="A71" s="399"/>
      <c r="B71" s="255"/>
      <c r="C71" s="313"/>
      <c r="D71" s="179"/>
      <c r="E71" s="179"/>
      <c r="F71" s="400"/>
      <c r="G71" s="401"/>
      <c r="H71" s="401"/>
      <c r="I71" s="313"/>
      <c r="J71" s="189"/>
      <c r="K71" s="189"/>
      <c r="L71" s="189"/>
      <c r="M71" s="189"/>
      <c r="N71" s="189"/>
      <c r="O71" s="189"/>
      <c r="P71" s="189"/>
      <c r="Q71" s="189"/>
      <c r="R71" s="189"/>
      <c r="S71" s="189"/>
      <c r="T71" s="189"/>
      <c r="U71" s="189"/>
      <c r="V71" s="189"/>
      <c r="W71" s="189"/>
      <c r="X71" s="189"/>
      <c r="Y71" s="189"/>
    </row>
    <row r="72" ht="15.75" customHeight="1">
      <c r="A72" s="399"/>
      <c r="B72" s="255"/>
      <c r="C72" s="313"/>
      <c r="D72" s="179"/>
      <c r="E72" s="179"/>
      <c r="F72" s="400"/>
      <c r="G72" s="401"/>
      <c r="H72" s="401"/>
      <c r="I72" s="313"/>
      <c r="J72" s="189"/>
      <c r="K72" s="189"/>
      <c r="L72" s="189"/>
      <c r="M72" s="189"/>
      <c r="N72" s="189"/>
      <c r="O72" s="189"/>
      <c r="P72" s="189"/>
      <c r="Q72" s="189"/>
      <c r="R72" s="189"/>
      <c r="S72" s="189"/>
      <c r="T72" s="189"/>
      <c r="U72" s="189"/>
      <c r="V72" s="189"/>
      <c r="W72" s="189"/>
      <c r="X72" s="189"/>
      <c r="Y72" s="189"/>
    </row>
    <row r="73" ht="15.75" customHeight="1">
      <c r="A73" s="399"/>
      <c r="B73" s="255"/>
      <c r="C73" s="313"/>
      <c r="D73" s="179"/>
      <c r="E73" s="179"/>
      <c r="F73" s="400"/>
      <c r="G73" s="401"/>
      <c r="H73" s="401"/>
      <c r="I73" s="313"/>
      <c r="J73" s="189"/>
      <c r="K73" s="189"/>
      <c r="L73" s="189"/>
      <c r="M73" s="189"/>
      <c r="N73" s="189"/>
      <c r="O73" s="189"/>
      <c r="P73" s="189"/>
      <c r="Q73" s="189"/>
      <c r="R73" s="189"/>
      <c r="S73" s="189"/>
      <c r="T73" s="189"/>
      <c r="U73" s="189"/>
      <c r="V73" s="189"/>
      <c r="W73" s="189"/>
      <c r="X73" s="189"/>
      <c r="Y73" s="189"/>
    </row>
    <row r="74" ht="15.75" customHeight="1">
      <c r="A74" s="399"/>
      <c r="B74" s="255"/>
      <c r="C74" s="313"/>
      <c r="D74" s="179"/>
      <c r="E74" s="179"/>
      <c r="F74" s="400"/>
      <c r="G74" s="401"/>
      <c r="H74" s="401"/>
      <c r="I74" s="313"/>
      <c r="J74" s="189"/>
      <c r="K74" s="189"/>
      <c r="L74" s="189"/>
      <c r="M74" s="189"/>
      <c r="N74" s="189"/>
      <c r="O74" s="189"/>
      <c r="P74" s="189"/>
      <c r="Q74" s="189"/>
      <c r="R74" s="189"/>
      <c r="S74" s="189"/>
      <c r="T74" s="189"/>
      <c r="U74" s="189"/>
      <c r="V74" s="189"/>
      <c r="W74" s="189"/>
      <c r="X74" s="189"/>
      <c r="Y74" s="189"/>
    </row>
    <row r="75" ht="15.75" customHeight="1">
      <c r="A75" s="399"/>
      <c r="B75" s="255"/>
      <c r="C75" s="313"/>
      <c r="D75" s="179"/>
      <c r="E75" s="179"/>
      <c r="F75" s="400"/>
      <c r="G75" s="401"/>
      <c r="H75" s="401"/>
      <c r="I75" s="313"/>
      <c r="J75" s="189"/>
      <c r="K75" s="189"/>
      <c r="L75" s="189"/>
      <c r="M75" s="189"/>
      <c r="N75" s="189"/>
      <c r="O75" s="189"/>
      <c r="P75" s="189"/>
      <c r="Q75" s="189"/>
      <c r="R75" s="189"/>
      <c r="S75" s="189"/>
      <c r="T75" s="189"/>
      <c r="U75" s="189"/>
      <c r="V75" s="189"/>
      <c r="W75" s="189"/>
      <c r="X75" s="189"/>
      <c r="Y75" s="189"/>
    </row>
    <row r="76" ht="15.75" customHeight="1">
      <c r="A76" s="399"/>
      <c r="B76" s="255"/>
      <c r="C76" s="313"/>
      <c r="D76" s="179"/>
      <c r="E76" s="179"/>
      <c r="F76" s="400"/>
      <c r="G76" s="401"/>
      <c r="H76" s="401"/>
      <c r="I76" s="313"/>
      <c r="J76" s="189"/>
      <c r="K76" s="189"/>
      <c r="L76" s="189"/>
      <c r="M76" s="189"/>
      <c r="N76" s="189"/>
      <c r="O76" s="189"/>
      <c r="P76" s="189"/>
      <c r="Q76" s="189"/>
      <c r="R76" s="189"/>
      <c r="S76" s="189"/>
      <c r="T76" s="189"/>
      <c r="U76" s="189"/>
      <c r="V76" s="189"/>
      <c r="W76" s="189"/>
      <c r="X76" s="189"/>
      <c r="Y76" s="189"/>
    </row>
    <row r="77" ht="15.75" customHeight="1">
      <c r="A77" s="399"/>
      <c r="B77" s="255"/>
      <c r="C77" s="313"/>
      <c r="D77" s="179"/>
      <c r="E77" s="179"/>
      <c r="F77" s="400"/>
      <c r="G77" s="401"/>
      <c r="H77" s="401"/>
      <c r="I77" s="313"/>
      <c r="J77" s="189"/>
      <c r="K77" s="189"/>
      <c r="L77" s="189"/>
      <c r="M77" s="189"/>
      <c r="N77" s="189"/>
      <c r="O77" s="189"/>
      <c r="P77" s="189"/>
      <c r="Q77" s="189"/>
      <c r="R77" s="189"/>
      <c r="S77" s="189"/>
      <c r="T77" s="189"/>
      <c r="U77" s="189"/>
      <c r="V77" s="189"/>
      <c r="W77" s="189"/>
      <c r="X77" s="189"/>
      <c r="Y77" s="189"/>
    </row>
    <row r="78" ht="15.75" customHeight="1">
      <c r="A78" s="399"/>
      <c r="B78" s="255"/>
      <c r="C78" s="313"/>
      <c r="D78" s="179"/>
      <c r="E78" s="179"/>
      <c r="F78" s="400"/>
      <c r="G78" s="401"/>
      <c r="H78" s="401"/>
      <c r="I78" s="313"/>
      <c r="J78" s="189"/>
      <c r="K78" s="189"/>
      <c r="L78" s="189"/>
      <c r="M78" s="189"/>
      <c r="N78" s="189"/>
      <c r="O78" s="189"/>
      <c r="P78" s="189"/>
      <c r="Q78" s="189"/>
      <c r="R78" s="189"/>
      <c r="S78" s="189"/>
      <c r="T78" s="189"/>
      <c r="U78" s="189"/>
      <c r="V78" s="189"/>
      <c r="W78" s="189"/>
      <c r="X78" s="189"/>
      <c r="Y78" s="189"/>
    </row>
    <row r="79" ht="15.75" customHeight="1">
      <c r="A79" s="399"/>
      <c r="B79" s="255"/>
      <c r="C79" s="313"/>
      <c r="D79" s="179"/>
      <c r="E79" s="179"/>
      <c r="F79" s="400"/>
      <c r="G79" s="401"/>
      <c r="H79" s="401"/>
      <c r="I79" s="313"/>
      <c r="J79" s="189"/>
      <c r="K79" s="189"/>
      <c r="L79" s="189"/>
      <c r="M79" s="189"/>
      <c r="N79" s="189"/>
      <c r="O79" s="189"/>
      <c r="P79" s="189"/>
      <c r="Q79" s="189"/>
      <c r="R79" s="189"/>
      <c r="S79" s="189"/>
      <c r="T79" s="189"/>
      <c r="U79" s="189"/>
      <c r="V79" s="189"/>
      <c r="W79" s="189"/>
      <c r="X79" s="189"/>
      <c r="Y79" s="189"/>
    </row>
    <row r="80" ht="15.75" customHeight="1">
      <c r="A80" s="399"/>
      <c r="B80" s="255"/>
      <c r="C80" s="313"/>
      <c r="D80" s="179"/>
      <c r="E80" s="179"/>
      <c r="F80" s="400"/>
      <c r="G80" s="401"/>
      <c r="H80" s="401"/>
      <c r="I80" s="313"/>
      <c r="J80" s="189"/>
      <c r="K80" s="189"/>
      <c r="L80" s="189"/>
      <c r="M80" s="189"/>
      <c r="N80" s="189"/>
      <c r="O80" s="189"/>
      <c r="P80" s="189"/>
      <c r="Q80" s="189"/>
      <c r="R80" s="189"/>
      <c r="S80" s="189"/>
      <c r="T80" s="189"/>
      <c r="U80" s="189"/>
      <c r="V80" s="189"/>
      <c r="W80" s="189"/>
      <c r="X80" s="189"/>
      <c r="Y80" s="189"/>
    </row>
    <row r="81" ht="15.75" customHeight="1">
      <c r="A81" s="399"/>
      <c r="B81" s="255"/>
      <c r="C81" s="313"/>
      <c r="D81" s="179"/>
      <c r="E81" s="179"/>
      <c r="F81" s="400"/>
      <c r="G81" s="401"/>
      <c r="H81" s="401"/>
      <c r="I81" s="313"/>
      <c r="J81" s="189"/>
      <c r="K81" s="189"/>
      <c r="L81" s="189"/>
      <c r="M81" s="189"/>
      <c r="N81" s="189"/>
      <c r="O81" s="189"/>
      <c r="P81" s="189"/>
      <c r="Q81" s="189"/>
      <c r="R81" s="189"/>
      <c r="S81" s="189"/>
      <c r="T81" s="189"/>
      <c r="U81" s="189"/>
      <c r="V81" s="189"/>
      <c r="W81" s="189"/>
      <c r="X81" s="189"/>
      <c r="Y81" s="189"/>
    </row>
    <row r="82" ht="15.75" customHeight="1">
      <c r="A82" s="399"/>
      <c r="B82" s="255"/>
      <c r="C82" s="313"/>
      <c r="D82" s="179"/>
      <c r="E82" s="179"/>
      <c r="F82" s="400"/>
      <c r="G82" s="401"/>
      <c r="H82" s="401"/>
      <c r="I82" s="313"/>
      <c r="J82" s="189"/>
      <c r="K82" s="189"/>
      <c r="L82" s="189"/>
      <c r="M82" s="189"/>
      <c r="N82" s="189"/>
      <c r="O82" s="189"/>
      <c r="P82" s="189"/>
      <c r="Q82" s="189"/>
      <c r="R82" s="189"/>
      <c r="S82" s="189"/>
      <c r="T82" s="189"/>
      <c r="U82" s="189"/>
      <c r="V82" s="189"/>
      <c r="W82" s="189"/>
      <c r="X82" s="189"/>
      <c r="Y82" s="189"/>
    </row>
    <row r="83" ht="15.75" customHeight="1">
      <c r="A83" s="399"/>
      <c r="B83" s="255"/>
      <c r="C83" s="313"/>
      <c r="D83" s="179"/>
      <c r="E83" s="179"/>
      <c r="F83" s="400"/>
      <c r="G83" s="401"/>
      <c r="H83" s="401"/>
      <c r="I83" s="313"/>
      <c r="J83" s="189"/>
      <c r="K83" s="189"/>
      <c r="L83" s="189"/>
      <c r="M83" s="189"/>
      <c r="N83" s="189"/>
      <c r="O83" s="189"/>
      <c r="P83" s="189"/>
      <c r="Q83" s="189"/>
      <c r="R83" s="189"/>
      <c r="S83" s="189"/>
      <c r="T83" s="189"/>
      <c r="U83" s="189"/>
      <c r="V83" s="189"/>
      <c r="W83" s="189"/>
      <c r="X83" s="189"/>
      <c r="Y83" s="189"/>
    </row>
    <row r="84" ht="15.75" customHeight="1">
      <c r="A84" s="399"/>
      <c r="B84" s="255"/>
      <c r="C84" s="313"/>
      <c r="D84" s="179"/>
      <c r="E84" s="179"/>
      <c r="F84" s="400"/>
      <c r="G84" s="401"/>
      <c r="H84" s="401"/>
      <c r="I84" s="313"/>
      <c r="J84" s="189"/>
      <c r="K84" s="189"/>
      <c r="L84" s="189"/>
      <c r="M84" s="189"/>
      <c r="N84" s="189"/>
      <c r="O84" s="189"/>
      <c r="P84" s="189"/>
      <c r="Q84" s="189"/>
      <c r="R84" s="189"/>
      <c r="S84" s="189"/>
      <c r="T84" s="189"/>
      <c r="U84" s="189"/>
      <c r="V84" s="189"/>
      <c r="W84" s="189"/>
      <c r="X84" s="189"/>
      <c r="Y84" s="189"/>
    </row>
    <row r="85" ht="15.75" customHeight="1">
      <c r="A85" s="399"/>
      <c r="B85" s="255"/>
      <c r="C85" s="313"/>
      <c r="D85" s="179"/>
      <c r="E85" s="179"/>
      <c r="F85" s="400"/>
      <c r="G85" s="401"/>
      <c r="H85" s="401"/>
      <c r="I85" s="313"/>
      <c r="J85" s="189"/>
      <c r="K85" s="189"/>
      <c r="L85" s="189"/>
      <c r="M85" s="189"/>
      <c r="N85" s="189"/>
      <c r="O85" s="189"/>
      <c r="P85" s="189"/>
      <c r="Q85" s="189"/>
      <c r="R85" s="189"/>
      <c r="S85" s="189"/>
      <c r="T85" s="189"/>
      <c r="U85" s="189"/>
      <c r="V85" s="189"/>
      <c r="W85" s="189"/>
      <c r="X85" s="189"/>
      <c r="Y85" s="189"/>
    </row>
    <row r="86" ht="15.75" customHeight="1">
      <c r="A86" s="399"/>
      <c r="B86" s="255"/>
      <c r="C86" s="313"/>
      <c r="D86" s="179"/>
      <c r="E86" s="179"/>
      <c r="F86" s="400"/>
      <c r="G86" s="401"/>
      <c r="H86" s="401"/>
      <c r="I86" s="313"/>
      <c r="J86" s="189"/>
      <c r="K86" s="189"/>
      <c r="L86" s="189"/>
      <c r="M86" s="189"/>
      <c r="N86" s="189"/>
      <c r="O86" s="189"/>
      <c r="P86" s="189"/>
      <c r="Q86" s="189"/>
      <c r="R86" s="189"/>
      <c r="S86" s="189"/>
      <c r="T86" s="189"/>
      <c r="U86" s="189"/>
      <c r="V86" s="189"/>
      <c r="W86" s="189"/>
      <c r="X86" s="189"/>
      <c r="Y86" s="189"/>
    </row>
    <row r="87" ht="15.75" customHeight="1">
      <c r="A87" s="399"/>
      <c r="B87" s="255"/>
      <c r="C87" s="313"/>
      <c r="D87" s="179"/>
      <c r="E87" s="179"/>
      <c r="F87" s="400"/>
      <c r="G87" s="401"/>
      <c r="H87" s="401"/>
      <c r="I87" s="313"/>
      <c r="J87" s="189"/>
      <c r="K87" s="189"/>
      <c r="L87" s="189"/>
      <c r="M87" s="189"/>
      <c r="N87" s="189"/>
      <c r="O87" s="189"/>
      <c r="P87" s="189"/>
      <c r="Q87" s="189"/>
      <c r="R87" s="189"/>
      <c r="S87" s="189"/>
      <c r="T87" s="189"/>
      <c r="U87" s="189"/>
      <c r="V87" s="189"/>
      <c r="W87" s="189"/>
      <c r="X87" s="189"/>
      <c r="Y87" s="189"/>
    </row>
    <row r="88" ht="15.75" customHeight="1">
      <c r="A88" s="399"/>
      <c r="B88" s="255"/>
      <c r="C88" s="313"/>
      <c r="D88" s="179"/>
      <c r="E88" s="179"/>
      <c r="F88" s="400"/>
      <c r="G88" s="401"/>
      <c r="H88" s="401"/>
      <c r="I88" s="313"/>
      <c r="J88" s="189"/>
      <c r="K88" s="189"/>
      <c r="L88" s="189"/>
      <c r="M88" s="189"/>
      <c r="N88" s="189"/>
      <c r="O88" s="189"/>
      <c r="P88" s="189"/>
      <c r="Q88" s="189"/>
      <c r="R88" s="189"/>
      <c r="S88" s="189"/>
      <c r="T88" s="189"/>
      <c r="U88" s="189"/>
      <c r="V88" s="189"/>
      <c r="W88" s="189"/>
      <c r="X88" s="189"/>
      <c r="Y88" s="189"/>
    </row>
    <row r="89" ht="15.75" customHeight="1">
      <c r="A89" s="399"/>
      <c r="B89" s="255"/>
      <c r="C89" s="313"/>
      <c r="D89" s="179"/>
      <c r="E89" s="179"/>
      <c r="F89" s="400"/>
      <c r="G89" s="401"/>
      <c r="H89" s="401"/>
      <c r="I89" s="313"/>
      <c r="J89" s="189"/>
      <c r="K89" s="189"/>
      <c r="L89" s="189"/>
      <c r="M89" s="189"/>
      <c r="N89" s="189"/>
      <c r="O89" s="189"/>
      <c r="P89" s="189"/>
      <c r="Q89" s="189"/>
      <c r="R89" s="189"/>
      <c r="S89" s="189"/>
      <c r="T89" s="189"/>
      <c r="U89" s="189"/>
      <c r="V89" s="189"/>
      <c r="W89" s="189"/>
      <c r="X89" s="189"/>
      <c r="Y89" s="189"/>
    </row>
    <row r="90" ht="15.75" customHeight="1">
      <c r="A90" s="399"/>
      <c r="B90" s="255"/>
      <c r="C90" s="313"/>
      <c r="D90" s="179"/>
      <c r="E90" s="179"/>
      <c r="F90" s="400"/>
      <c r="G90" s="401"/>
      <c r="H90" s="401"/>
      <c r="I90" s="313"/>
      <c r="J90" s="189"/>
      <c r="K90" s="189"/>
      <c r="L90" s="189"/>
      <c r="M90" s="189"/>
      <c r="N90" s="189"/>
      <c r="O90" s="189"/>
      <c r="P90" s="189"/>
      <c r="Q90" s="189"/>
      <c r="R90" s="189"/>
      <c r="S90" s="189"/>
      <c r="T90" s="189"/>
      <c r="U90" s="189"/>
      <c r="V90" s="189"/>
      <c r="W90" s="189"/>
      <c r="X90" s="189"/>
      <c r="Y90" s="189"/>
    </row>
    <row r="91" ht="15.75" customHeight="1">
      <c r="A91" s="399"/>
      <c r="B91" s="255"/>
      <c r="C91" s="313"/>
      <c r="D91" s="179"/>
      <c r="E91" s="179"/>
      <c r="F91" s="400"/>
      <c r="G91" s="401"/>
      <c r="H91" s="401"/>
      <c r="I91" s="313"/>
      <c r="J91" s="189"/>
      <c r="K91" s="189"/>
      <c r="L91" s="189"/>
      <c r="M91" s="189"/>
      <c r="N91" s="189"/>
      <c r="O91" s="189"/>
      <c r="P91" s="189"/>
      <c r="Q91" s="189"/>
      <c r="R91" s="189"/>
      <c r="S91" s="189"/>
      <c r="T91" s="189"/>
      <c r="U91" s="189"/>
      <c r="V91" s="189"/>
      <c r="W91" s="189"/>
      <c r="X91" s="189"/>
      <c r="Y91" s="189"/>
    </row>
    <row r="92" ht="15.75" customHeight="1">
      <c r="A92" s="399"/>
      <c r="B92" s="255"/>
      <c r="C92" s="313"/>
      <c r="D92" s="179"/>
      <c r="E92" s="179"/>
      <c r="F92" s="400"/>
      <c r="G92" s="401"/>
      <c r="H92" s="401"/>
      <c r="I92" s="313"/>
      <c r="J92" s="189"/>
      <c r="K92" s="189"/>
      <c r="L92" s="189"/>
      <c r="M92" s="189"/>
      <c r="N92" s="189"/>
      <c r="O92" s="189"/>
      <c r="P92" s="189"/>
      <c r="Q92" s="189"/>
      <c r="R92" s="189"/>
      <c r="S92" s="189"/>
      <c r="T92" s="189"/>
      <c r="U92" s="189"/>
      <c r="V92" s="189"/>
      <c r="W92" s="189"/>
      <c r="X92" s="189"/>
      <c r="Y92" s="189"/>
    </row>
    <row r="93" ht="15.75" customHeight="1">
      <c r="A93" s="399"/>
      <c r="B93" s="255"/>
      <c r="C93" s="313"/>
      <c r="D93" s="179"/>
      <c r="E93" s="179"/>
      <c r="F93" s="400"/>
      <c r="G93" s="401"/>
      <c r="H93" s="401"/>
      <c r="I93" s="313"/>
      <c r="J93" s="189"/>
      <c r="K93" s="189"/>
      <c r="L93" s="189"/>
      <c r="M93" s="189"/>
      <c r="N93" s="189"/>
      <c r="O93" s="189"/>
      <c r="P93" s="189"/>
      <c r="Q93" s="189"/>
      <c r="R93" s="189"/>
      <c r="S93" s="189"/>
      <c r="T93" s="189"/>
      <c r="U93" s="189"/>
      <c r="V93" s="189"/>
      <c r="W93" s="189"/>
      <c r="X93" s="189"/>
      <c r="Y93" s="189"/>
    </row>
    <row r="94" ht="15.75" customHeight="1">
      <c r="A94" s="399"/>
      <c r="B94" s="255"/>
      <c r="C94" s="313"/>
      <c r="D94" s="179"/>
      <c r="E94" s="179"/>
      <c r="F94" s="400"/>
      <c r="G94" s="401"/>
      <c r="H94" s="401"/>
      <c r="I94" s="313"/>
      <c r="J94" s="189"/>
      <c r="K94" s="189"/>
      <c r="L94" s="189"/>
      <c r="M94" s="189"/>
      <c r="N94" s="189"/>
      <c r="O94" s="189"/>
      <c r="P94" s="189"/>
      <c r="Q94" s="189"/>
      <c r="R94" s="189"/>
      <c r="S94" s="189"/>
      <c r="T94" s="189"/>
      <c r="U94" s="189"/>
      <c r="V94" s="189"/>
      <c r="W94" s="189"/>
      <c r="X94" s="189"/>
      <c r="Y94" s="189"/>
    </row>
    <row r="95" ht="15.75" customHeight="1">
      <c r="A95" s="399"/>
      <c r="B95" s="255"/>
      <c r="C95" s="313"/>
      <c r="D95" s="179"/>
      <c r="E95" s="179"/>
      <c r="F95" s="400"/>
      <c r="G95" s="401"/>
      <c r="H95" s="401"/>
      <c r="I95" s="313"/>
      <c r="J95" s="189"/>
      <c r="K95" s="189"/>
      <c r="L95" s="189"/>
      <c r="M95" s="189"/>
      <c r="N95" s="189"/>
      <c r="O95" s="189"/>
      <c r="P95" s="189"/>
      <c r="Q95" s="189"/>
      <c r="R95" s="189"/>
      <c r="S95" s="189"/>
      <c r="T95" s="189"/>
      <c r="U95" s="189"/>
      <c r="V95" s="189"/>
      <c r="W95" s="189"/>
      <c r="X95" s="189"/>
      <c r="Y95" s="189"/>
    </row>
    <row r="96" ht="15.75" customHeight="1">
      <c r="A96" s="399"/>
      <c r="B96" s="255"/>
      <c r="C96" s="313"/>
      <c r="D96" s="179"/>
      <c r="E96" s="179"/>
      <c r="F96" s="400"/>
      <c r="G96" s="401"/>
      <c r="H96" s="401"/>
      <c r="I96" s="313"/>
      <c r="J96" s="189"/>
      <c r="K96" s="189"/>
      <c r="L96" s="189"/>
      <c r="M96" s="189"/>
      <c r="N96" s="189"/>
      <c r="O96" s="189"/>
      <c r="P96" s="189"/>
      <c r="Q96" s="189"/>
      <c r="R96" s="189"/>
      <c r="S96" s="189"/>
      <c r="T96" s="189"/>
      <c r="U96" s="189"/>
      <c r="V96" s="189"/>
      <c r="W96" s="189"/>
      <c r="X96" s="189"/>
      <c r="Y96" s="189"/>
    </row>
    <row r="97" ht="15.75" customHeight="1">
      <c r="A97" s="399"/>
      <c r="B97" s="255"/>
      <c r="C97" s="313"/>
      <c r="D97" s="179"/>
      <c r="E97" s="179"/>
      <c r="F97" s="400"/>
      <c r="G97" s="401"/>
      <c r="H97" s="401"/>
      <c r="I97" s="313"/>
      <c r="J97" s="189"/>
      <c r="K97" s="189"/>
      <c r="L97" s="189"/>
      <c r="M97" s="189"/>
      <c r="N97" s="189"/>
      <c r="O97" s="189"/>
      <c r="P97" s="189"/>
      <c r="Q97" s="189"/>
      <c r="R97" s="189"/>
      <c r="S97" s="189"/>
      <c r="T97" s="189"/>
      <c r="U97" s="189"/>
      <c r="V97" s="189"/>
      <c r="W97" s="189"/>
      <c r="X97" s="189"/>
      <c r="Y97" s="189"/>
    </row>
    <row r="98" ht="15.75" customHeight="1">
      <c r="A98" s="399"/>
      <c r="B98" s="255"/>
      <c r="C98" s="313"/>
      <c r="D98" s="179"/>
      <c r="E98" s="179"/>
      <c r="F98" s="400"/>
      <c r="G98" s="401"/>
      <c r="H98" s="401"/>
      <c r="I98" s="313"/>
      <c r="J98" s="189"/>
      <c r="K98" s="189"/>
      <c r="L98" s="189"/>
      <c r="M98" s="189"/>
      <c r="N98" s="189"/>
      <c r="O98" s="189"/>
      <c r="P98" s="189"/>
      <c r="Q98" s="189"/>
      <c r="R98" s="189"/>
      <c r="S98" s="189"/>
      <c r="T98" s="189"/>
      <c r="U98" s="189"/>
      <c r="V98" s="189"/>
      <c r="W98" s="189"/>
      <c r="X98" s="189"/>
      <c r="Y98" s="189"/>
    </row>
    <row r="99" ht="15.75" customHeight="1">
      <c r="A99" s="399"/>
      <c r="B99" s="255"/>
      <c r="C99" s="313"/>
      <c r="D99" s="179"/>
      <c r="E99" s="179"/>
      <c r="F99" s="400"/>
      <c r="G99" s="401"/>
      <c r="H99" s="401"/>
      <c r="I99" s="313"/>
      <c r="J99" s="189"/>
      <c r="K99" s="189"/>
      <c r="L99" s="189"/>
      <c r="M99" s="189"/>
      <c r="N99" s="189"/>
      <c r="O99" s="189"/>
      <c r="P99" s="189"/>
      <c r="Q99" s="189"/>
      <c r="R99" s="189"/>
      <c r="S99" s="189"/>
      <c r="T99" s="189"/>
      <c r="U99" s="189"/>
      <c r="V99" s="189"/>
      <c r="W99" s="189"/>
      <c r="X99" s="189"/>
      <c r="Y99" s="189"/>
    </row>
    <row r="100" ht="15.75" customHeight="1">
      <c r="A100" s="399"/>
      <c r="B100" s="255"/>
      <c r="C100" s="313"/>
      <c r="D100" s="179"/>
      <c r="E100" s="179"/>
      <c r="F100" s="400"/>
      <c r="G100" s="401"/>
      <c r="H100" s="401"/>
      <c r="I100" s="313"/>
      <c r="J100" s="189"/>
      <c r="K100" s="189"/>
      <c r="L100" s="189"/>
      <c r="M100" s="189"/>
      <c r="N100" s="189"/>
      <c r="O100" s="189"/>
      <c r="P100" s="189"/>
      <c r="Q100" s="189"/>
      <c r="R100" s="189"/>
      <c r="S100" s="189"/>
      <c r="T100" s="189"/>
      <c r="U100" s="189"/>
      <c r="V100" s="189"/>
      <c r="W100" s="189"/>
      <c r="X100" s="189"/>
      <c r="Y100" s="189"/>
    </row>
    <row r="101" ht="15.75" customHeight="1">
      <c r="A101" s="399"/>
      <c r="B101" s="255"/>
      <c r="C101" s="313"/>
      <c r="D101" s="179"/>
      <c r="E101" s="179"/>
      <c r="F101" s="400"/>
      <c r="G101" s="401"/>
      <c r="H101" s="401"/>
      <c r="I101" s="313"/>
      <c r="J101" s="189"/>
      <c r="K101" s="189"/>
      <c r="L101" s="189"/>
      <c r="M101" s="189"/>
      <c r="N101" s="189"/>
      <c r="O101" s="189"/>
      <c r="P101" s="189"/>
      <c r="Q101" s="189"/>
      <c r="R101" s="189"/>
      <c r="S101" s="189"/>
      <c r="T101" s="189"/>
      <c r="U101" s="189"/>
      <c r="V101" s="189"/>
      <c r="W101" s="189"/>
      <c r="X101" s="189"/>
      <c r="Y101" s="189"/>
    </row>
    <row r="102" ht="15.75" customHeight="1">
      <c r="A102" s="399"/>
      <c r="B102" s="255"/>
      <c r="C102" s="313"/>
      <c r="D102" s="179"/>
      <c r="E102" s="179"/>
      <c r="F102" s="400"/>
      <c r="G102" s="401"/>
      <c r="H102" s="401"/>
      <c r="I102" s="313"/>
      <c r="J102" s="189"/>
      <c r="K102" s="189"/>
      <c r="L102" s="189"/>
      <c r="M102" s="189"/>
      <c r="N102" s="189"/>
      <c r="O102" s="189"/>
      <c r="P102" s="189"/>
      <c r="Q102" s="189"/>
      <c r="R102" s="189"/>
      <c r="S102" s="189"/>
      <c r="T102" s="189"/>
      <c r="U102" s="189"/>
      <c r="V102" s="189"/>
      <c r="W102" s="189"/>
      <c r="X102" s="189"/>
      <c r="Y102" s="189"/>
    </row>
    <row r="103" ht="15.75" customHeight="1">
      <c r="A103" s="399"/>
      <c r="B103" s="255"/>
      <c r="C103" s="313"/>
      <c r="D103" s="179"/>
      <c r="E103" s="179"/>
      <c r="F103" s="400"/>
      <c r="G103" s="401"/>
      <c r="H103" s="401"/>
      <c r="I103" s="313"/>
      <c r="J103" s="189"/>
      <c r="K103" s="189"/>
      <c r="L103" s="189"/>
      <c r="M103" s="189"/>
      <c r="N103" s="189"/>
      <c r="O103" s="189"/>
      <c r="P103" s="189"/>
      <c r="Q103" s="189"/>
      <c r="R103" s="189"/>
      <c r="S103" s="189"/>
      <c r="T103" s="189"/>
      <c r="U103" s="189"/>
      <c r="V103" s="189"/>
      <c r="W103" s="189"/>
      <c r="X103" s="189"/>
      <c r="Y103" s="189"/>
    </row>
    <row r="104" ht="15.75" customHeight="1">
      <c r="A104" s="399"/>
      <c r="B104" s="255"/>
      <c r="C104" s="313"/>
      <c r="D104" s="179"/>
      <c r="E104" s="179"/>
      <c r="F104" s="400"/>
      <c r="G104" s="401"/>
      <c r="H104" s="401"/>
      <c r="I104" s="313"/>
      <c r="J104" s="189"/>
      <c r="K104" s="189"/>
      <c r="L104" s="189"/>
      <c r="M104" s="189"/>
      <c r="N104" s="189"/>
      <c r="O104" s="189"/>
      <c r="P104" s="189"/>
      <c r="Q104" s="189"/>
      <c r="R104" s="189"/>
      <c r="S104" s="189"/>
      <c r="T104" s="189"/>
      <c r="U104" s="189"/>
      <c r="V104" s="189"/>
      <c r="W104" s="189"/>
      <c r="X104" s="189"/>
      <c r="Y104" s="189"/>
    </row>
    <row r="105" ht="15.75" customHeight="1">
      <c r="A105" s="399"/>
      <c r="B105" s="255"/>
      <c r="C105" s="313"/>
      <c r="D105" s="179"/>
      <c r="E105" s="179"/>
      <c r="F105" s="400"/>
      <c r="G105" s="401"/>
      <c r="H105" s="401"/>
      <c r="I105" s="313"/>
      <c r="J105" s="189"/>
      <c r="K105" s="189"/>
      <c r="L105" s="189"/>
      <c r="M105" s="189"/>
      <c r="N105" s="189"/>
      <c r="O105" s="189"/>
      <c r="P105" s="189"/>
      <c r="Q105" s="189"/>
      <c r="R105" s="189"/>
      <c r="S105" s="189"/>
      <c r="T105" s="189"/>
      <c r="U105" s="189"/>
      <c r="V105" s="189"/>
      <c r="W105" s="189"/>
      <c r="X105" s="189"/>
      <c r="Y105" s="189"/>
    </row>
    <row r="106" ht="15.75" customHeight="1">
      <c r="A106" s="399"/>
      <c r="B106" s="255"/>
      <c r="C106" s="313"/>
      <c r="D106" s="179"/>
      <c r="E106" s="179"/>
      <c r="F106" s="400"/>
      <c r="G106" s="401"/>
      <c r="H106" s="401"/>
      <c r="I106" s="313"/>
      <c r="J106" s="189"/>
      <c r="K106" s="189"/>
      <c r="L106" s="189"/>
      <c r="M106" s="189"/>
      <c r="N106" s="189"/>
      <c r="O106" s="189"/>
      <c r="P106" s="189"/>
      <c r="Q106" s="189"/>
      <c r="R106" s="189"/>
      <c r="S106" s="189"/>
      <c r="T106" s="189"/>
      <c r="U106" s="189"/>
      <c r="V106" s="189"/>
      <c r="W106" s="189"/>
      <c r="X106" s="189"/>
      <c r="Y106" s="189"/>
    </row>
    <row r="107" ht="15.75" customHeight="1">
      <c r="A107" s="399"/>
      <c r="B107" s="255"/>
      <c r="C107" s="313"/>
      <c r="D107" s="179"/>
      <c r="E107" s="179"/>
      <c r="F107" s="400"/>
      <c r="G107" s="401"/>
      <c r="H107" s="401"/>
      <c r="I107" s="313"/>
      <c r="J107" s="189"/>
      <c r="K107" s="189"/>
      <c r="L107" s="189"/>
      <c r="M107" s="189"/>
      <c r="N107" s="189"/>
      <c r="O107" s="189"/>
      <c r="P107" s="189"/>
      <c r="Q107" s="189"/>
      <c r="R107" s="189"/>
      <c r="S107" s="189"/>
      <c r="T107" s="189"/>
      <c r="U107" s="189"/>
      <c r="V107" s="189"/>
      <c r="W107" s="189"/>
      <c r="X107" s="189"/>
      <c r="Y107" s="189"/>
    </row>
    <row r="108" ht="15.75" customHeight="1">
      <c r="A108" s="399"/>
      <c r="B108" s="255"/>
      <c r="C108" s="313"/>
      <c r="D108" s="179"/>
      <c r="E108" s="179"/>
      <c r="F108" s="400"/>
      <c r="G108" s="401"/>
      <c r="H108" s="401"/>
      <c r="I108" s="313"/>
      <c r="J108" s="189"/>
      <c r="K108" s="189"/>
      <c r="L108" s="189"/>
      <c r="M108" s="189"/>
      <c r="N108" s="189"/>
      <c r="O108" s="189"/>
      <c r="P108" s="189"/>
      <c r="Q108" s="189"/>
      <c r="R108" s="189"/>
      <c r="S108" s="189"/>
      <c r="T108" s="189"/>
      <c r="U108" s="189"/>
      <c r="V108" s="189"/>
      <c r="W108" s="189"/>
      <c r="X108" s="189"/>
      <c r="Y108" s="189"/>
    </row>
    <row r="109" ht="15.75" customHeight="1">
      <c r="A109" s="399"/>
      <c r="B109" s="255"/>
      <c r="C109" s="313"/>
      <c r="D109" s="179"/>
      <c r="E109" s="179"/>
      <c r="F109" s="400"/>
      <c r="G109" s="401"/>
      <c r="H109" s="401"/>
      <c r="I109" s="313"/>
      <c r="J109" s="189"/>
      <c r="K109" s="189"/>
      <c r="L109" s="189"/>
      <c r="M109" s="189"/>
      <c r="N109" s="189"/>
      <c r="O109" s="189"/>
      <c r="P109" s="189"/>
      <c r="Q109" s="189"/>
      <c r="R109" s="189"/>
      <c r="S109" s="189"/>
      <c r="T109" s="189"/>
      <c r="U109" s="189"/>
      <c r="V109" s="189"/>
      <c r="W109" s="189"/>
      <c r="X109" s="189"/>
      <c r="Y109" s="189"/>
    </row>
    <row r="110" ht="15.75" customHeight="1">
      <c r="A110" s="399"/>
      <c r="B110" s="255"/>
      <c r="C110" s="313"/>
      <c r="D110" s="179"/>
      <c r="E110" s="179"/>
      <c r="F110" s="400"/>
      <c r="G110" s="401"/>
      <c r="H110" s="401"/>
      <c r="I110" s="313"/>
      <c r="J110" s="189"/>
      <c r="K110" s="189"/>
      <c r="L110" s="189"/>
      <c r="M110" s="189"/>
      <c r="N110" s="189"/>
      <c r="O110" s="189"/>
      <c r="P110" s="189"/>
      <c r="Q110" s="189"/>
      <c r="R110" s="189"/>
      <c r="S110" s="189"/>
      <c r="T110" s="189"/>
      <c r="U110" s="189"/>
      <c r="V110" s="189"/>
      <c r="W110" s="189"/>
      <c r="X110" s="189"/>
      <c r="Y110" s="189"/>
    </row>
    <row r="111" ht="15.75" customHeight="1">
      <c r="A111" s="399"/>
      <c r="B111" s="255"/>
      <c r="C111" s="313"/>
      <c r="D111" s="179"/>
      <c r="E111" s="179"/>
      <c r="F111" s="400"/>
      <c r="G111" s="401"/>
      <c r="H111" s="401"/>
      <c r="I111" s="313"/>
      <c r="J111" s="189"/>
      <c r="K111" s="189"/>
      <c r="L111" s="189"/>
      <c r="M111" s="189"/>
      <c r="N111" s="189"/>
      <c r="O111" s="189"/>
      <c r="P111" s="189"/>
      <c r="Q111" s="189"/>
      <c r="R111" s="189"/>
      <c r="S111" s="189"/>
      <c r="T111" s="189"/>
      <c r="U111" s="189"/>
      <c r="V111" s="189"/>
      <c r="W111" s="189"/>
      <c r="X111" s="189"/>
      <c r="Y111" s="189"/>
    </row>
    <row r="112" ht="15.75" customHeight="1">
      <c r="A112" s="399"/>
      <c r="B112" s="255"/>
      <c r="C112" s="313"/>
      <c r="D112" s="179"/>
      <c r="E112" s="179"/>
      <c r="F112" s="400"/>
      <c r="G112" s="401"/>
      <c r="H112" s="401"/>
      <c r="I112" s="313"/>
      <c r="J112" s="189"/>
      <c r="K112" s="189"/>
      <c r="L112" s="189"/>
      <c r="M112" s="189"/>
      <c r="N112" s="189"/>
      <c r="O112" s="189"/>
      <c r="P112" s="189"/>
      <c r="Q112" s="189"/>
      <c r="R112" s="189"/>
      <c r="S112" s="189"/>
      <c r="T112" s="189"/>
      <c r="U112" s="189"/>
      <c r="V112" s="189"/>
      <c r="W112" s="189"/>
      <c r="X112" s="189"/>
      <c r="Y112" s="189"/>
    </row>
    <row r="113" ht="15.75" customHeight="1">
      <c r="A113" s="399"/>
      <c r="B113" s="255"/>
      <c r="C113" s="313"/>
      <c r="D113" s="179"/>
      <c r="E113" s="179"/>
      <c r="F113" s="400"/>
      <c r="G113" s="401"/>
      <c r="H113" s="401"/>
      <c r="I113" s="313"/>
      <c r="J113" s="189"/>
      <c r="K113" s="189"/>
      <c r="L113" s="189"/>
      <c r="M113" s="189"/>
      <c r="N113" s="189"/>
      <c r="O113" s="189"/>
      <c r="P113" s="189"/>
      <c r="Q113" s="189"/>
      <c r="R113" s="189"/>
      <c r="S113" s="189"/>
      <c r="T113" s="189"/>
      <c r="U113" s="189"/>
      <c r="V113" s="189"/>
      <c r="W113" s="189"/>
      <c r="X113" s="189"/>
      <c r="Y113" s="189"/>
    </row>
    <row r="114" ht="15.75" customHeight="1">
      <c r="A114" s="399"/>
      <c r="B114" s="255"/>
      <c r="C114" s="313"/>
      <c r="D114" s="179"/>
      <c r="E114" s="179"/>
      <c r="F114" s="400"/>
      <c r="G114" s="401"/>
      <c r="H114" s="401"/>
      <c r="I114" s="313"/>
      <c r="J114" s="189"/>
      <c r="K114" s="189"/>
      <c r="L114" s="189"/>
      <c r="M114" s="189"/>
      <c r="N114" s="189"/>
      <c r="O114" s="189"/>
      <c r="P114" s="189"/>
      <c r="Q114" s="189"/>
      <c r="R114" s="189"/>
      <c r="S114" s="189"/>
      <c r="T114" s="189"/>
      <c r="U114" s="189"/>
      <c r="V114" s="189"/>
      <c r="W114" s="189"/>
      <c r="X114" s="189"/>
      <c r="Y114" s="189"/>
    </row>
    <row r="115" ht="15.75" customHeight="1">
      <c r="A115" s="399"/>
      <c r="B115" s="255"/>
      <c r="C115" s="313"/>
      <c r="D115" s="179"/>
      <c r="E115" s="179"/>
      <c r="F115" s="400"/>
      <c r="G115" s="401"/>
      <c r="H115" s="401"/>
      <c r="I115" s="313"/>
      <c r="J115" s="189"/>
      <c r="K115" s="189"/>
      <c r="L115" s="189"/>
      <c r="M115" s="189"/>
      <c r="N115" s="189"/>
      <c r="O115" s="189"/>
      <c r="P115" s="189"/>
      <c r="Q115" s="189"/>
      <c r="R115" s="189"/>
      <c r="S115" s="189"/>
      <c r="T115" s="189"/>
      <c r="U115" s="189"/>
      <c r="V115" s="189"/>
      <c r="W115" s="189"/>
      <c r="X115" s="189"/>
      <c r="Y115" s="189"/>
    </row>
    <row r="116" ht="15.75" customHeight="1">
      <c r="A116" s="399"/>
      <c r="B116" s="255"/>
      <c r="C116" s="313"/>
      <c r="D116" s="179"/>
      <c r="E116" s="179"/>
      <c r="F116" s="400"/>
      <c r="G116" s="401"/>
      <c r="H116" s="401"/>
      <c r="I116" s="313"/>
      <c r="J116" s="189"/>
      <c r="K116" s="189"/>
      <c r="L116" s="189"/>
      <c r="M116" s="189"/>
      <c r="N116" s="189"/>
      <c r="O116" s="189"/>
      <c r="P116" s="189"/>
      <c r="Q116" s="189"/>
      <c r="R116" s="189"/>
      <c r="S116" s="189"/>
      <c r="T116" s="189"/>
      <c r="U116" s="189"/>
      <c r="V116" s="189"/>
      <c r="W116" s="189"/>
      <c r="X116" s="189"/>
      <c r="Y116" s="189"/>
    </row>
    <row r="117" ht="15.75" customHeight="1">
      <c r="A117" s="399"/>
      <c r="B117" s="255"/>
      <c r="C117" s="313"/>
      <c r="D117" s="179"/>
      <c r="E117" s="179"/>
      <c r="F117" s="400"/>
      <c r="G117" s="401"/>
      <c r="H117" s="401"/>
      <c r="I117" s="313"/>
      <c r="J117" s="189"/>
      <c r="K117" s="189"/>
      <c r="L117" s="189"/>
      <c r="M117" s="189"/>
      <c r="N117" s="189"/>
      <c r="O117" s="189"/>
      <c r="P117" s="189"/>
      <c r="Q117" s="189"/>
      <c r="R117" s="189"/>
      <c r="S117" s="189"/>
      <c r="T117" s="189"/>
      <c r="U117" s="189"/>
      <c r="V117" s="189"/>
      <c r="W117" s="189"/>
      <c r="X117" s="189"/>
      <c r="Y117" s="189"/>
    </row>
    <row r="118" ht="15.75" customHeight="1">
      <c r="A118" s="399"/>
      <c r="B118" s="255"/>
      <c r="C118" s="313"/>
      <c r="D118" s="179"/>
      <c r="E118" s="179"/>
      <c r="F118" s="400"/>
      <c r="G118" s="401"/>
      <c r="H118" s="401"/>
      <c r="I118" s="313"/>
      <c r="J118" s="189"/>
      <c r="K118" s="189"/>
      <c r="L118" s="189"/>
      <c r="M118" s="189"/>
      <c r="N118" s="189"/>
      <c r="O118" s="189"/>
      <c r="P118" s="189"/>
      <c r="Q118" s="189"/>
      <c r="R118" s="189"/>
      <c r="S118" s="189"/>
      <c r="T118" s="189"/>
      <c r="U118" s="189"/>
      <c r="V118" s="189"/>
      <c r="W118" s="189"/>
      <c r="X118" s="189"/>
      <c r="Y118" s="189"/>
    </row>
    <row r="119" ht="15.75" customHeight="1">
      <c r="A119" s="399"/>
      <c r="B119" s="255"/>
      <c r="C119" s="313"/>
      <c r="D119" s="179"/>
      <c r="E119" s="179"/>
      <c r="F119" s="400"/>
      <c r="G119" s="401"/>
      <c r="H119" s="401"/>
      <c r="I119" s="313"/>
      <c r="J119" s="189"/>
      <c r="K119" s="189"/>
      <c r="L119" s="189"/>
      <c r="M119" s="189"/>
      <c r="N119" s="189"/>
      <c r="O119" s="189"/>
      <c r="P119" s="189"/>
      <c r="Q119" s="189"/>
      <c r="R119" s="189"/>
      <c r="S119" s="189"/>
      <c r="T119" s="189"/>
      <c r="U119" s="189"/>
      <c r="V119" s="189"/>
      <c r="W119" s="189"/>
      <c r="X119" s="189"/>
      <c r="Y119" s="189"/>
    </row>
    <row r="120" ht="15.75" customHeight="1">
      <c r="A120" s="399"/>
      <c r="B120" s="255"/>
      <c r="C120" s="313"/>
      <c r="D120" s="179"/>
      <c r="E120" s="179"/>
      <c r="F120" s="400"/>
      <c r="G120" s="401"/>
      <c r="H120" s="401"/>
      <c r="I120" s="313"/>
      <c r="J120" s="189"/>
      <c r="K120" s="189"/>
      <c r="L120" s="189"/>
      <c r="M120" s="189"/>
      <c r="N120" s="189"/>
      <c r="O120" s="189"/>
      <c r="P120" s="189"/>
      <c r="Q120" s="189"/>
      <c r="R120" s="189"/>
      <c r="S120" s="189"/>
      <c r="T120" s="189"/>
      <c r="U120" s="189"/>
      <c r="V120" s="189"/>
      <c r="W120" s="189"/>
      <c r="X120" s="189"/>
      <c r="Y120" s="189"/>
    </row>
    <row r="121" ht="15.75" customHeight="1">
      <c r="A121" s="399"/>
      <c r="B121" s="255"/>
      <c r="C121" s="313"/>
      <c r="D121" s="179"/>
      <c r="E121" s="179"/>
      <c r="F121" s="400"/>
      <c r="G121" s="401"/>
      <c r="H121" s="401"/>
      <c r="I121" s="313"/>
      <c r="J121" s="189"/>
      <c r="K121" s="189"/>
      <c r="L121" s="189"/>
      <c r="M121" s="189"/>
      <c r="N121" s="189"/>
      <c r="O121" s="189"/>
      <c r="P121" s="189"/>
      <c r="Q121" s="189"/>
      <c r="R121" s="189"/>
      <c r="S121" s="189"/>
      <c r="T121" s="189"/>
      <c r="U121" s="189"/>
      <c r="V121" s="189"/>
      <c r="W121" s="189"/>
      <c r="X121" s="189"/>
      <c r="Y121" s="189"/>
    </row>
    <row r="122" ht="15.75" customHeight="1">
      <c r="A122" s="399"/>
      <c r="B122" s="255"/>
      <c r="C122" s="313"/>
      <c r="D122" s="179"/>
      <c r="E122" s="179"/>
      <c r="F122" s="400"/>
      <c r="G122" s="401"/>
      <c r="H122" s="401"/>
      <c r="I122" s="313"/>
      <c r="J122" s="189"/>
      <c r="K122" s="189"/>
      <c r="L122" s="189"/>
      <c r="M122" s="189"/>
      <c r="N122" s="189"/>
      <c r="O122" s="189"/>
      <c r="P122" s="189"/>
      <c r="Q122" s="189"/>
      <c r="R122" s="189"/>
      <c r="S122" s="189"/>
      <c r="T122" s="189"/>
      <c r="U122" s="189"/>
      <c r="V122" s="189"/>
      <c r="W122" s="189"/>
      <c r="X122" s="189"/>
      <c r="Y122" s="189"/>
    </row>
    <row r="123" ht="15.75" customHeight="1">
      <c r="A123" s="399"/>
      <c r="B123" s="255"/>
      <c r="C123" s="313"/>
      <c r="D123" s="179"/>
      <c r="E123" s="179"/>
      <c r="F123" s="400"/>
      <c r="G123" s="401"/>
      <c r="H123" s="401"/>
      <c r="I123" s="313"/>
      <c r="J123" s="189"/>
      <c r="K123" s="189"/>
      <c r="L123" s="189"/>
      <c r="M123" s="189"/>
      <c r="N123" s="189"/>
      <c r="O123" s="189"/>
      <c r="P123" s="189"/>
      <c r="Q123" s="189"/>
      <c r="R123" s="189"/>
      <c r="S123" s="189"/>
      <c r="T123" s="189"/>
      <c r="U123" s="189"/>
      <c r="V123" s="189"/>
      <c r="W123" s="189"/>
      <c r="X123" s="189"/>
      <c r="Y123" s="189"/>
    </row>
    <row r="124" ht="15.75" customHeight="1">
      <c r="A124" s="399"/>
      <c r="B124" s="255"/>
      <c r="C124" s="313"/>
      <c r="D124" s="179"/>
      <c r="E124" s="179"/>
      <c r="F124" s="400"/>
      <c r="G124" s="401"/>
      <c r="H124" s="401"/>
      <c r="I124" s="313"/>
      <c r="J124" s="189"/>
      <c r="K124" s="189"/>
      <c r="L124" s="189"/>
      <c r="M124" s="189"/>
      <c r="N124" s="189"/>
      <c r="O124" s="189"/>
      <c r="P124" s="189"/>
      <c r="Q124" s="189"/>
      <c r="R124" s="189"/>
      <c r="S124" s="189"/>
      <c r="T124" s="189"/>
      <c r="U124" s="189"/>
      <c r="V124" s="189"/>
      <c r="W124" s="189"/>
      <c r="X124" s="189"/>
      <c r="Y124" s="189"/>
    </row>
    <row r="125" ht="15.75" customHeight="1">
      <c r="A125" s="399"/>
      <c r="B125" s="255"/>
      <c r="C125" s="313"/>
      <c r="D125" s="179"/>
      <c r="E125" s="179"/>
      <c r="F125" s="400"/>
      <c r="G125" s="401"/>
      <c r="H125" s="401"/>
      <c r="I125" s="313"/>
      <c r="J125" s="189"/>
      <c r="K125" s="189"/>
      <c r="L125" s="189"/>
      <c r="M125" s="189"/>
      <c r="N125" s="189"/>
      <c r="O125" s="189"/>
      <c r="P125" s="189"/>
      <c r="Q125" s="189"/>
      <c r="R125" s="189"/>
      <c r="S125" s="189"/>
      <c r="T125" s="189"/>
      <c r="U125" s="189"/>
      <c r="V125" s="189"/>
      <c r="W125" s="189"/>
      <c r="X125" s="189"/>
      <c r="Y125" s="189"/>
    </row>
    <row r="126" ht="15.75" customHeight="1">
      <c r="A126" s="399"/>
      <c r="B126" s="255"/>
      <c r="C126" s="313"/>
      <c r="D126" s="179"/>
      <c r="E126" s="179"/>
      <c r="F126" s="400"/>
      <c r="G126" s="401"/>
      <c r="H126" s="401"/>
      <c r="I126" s="313"/>
      <c r="J126" s="189"/>
      <c r="K126" s="189"/>
      <c r="L126" s="189"/>
      <c r="M126" s="189"/>
      <c r="N126" s="189"/>
      <c r="O126" s="189"/>
      <c r="P126" s="189"/>
      <c r="Q126" s="189"/>
      <c r="R126" s="189"/>
      <c r="S126" s="189"/>
      <c r="T126" s="189"/>
      <c r="U126" s="189"/>
      <c r="V126" s="189"/>
      <c r="W126" s="189"/>
      <c r="X126" s="189"/>
      <c r="Y126" s="189"/>
    </row>
    <row r="127" ht="15.75" customHeight="1">
      <c r="A127" s="399"/>
      <c r="B127" s="255"/>
      <c r="C127" s="313"/>
      <c r="D127" s="179"/>
      <c r="E127" s="179"/>
      <c r="F127" s="400"/>
      <c r="G127" s="401"/>
      <c r="H127" s="401"/>
      <c r="I127" s="313"/>
      <c r="J127" s="189"/>
      <c r="K127" s="189"/>
      <c r="L127" s="189"/>
      <c r="M127" s="189"/>
      <c r="N127" s="189"/>
      <c r="O127" s="189"/>
      <c r="P127" s="189"/>
      <c r="Q127" s="189"/>
      <c r="R127" s="189"/>
      <c r="S127" s="189"/>
      <c r="T127" s="189"/>
      <c r="U127" s="189"/>
      <c r="V127" s="189"/>
      <c r="W127" s="189"/>
      <c r="X127" s="189"/>
      <c r="Y127" s="189"/>
    </row>
    <row r="128" ht="15.75" customHeight="1">
      <c r="A128" s="399"/>
      <c r="B128" s="255"/>
      <c r="C128" s="313"/>
      <c r="D128" s="179"/>
      <c r="E128" s="179"/>
      <c r="F128" s="400"/>
      <c r="G128" s="401"/>
      <c r="H128" s="401"/>
      <c r="I128" s="313"/>
      <c r="J128" s="189"/>
      <c r="K128" s="189"/>
      <c r="L128" s="189"/>
      <c r="M128" s="189"/>
      <c r="N128" s="189"/>
      <c r="O128" s="189"/>
      <c r="P128" s="189"/>
      <c r="Q128" s="189"/>
      <c r="R128" s="189"/>
      <c r="S128" s="189"/>
      <c r="T128" s="189"/>
      <c r="U128" s="189"/>
      <c r="V128" s="189"/>
      <c r="W128" s="189"/>
      <c r="X128" s="189"/>
      <c r="Y128" s="189"/>
    </row>
    <row r="129" ht="15.75" customHeight="1">
      <c r="A129" s="399"/>
      <c r="B129" s="255"/>
      <c r="C129" s="313"/>
      <c r="D129" s="179"/>
      <c r="E129" s="179"/>
      <c r="F129" s="400"/>
      <c r="G129" s="401"/>
      <c r="H129" s="401"/>
      <c r="I129" s="313"/>
      <c r="J129" s="189"/>
      <c r="K129" s="189"/>
      <c r="L129" s="189"/>
      <c r="M129" s="189"/>
      <c r="N129" s="189"/>
      <c r="O129" s="189"/>
      <c r="P129" s="189"/>
      <c r="Q129" s="189"/>
      <c r="R129" s="189"/>
      <c r="S129" s="189"/>
      <c r="T129" s="189"/>
      <c r="U129" s="189"/>
      <c r="V129" s="189"/>
      <c r="W129" s="189"/>
      <c r="X129" s="189"/>
      <c r="Y129" s="189"/>
    </row>
    <row r="130" ht="15.75" customHeight="1">
      <c r="A130" s="399"/>
      <c r="B130" s="255"/>
      <c r="C130" s="313"/>
      <c r="D130" s="179"/>
      <c r="E130" s="179"/>
      <c r="F130" s="400"/>
      <c r="G130" s="401"/>
      <c r="H130" s="401"/>
      <c r="I130" s="313"/>
      <c r="J130" s="189"/>
      <c r="K130" s="189"/>
      <c r="L130" s="189"/>
      <c r="M130" s="189"/>
      <c r="N130" s="189"/>
      <c r="O130" s="189"/>
      <c r="P130" s="189"/>
      <c r="Q130" s="189"/>
      <c r="R130" s="189"/>
      <c r="S130" s="189"/>
      <c r="T130" s="189"/>
      <c r="U130" s="189"/>
      <c r="V130" s="189"/>
      <c r="W130" s="189"/>
      <c r="X130" s="189"/>
      <c r="Y130" s="189"/>
    </row>
    <row r="131" ht="15.75" customHeight="1">
      <c r="A131" s="399"/>
      <c r="B131" s="255"/>
      <c r="C131" s="313"/>
      <c r="D131" s="179"/>
      <c r="E131" s="179"/>
      <c r="F131" s="400"/>
      <c r="G131" s="401"/>
      <c r="H131" s="401"/>
      <c r="I131" s="313"/>
      <c r="J131" s="189"/>
      <c r="K131" s="189"/>
      <c r="L131" s="189"/>
      <c r="M131" s="189"/>
      <c r="N131" s="189"/>
      <c r="O131" s="189"/>
      <c r="P131" s="189"/>
      <c r="Q131" s="189"/>
      <c r="R131" s="189"/>
      <c r="S131" s="189"/>
      <c r="T131" s="189"/>
      <c r="U131" s="189"/>
      <c r="V131" s="189"/>
      <c r="W131" s="189"/>
      <c r="X131" s="189"/>
      <c r="Y131" s="189"/>
    </row>
    <row r="132" ht="15.75" customHeight="1">
      <c r="A132" s="399"/>
      <c r="B132" s="255"/>
      <c r="C132" s="313"/>
      <c r="D132" s="179"/>
      <c r="E132" s="179"/>
      <c r="F132" s="400"/>
      <c r="G132" s="401"/>
      <c r="H132" s="401"/>
      <c r="I132" s="313"/>
      <c r="J132" s="189"/>
      <c r="K132" s="189"/>
      <c r="L132" s="189"/>
      <c r="M132" s="189"/>
      <c r="N132" s="189"/>
      <c r="O132" s="189"/>
      <c r="P132" s="189"/>
      <c r="Q132" s="189"/>
      <c r="R132" s="189"/>
      <c r="S132" s="189"/>
      <c r="T132" s="189"/>
      <c r="U132" s="189"/>
      <c r="V132" s="189"/>
      <c r="W132" s="189"/>
      <c r="X132" s="189"/>
      <c r="Y132" s="189"/>
    </row>
    <row r="133" ht="15.75" customHeight="1">
      <c r="A133" s="399"/>
      <c r="B133" s="255"/>
      <c r="C133" s="313"/>
      <c r="D133" s="179"/>
      <c r="E133" s="179"/>
      <c r="F133" s="400"/>
      <c r="G133" s="401"/>
      <c r="H133" s="401"/>
      <c r="I133" s="313"/>
      <c r="J133" s="189"/>
      <c r="K133" s="189"/>
      <c r="L133" s="189"/>
      <c r="M133" s="189"/>
      <c r="N133" s="189"/>
      <c r="O133" s="189"/>
      <c r="P133" s="189"/>
      <c r="Q133" s="189"/>
      <c r="R133" s="189"/>
      <c r="S133" s="189"/>
      <c r="T133" s="189"/>
      <c r="U133" s="189"/>
      <c r="V133" s="189"/>
      <c r="W133" s="189"/>
      <c r="X133" s="189"/>
      <c r="Y133" s="189"/>
    </row>
    <row r="134" ht="15.75" customHeight="1">
      <c r="A134" s="399"/>
      <c r="B134" s="255"/>
      <c r="C134" s="313"/>
      <c r="D134" s="179"/>
      <c r="E134" s="179"/>
      <c r="F134" s="400"/>
      <c r="G134" s="401"/>
      <c r="H134" s="401"/>
      <c r="I134" s="313"/>
      <c r="J134" s="189"/>
      <c r="K134" s="189"/>
      <c r="L134" s="189"/>
      <c r="M134" s="189"/>
      <c r="N134" s="189"/>
      <c r="O134" s="189"/>
      <c r="P134" s="189"/>
      <c r="Q134" s="189"/>
      <c r="R134" s="189"/>
      <c r="S134" s="189"/>
      <c r="T134" s="189"/>
      <c r="U134" s="189"/>
      <c r="V134" s="189"/>
      <c r="W134" s="189"/>
      <c r="X134" s="189"/>
      <c r="Y134" s="189"/>
    </row>
    <row r="135" ht="15.75" customHeight="1">
      <c r="A135" s="399"/>
      <c r="B135" s="255"/>
      <c r="C135" s="313"/>
      <c r="D135" s="179"/>
      <c r="E135" s="179"/>
      <c r="F135" s="400"/>
      <c r="G135" s="401"/>
      <c r="H135" s="401"/>
      <c r="I135" s="313"/>
      <c r="J135" s="189"/>
      <c r="K135" s="189"/>
      <c r="L135" s="189"/>
      <c r="M135" s="189"/>
      <c r="N135" s="189"/>
      <c r="O135" s="189"/>
      <c r="P135" s="189"/>
      <c r="Q135" s="189"/>
      <c r="R135" s="189"/>
      <c r="S135" s="189"/>
      <c r="T135" s="189"/>
      <c r="U135" s="189"/>
      <c r="V135" s="189"/>
      <c r="W135" s="189"/>
      <c r="X135" s="189"/>
      <c r="Y135" s="189"/>
    </row>
    <row r="136" ht="15.75" customHeight="1">
      <c r="A136" s="399"/>
      <c r="B136" s="255"/>
      <c r="C136" s="313"/>
      <c r="D136" s="179"/>
      <c r="E136" s="179"/>
      <c r="F136" s="400"/>
      <c r="G136" s="401"/>
      <c r="H136" s="401"/>
      <c r="I136" s="313"/>
      <c r="J136" s="189"/>
      <c r="K136" s="189"/>
      <c r="L136" s="189"/>
      <c r="M136" s="189"/>
      <c r="N136" s="189"/>
      <c r="O136" s="189"/>
      <c r="P136" s="189"/>
      <c r="Q136" s="189"/>
      <c r="R136" s="189"/>
      <c r="S136" s="189"/>
      <c r="T136" s="189"/>
      <c r="U136" s="189"/>
      <c r="V136" s="189"/>
      <c r="W136" s="189"/>
      <c r="X136" s="189"/>
      <c r="Y136" s="189"/>
    </row>
    <row r="137" ht="15.75" customHeight="1">
      <c r="A137" s="399"/>
      <c r="B137" s="255"/>
      <c r="C137" s="313"/>
      <c r="D137" s="179"/>
      <c r="E137" s="179"/>
      <c r="F137" s="400"/>
      <c r="G137" s="401"/>
      <c r="H137" s="401"/>
      <c r="I137" s="313"/>
      <c r="J137" s="189"/>
      <c r="K137" s="189"/>
      <c r="L137" s="189"/>
      <c r="M137" s="189"/>
      <c r="N137" s="189"/>
      <c r="O137" s="189"/>
      <c r="P137" s="189"/>
      <c r="Q137" s="189"/>
      <c r="R137" s="189"/>
      <c r="S137" s="189"/>
      <c r="T137" s="189"/>
      <c r="U137" s="189"/>
      <c r="V137" s="189"/>
      <c r="W137" s="189"/>
      <c r="X137" s="189"/>
      <c r="Y137" s="189"/>
    </row>
    <row r="138" ht="15.75" customHeight="1">
      <c r="A138" s="399"/>
      <c r="B138" s="255"/>
      <c r="C138" s="313"/>
      <c r="D138" s="179"/>
      <c r="E138" s="179"/>
      <c r="F138" s="400"/>
      <c r="G138" s="401"/>
      <c r="H138" s="401"/>
      <c r="I138" s="313"/>
      <c r="J138" s="189"/>
      <c r="K138" s="189"/>
      <c r="L138" s="189"/>
      <c r="M138" s="189"/>
      <c r="N138" s="189"/>
      <c r="O138" s="189"/>
      <c r="P138" s="189"/>
      <c r="Q138" s="189"/>
      <c r="R138" s="189"/>
      <c r="S138" s="189"/>
      <c r="T138" s="189"/>
      <c r="U138" s="189"/>
      <c r="V138" s="189"/>
      <c r="W138" s="189"/>
      <c r="X138" s="189"/>
      <c r="Y138" s="189"/>
    </row>
    <row r="139" ht="15.75" customHeight="1">
      <c r="A139" s="399"/>
      <c r="B139" s="255"/>
      <c r="C139" s="313"/>
      <c r="D139" s="179"/>
      <c r="E139" s="179"/>
      <c r="F139" s="400"/>
      <c r="G139" s="401"/>
      <c r="H139" s="401"/>
      <c r="I139" s="313"/>
      <c r="J139" s="189"/>
      <c r="K139" s="189"/>
      <c r="L139" s="189"/>
      <c r="M139" s="189"/>
      <c r="N139" s="189"/>
      <c r="O139" s="189"/>
      <c r="P139" s="189"/>
      <c r="Q139" s="189"/>
      <c r="R139" s="189"/>
      <c r="S139" s="189"/>
      <c r="T139" s="189"/>
      <c r="U139" s="189"/>
      <c r="V139" s="189"/>
      <c r="W139" s="189"/>
      <c r="X139" s="189"/>
      <c r="Y139" s="189"/>
    </row>
    <row r="140" ht="15.75" customHeight="1">
      <c r="A140" s="399"/>
      <c r="B140" s="255"/>
      <c r="C140" s="313"/>
      <c r="D140" s="179"/>
      <c r="E140" s="179"/>
      <c r="F140" s="400"/>
      <c r="G140" s="401"/>
      <c r="H140" s="401"/>
      <c r="I140" s="313"/>
      <c r="J140" s="189"/>
      <c r="K140" s="189"/>
      <c r="L140" s="189"/>
      <c r="M140" s="189"/>
      <c r="N140" s="189"/>
      <c r="O140" s="189"/>
      <c r="P140" s="189"/>
      <c r="Q140" s="189"/>
      <c r="R140" s="189"/>
      <c r="S140" s="189"/>
      <c r="T140" s="189"/>
      <c r="U140" s="189"/>
      <c r="V140" s="189"/>
      <c r="W140" s="189"/>
      <c r="X140" s="189"/>
      <c r="Y140" s="189"/>
    </row>
    <row r="141" ht="15.75" customHeight="1">
      <c r="A141" s="399"/>
      <c r="B141" s="255"/>
      <c r="C141" s="313"/>
      <c r="D141" s="179"/>
      <c r="E141" s="179"/>
      <c r="F141" s="400"/>
      <c r="G141" s="401"/>
      <c r="H141" s="401"/>
      <c r="I141" s="313"/>
      <c r="J141" s="189"/>
      <c r="K141" s="189"/>
      <c r="L141" s="189"/>
      <c r="M141" s="189"/>
      <c r="N141" s="189"/>
      <c r="O141" s="189"/>
      <c r="P141" s="189"/>
      <c r="Q141" s="189"/>
      <c r="R141" s="189"/>
      <c r="S141" s="189"/>
      <c r="T141" s="189"/>
      <c r="U141" s="189"/>
      <c r="V141" s="189"/>
      <c r="W141" s="189"/>
      <c r="X141" s="189"/>
      <c r="Y141" s="189"/>
    </row>
    <row r="142" ht="15.75" customHeight="1">
      <c r="A142" s="399"/>
      <c r="B142" s="255"/>
      <c r="C142" s="313"/>
      <c r="D142" s="179"/>
      <c r="E142" s="179"/>
      <c r="F142" s="400"/>
      <c r="G142" s="401"/>
      <c r="H142" s="401"/>
      <c r="I142" s="313"/>
      <c r="J142" s="189"/>
      <c r="K142" s="189"/>
      <c r="L142" s="189"/>
      <c r="M142" s="189"/>
      <c r="N142" s="189"/>
      <c r="O142" s="189"/>
      <c r="P142" s="189"/>
      <c r="Q142" s="189"/>
      <c r="R142" s="189"/>
      <c r="S142" s="189"/>
      <c r="T142" s="189"/>
      <c r="U142" s="189"/>
      <c r="V142" s="189"/>
      <c r="W142" s="189"/>
      <c r="X142" s="189"/>
      <c r="Y142" s="189"/>
    </row>
    <row r="143" ht="15.75" customHeight="1">
      <c r="A143" s="399"/>
      <c r="B143" s="255"/>
      <c r="C143" s="313"/>
      <c r="D143" s="179"/>
      <c r="E143" s="179"/>
      <c r="F143" s="400"/>
      <c r="G143" s="401"/>
      <c r="H143" s="401"/>
      <c r="I143" s="313"/>
      <c r="J143" s="189"/>
      <c r="K143" s="189"/>
      <c r="L143" s="189"/>
      <c r="M143" s="189"/>
      <c r="N143" s="189"/>
      <c r="O143" s="189"/>
      <c r="P143" s="189"/>
      <c r="Q143" s="189"/>
      <c r="R143" s="189"/>
      <c r="S143" s="189"/>
      <c r="T143" s="189"/>
      <c r="U143" s="189"/>
      <c r="V143" s="189"/>
      <c r="W143" s="189"/>
      <c r="X143" s="189"/>
      <c r="Y143" s="189"/>
    </row>
    <row r="144" ht="15.75" customHeight="1">
      <c r="A144" s="399"/>
      <c r="B144" s="255"/>
      <c r="C144" s="313"/>
      <c r="D144" s="179"/>
      <c r="E144" s="179"/>
      <c r="F144" s="400"/>
      <c r="G144" s="401"/>
      <c r="H144" s="401"/>
      <c r="I144" s="313"/>
      <c r="J144" s="189"/>
      <c r="K144" s="189"/>
      <c r="L144" s="189"/>
      <c r="M144" s="189"/>
      <c r="N144" s="189"/>
      <c r="O144" s="189"/>
      <c r="P144" s="189"/>
      <c r="Q144" s="189"/>
      <c r="R144" s="189"/>
      <c r="S144" s="189"/>
      <c r="T144" s="189"/>
      <c r="U144" s="189"/>
      <c r="V144" s="189"/>
      <c r="W144" s="189"/>
      <c r="X144" s="189"/>
      <c r="Y144" s="189"/>
    </row>
    <row r="145" ht="15.75" customHeight="1">
      <c r="A145" s="399"/>
      <c r="B145" s="255"/>
      <c r="C145" s="313"/>
      <c r="D145" s="179"/>
      <c r="E145" s="179"/>
      <c r="F145" s="400"/>
      <c r="G145" s="401"/>
      <c r="H145" s="401"/>
      <c r="I145" s="313"/>
      <c r="J145" s="189"/>
      <c r="K145" s="189"/>
      <c r="L145" s="189"/>
      <c r="M145" s="189"/>
      <c r="N145" s="189"/>
      <c r="O145" s="189"/>
      <c r="P145" s="189"/>
      <c r="Q145" s="189"/>
      <c r="R145" s="189"/>
      <c r="S145" s="189"/>
      <c r="T145" s="189"/>
      <c r="U145" s="189"/>
      <c r="V145" s="189"/>
      <c r="W145" s="189"/>
      <c r="X145" s="189"/>
      <c r="Y145" s="189"/>
    </row>
    <row r="146" ht="15.75" customHeight="1">
      <c r="A146" s="399"/>
      <c r="B146" s="255"/>
      <c r="C146" s="313"/>
      <c r="D146" s="179"/>
      <c r="E146" s="179"/>
      <c r="F146" s="400"/>
      <c r="G146" s="401"/>
      <c r="H146" s="401"/>
      <c r="I146" s="313"/>
      <c r="J146" s="189"/>
      <c r="K146" s="189"/>
      <c r="L146" s="189"/>
      <c r="M146" s="189"/>
      <c r="N146" s="189"/>
      <c r="O146" s="189"/>
      <c r="P146" s="189"/>
      <c r="Q146" s="189"/>
      <c r="R146" s="189"/>
      <c r="S146" s="189"/>
      <c r="T146" s="189"/>
      <c r="U146" s="189"/>
      <c r="V146" s="189"/>
      <c r="W146" s="189"/>
      <c r="X146" s="189"/>
      <c r="Y146" s="189"/>
    </row>
    <row r="147" ht="15.75" customHeight="1">
      <c r="A147" s="399"/>
      <c r="B147" s="255"/>
      <c r="C147" s="313"/>
      <c r="D147" s="179"/>
      <c r="E147" s="179"/>
      <c r="F147" s="400"/>
      <c r="G147" s="401"/>
      <c r="H147" s="401"/>
      <c r="I147" s="313"/>
      <c r="J147" s="189"/>
      <c r="K147" s="189"/>
      <c r="L147" s="189"/>
      <c r="M147" s="189"/>
      <c r="N147" s="189"/>
      <c r="O147" s="189"/>
      <c r="P147" s="189"/>
      <c r="Q147" s="189"/>
      <c r="R147" s="189"/>
      <c r="S147" s="189"/>
      <c r="T147" s="189"/>
      <c r="U147" s="189"/>
      <c r="V147" s="189"/>
      <c r="W147" s="189"/>
      <c r="X147" s="189"/>
      <c r="Y147" s="189"/>
    </row>
    <row r="148" ht="15.75" customHeight="1">
      <c r="A148" s="399"/>
      <c r="B148" s="255"/>
      <c r="C148" s="313"/>
      <c r="D148" s="179"/>
      <c r="E148" s="179"/>
      <c r="F148" s="400"/>
      <c r="G148" s="401"/>
      <c r="H148" s="401"/>
      <c r="I148" s="313"/>
      <c r="J148" s="189"/>
      <c r="K148" s="189"/>
      <c r="L148" s="189"/>
      <c r="M148" s="189"/>
      <c r="N148" s="189"/>
      <c r="O148" s="189"/>
      <c r="P148" s="189"/>
      <c r="Q148" s="189"/>
      <c r="R148" s="189"/>
      <c r="S148" s="189"/>
      <c r="T148" s="189"/>
      <c r="U148" s="189"/>
      <c r="V148" s="189"/>
      <c r="W148" s="189"/>
      <c r="X148" s="189"/>
      <c r="Y148" s="189"/>
    </row>
    <row r="149" ht="15.75" customHeight="1">
      <c r="A149" s="399"/>
      <c r="B149" s="255"/>
      <c r="C149" s="313"/>
      <c r="D149" s="179"/>
      <c r="E149" s="179"/>
      <c r="F149" s="400"/>
      <c r="G149" s="401"/>
      <c r="H149" s="401"/>
      <c r="I149" s="313"/>
      <c r="J149" s="189"/>
      <c r="K149" s="189"/>
      <c r="L149" s="189"/>
      <c r="M149" s="189"/>
      <c r="N149" s="189"/>
      <c r="O149" s="189"/>
      <c r="P149" s="189"/>
      <c r="Q149" s="189"/>
      <c r="R149" s="189"/>
      <c r="S149" s="189"/>
      <c r="T149" s="189"/>
      <c r="U149" s="189"/>
      <c r="V149" s="189"/>
      <c r="W149" s="189"/>
      <c r="X149" s="189"/>
      <c r="Y149" s="189"/>
    </row>
    <row r="150" ht="15.75" customHeight="1">
      <c r="A150" s="399"/>
      <c r="B150" s="255"/>
      <c r="C150" s="313"/>
      <c r="D150" s="179"/>
      <c r="E150" s="179"/>
      <c r="F150" s="400"/>
      <c r="G150" s="401"/>
      <c r="H150" s="401"/>
      <c r="I150" s="313"/>
      <c r="J150" s="189"/>
      <c r="K150" s="189"/>
      <c r="L150" s="189"/>
      <c r="M150" s="189"/>
      <c r="N150" s="189"/>
      <c r="O150" s="189"/>
      <c r="P150" s="189"/>
      <c r="Q150" s="189"/>
      <c r="R150" s="189"/>
      <c r="S150" s="189"/>
      <c r="T150" s="189"/>
      <c r="U150" s="189"/>
      <c r="V150" s="189"/>
      <c r="W150" s="189"/>
      <c r="X150" s="189"/>
      <c r="Y150" s="189"/>
    </row>
    <row r="151" ht="15.75" customHeight="1">
      <c r="A151" s="399"/>
      <c r="B151" s="255"/>
      <c r="C151" s="313"/>
      <c r="D151" s="179"/>
      <c r="E151" s="179"/>
      <c r="F151" s="400"/>
      <c r="G151" s="401"/>
      <c r="H151" s="401"/>
      <c r="I151" s="313"/>
      <c r="J151" s="189"/>
      <c r="K151" s="189"/>
      <c r="L151" s="189"/>
      <c r="M151" s="189"/>
      <c r="N151" s="189"/>
      <c r="O151" s="189"/>
      <c r="P151" s="189"/>
      <c r="Q151" s="189"/>
      <c r="R151" s="189"/>
      <c r="S151" s="189"/>
      <c r="T151" s="189"/>
      <c r="U151" s="189"/>
      <c r="V151" s="189"/>
      <c r="W151" s="189"/>
      <c r="X151" s="189"/>
      <c r="Y151" s="189"/>
    </row>
    <row r="152" ht="15.75" customHeight="1">
      <c r="A152" s="399"/>
      <c r="B152" s="255"/>
      <c r="C152" s="313"/>
      <c r="D152" s="179"/>
      <c r="E152" s="179"/>
      <c r="F152" s="400"/>
      <c r="G152" s="401"/>
      <c r="H152" s="401"/>
      <c r="I152" s="313"/>
      <c r="J152" s="189"/>
      <c r="K152" s="189"/>
      <c r="L152" s="189"/>
      <c r="M152" s="189"/>
      <c r="N152" s="189"/>
      <c r="O152" s="189"/>
      <c r="P152" s="189"/>
      <c r="Q152" s="189"/>
      <c r="R152" s="189"/>
      <c r="S152" s="189"/>
      <c r="T152" s="189"/>
      <c r="U152" s="189"/>
      <c r="V152" s="189"/>
      <c r="W152" s="189"/>
      <c r="X152" s="189"/>
      <c r="Y152" s="189"/>
    </row>
    <row r="153" ht="15.75" customHeight="1">
      <c r="A153" s="399"/>
      <c r="B153" s="255"/>
      <c r="C153" s="313"/>
      <c r="D153" s="179"/>
      <c r="E153" s="179"/>
      <c r="F153" s="400"/>
      <c r="G153" s="401"/>
      <c r="H153" s="401"/>
      <c r="I153" s="313"/>
      <c r="J153" s="189"/>
      <c r="K153" s="189"/>
      <c r="L153" s="189"/>
      <c r="M153" s="189"/>
      <c r="N153" s="189"/>
      <c r="O153" s="189"/>
      <c r="P153" s="189"/>
      <c r="Q153" s="189"/>
      <c r="R153" s="189"/>
      <c r="S153" s="189"/>
      <c r="T153" s="189"/>
      <c r="U153" s="189"/>
      <c r="V153" s="189"/>
      <c r="W153" s="189"/>
      <c r="X153" s="189"/>
      <c r="Y153" s="189"/>
    </row>
    <row r="154" ht="15.75" customHeight="1">
      <c r="A154" s="399"/>
      <c r="B154" s="255"/>
      <c r="C154" s="313"/>
      <c r="D154" s="179"/>
      <c r="E154" s="179"/>
      <c r="F154" s="400"/>
      <c r="G154" s="401"/>
      <c r="H154" s="401"/>
      <c r="I154" s="313"/>
      <c r="J154" s="189"/>
      <c r="K154" s="189"/>
      <c r="L154" s="189"/>
      <c r="M154" s="189"/>
      <c r="N154" s="189"/>
      <c r="O154" s="189"/>
      <c r="P154" s="189"/>
      <c r="Q154" s="189"/>
      <c r="R154" s="189"/>
      <c r="S154" s="189"/>
      <c r="T154" s="189"/>
      <c r="U154" s="189"/>
      <c r="V154" s="189"/>
      <c r="W154" s="189"/>
      <c r="X154" s="189"/>
      <c r="Y154" s="189"/>
    </row>
    <row r="155" ht="15.75" customHeight="1">
      <c r="A155" s="399"/>
      <c r="B155" s="255"/>
      <c r="C155" s="313"/>
      <c r="D155" s="179"/>
      <c r="E155" s="179"/>
      <c r="F155" s="400"/>
      <c r="G155" s="401"/>
      <c r="H155" s="401"/>
      <c r="I155" s="313"/>
      <c r="J155" s="189"/>
      <c r="K155" s="189"/>
      <c r="L155" s="189"/>
      <c r="M155" s="189"/>
      <c r="N155" s="189"/>
      <c r="O155" s="189"/>
      <c r="P155" s="189"/>
      <c r="Q155" s="189"/>
      <c r="R155" s="189"/>
      <c r="S155" s="189"/>
      <c r="T155" s="189"/>
      <c r="U155" s="189"/>
      <c r="V155" s="189"/>
      <c r="W155" s="189"/>
      <c r="X155" s="189"/>
      <c r="Y155" s="189"/>
    </row>
    <row r="156" ht="15.75" customHeight="1">
      <c r="A156" s="399"/>
      <c r="B156" s="255"/>
      <c r="C156" s="313"/>
      <c r="D156" s="179"/>
      <c r="E156" s="179"/>
      <c r="F156" s="400"/>
      <c r="G156" s="401"/>
      <c r="H156" s="401"/>
      <c r="I156" s="313"/>
      <c r="J156" s="189"/>
      <c r="K156" s="189"/>
      <c r="L156" s="189"/>
      <c r="M156" s="189"/>
      <c r="N156" s="189"/>
      <c r="O156" s="189"/>
      <c r="P156" s="189"/>
      <c r="Q156" s="189"/>
      <c r="R156" s="189"/>
      <c r="S156" s="189"/>
      <c r="T156" s="189"/>
      <c r="U156" s="189"/>
      <c r="V156" s="189"/>
      <c r="W156" s="189"/>
      <c r="X156" s="189"/>
      <c r="Y156" s="189"/>
    </row>
    <row r="157" ht="15.75" customHeight="1">
      <c r="A157" s="399"/>
      <c r="B157" s="255"/>
      <c r="C157" s="313"/>
      <c r="D157" s="179"/>
      <c r="E157" s="179"/>
      <c r="F157" s="400"/>
      <c r="G157" s="401"/>
      <c r="H157" s="401"/>
      <c r="I157" s="313"/>
      <c r="J157" s="189"/>
      <c r="K157" s="189"/>
      <c r="L157" s="189"/>
      <c r="M157" s="189"/>
      <c r="N157" s="189"/>
      <c r="O157" s="189"/>
      <c r="P157" s="189"/>
      <c r="Q157" s="189"/>
      <c r="R157" s="189"/>
      <c r="S157" s="189"/>
      <c r="T157" s="189"/>
      <c r="U157" s="189"/>
      <c r="V157" s="189"/>
      <c r="W157" s="189"/>
      <c r="X157" s="189"/>
      <c r="Y157" s="189"/>
    </row>
    <row r="158" ht="15.75" customHeight="1">
      <c r="A158" s="399"/>
      <c r="B158" s="255"/>
      <c r="C158" s="313"/>
      <c r="D158" s="179"/>
      <c r="E158" s="179"/>
      <c r="F158" s="400"/>
      <c r="G158" s="401"/>
      <c r="H158" s="401"/>
      <c r="I158" s="313"/>
      <c r="J158" s="189"/>
      <c r="K158" s="189"/>
      <c r="L158" s="189"/>
      <c r="M158" s="189"/>
      <c r="N158" s="189"/>
      <c r="O158" s="189"/>
      <c r="P158" s="189"/>
      <c r="Q158" s="189"/>
      <c r="R158" s="189"/>
      <c r="S158" s="189"/>
      <c r="T158" s="189"/>
      <c r="U158" s="189"/>
      <c r="V158" s="189"/>
      <c r="W158" s="189"/>
      <c r="X158" s="189"/>
      <c r="Y158" s="189"/>
    </row>
    <row r="159" ht="15.75" customHeight="1">
      <c r="A159" s="399"/>
      <c r="B159" s="255"/>
      <c r="C159" s="313"/>
      <c r="D159" s="179"/>
      <c r="E159" s="179"/>
      <c r="F159" s="400"/>
      <c r="G159" s="401"/>
      <c r="H159" s="401"/>
      <c r="I159" s="313"/>
      <c r="J159" s="189"/>
      <c r="K159" s="189"/>
      <c r="L159" s="189"/>
      <c r="M159" s="189"/>
      <c r="N159" s="189"/>
      <c r="O159" s="189"/>
      <c r="P159" s="189"/>
      <c r="Q159" s="189"/>
      <c r="R159" s="189"/>
      <c r="S159" s="189"/>
      <c r="T159" s="189"/>
      <c r="U159" s="189"/>
      <c r="V159" s="189"/>
      <c r="W159" s="189"/>
      <c r="X159" s="189"/>
      <c r="Y159" s="189"/>
    </row>
    <row r="160" ht="15.75" customHeight="1">
      <c r="A160" s="399"/>
      <c r="B160" s="255"/>
      <c r="C160" s="313"/>
      <c r="D160" s="179"/>
      <c r="E160" s="179"/>
      <c r="F160" s="400"/>
      <c r="G160" s="401"/>
      <c r="H160" s="401"/>
      <c r="I160" s="313"/>
      <c r="J160" s="189"/>
      <c r="K160" s="189"/>
      <c r="L160" s="189"/>
      <c r="M160" s="189"/>
      <c r="N160" s="189"/>
      <c r="O160" s="189"/>
      <c r="P160" s="189"/>
      <c r="Q160" s="189"/>
      <c r="R160" s="189"/>
      <c r="S160" s="189"/>
      <c r="T160" s="189"/>
      <c r="U160" s="189"/>
      <c r="V160" s="189"/>
      <c r="W160" s="189"/>
      <c r="X160" s="189"/>
      <c r="Y160" s="189"/>
    </row>
    <row r="161" ht="15.75" customHeight="1">
      <c r="A161" s="399"/>
      <c r="B161" s="255"/>
      <c r="C161" s="313"/>
      <c r="D161" s="179"/>
      <c r="E161" s="179"/>
      <c r="F161" s="400"/>
      <c r="G161" s="401"/>
      <c r="H161" s="401"/>
      <c r="I161" s="313"/>
      <c r="J161" s="189"/>
      <c r="K161" s="189"/>
      <c r="L161" s="189"/>
      <c r="M161" s="189"/>
      <c r="N161" s="189"/>
      <c r="O161" s="189"/>
      <c r="P161" s="189"/>
      <c r="Q161" s="189"/>
      <c r="R161" s="189"/>
      <c r="S161" s="189"/>
      <c r="T161" s="189"/>
      <c r="U161" s="189"/>
      <c r="V161" s="189"/>
      <c r="W161" s="189"/>
      <c r="X161" s="189"/>
      <c r="Y161" s="189"/>
    </row>
    <row r="162" ht="15.75" customHeight="1">
      <c r="A162" s="399"/>
      <c r="B162" s="255"/>
      <c r="C162" s="313"/>
      <c r="D162" s="179"/>
      <c r="E162" s="179"/>
      <c r="F162" s="400"/>
      <c r="G162" s="401"/>
      <c r="H162" s="401"/>
      <c r="I162" s="313"/>
      <c r="J162" s="189"/>
      <c r="K162" s="189"/>
      <c r="L162" s="189"/>
      <c r="M162" s="189"/>
      <c r="N162" s="189"/>
      <c r="O162" s="189"/>
      <c r="P162" s="189"/>
      <c r="Q162" s="189"/>
      <c r="R162" s="189"/>
      <c r="S162" s="189"/>
      <c r="T162" s="189"/>
      <c r="U162" s="189"/>
      <c r="V162" s="189"/>
      <c r="W162" s="189"/>
      <c r="X162" s="189"/>
      <c r="Y162" s="189"/>
    </row>
    <row r="163" ht="15.75" customHeight="1">
      <c r="A163" s="399"/>
      <c r="B163" s="255"/>
      <c r="C163" s="313"/>
      <c r="D163" s="179"/>
      <c r="E163" s="179"/>
      <c r="F163" s="400"/>
      <c r="G163" s="401"/>
      <c r="H163" s="401"/>
      <c r="I163" s="313"/>
      <c r="J163" s="189"/>
      <c r="K163" s="189"/>
      <c r="L163" s="189"/>
      <c r="M163" s="189"/>
      <c r="N163" s="189"/>
      <c r="O163" s="189"/>
      <c r="P163" s="189"/>
      <c r="Q163" s="189"/>
      <c r="R163" s="189"/>
      <c r="S163" s="189"/>
      <c r="T163" s="189"/>
      <c r="U163" s="189"/>
      <c r="V163" s="189"/>
      <c r="W163" s="189"/>
      <c r="X163" s="189"/>
      <c r="Y163" s="189"/>
    </row>
    <row r="164" ht="15.75" customHeight="1">
      <c r="A164" s="399"/>
      <c r="B164" s="255"/>
      <c r="C164" s="313"/>
      <c r="D164" s="179"/>
      <c r="E164" s="179"/>
      <c r="F164" s="400"/>
      <c r="G164" s="401"/>
      <c r="H164" s="401"/>
      <c r="I164" s="313"/>
      <c r="J164" s="189"/>
      <c r="K164" s="189"/>
      <c r="L164" s="189"/>
      <c r="M164" s="189"/>
      <c r="N164" s="189"/>
      <c r="O164" s="189"/>
      <c r="P164" s="189"/>
      <c r="Q164" s="189"/>
      <c r="R164" s="189"/>
      <c r="S164" s="189"/>
      <c r="T164" s="189"/>
      <c r="U164" s="189"/>
      <c r="V164" s="189"/>
      <c r="W164" s="189"/>
      <c r="X164" s="189"/>
      <c r="Y164" s="189"/>
    </row>
    <row r="165" ht="15.75" customHeight="1">
      <c r="A165" s="399"/>
      <c r="B165" s="255"/>
      <c r="C165" s="313"/>
      <c r="D165" s="179"/>
      <c r="E165" s="179"/>
      <c r="F165" s="400"/>
      <c r="G165" s="401"/>
      <c r="H165" s="401"/>
      <c r="I165" s="313"/>
      <c r="J165" s="189"/>
      <c r="K165" s="189"/>
      <c r="L165" s="189"/>
      <c r="M165" s="189"/>
      <c r="N165" s="189"/>
      <c r="O165" s="189"/>
      <c r="P165" s="189"/>
      <c r="Q165" s="189"/>
      <c r="R165" s="189"/>
      <c r="S165" s="189"/>
      <c r="T165" s="189"/>
      <c r="U165" s="189"/>
      <c r="V165" s="189"/>
      <c r="W165" s="189"/>
      <c r="X165" s="189"/>
      <c r="Y165" s="189"/>
    </row>
    <row r="166" ht="15.75" customHeight="1">
      <c r="A166" s="399"/>
      <c r="B166" s="255"/>
      <c r="C166" s="313"/>
      <c r="D166" s="179"/>
      <c r="E166" s="179"/>
      <c r="F166" s="400"/>
      <c r="G166" s="401"/>
      <c r="H166" s="401"/>
      <c r="I166" s="313"/>
      <c r="J166" s="189"/>
      <c r="K166" s="189"/>
      <c r="L166" s="189"/>
      <c r="M166" s="189"/>
      <c r="N166" s="189"/>
      <c r="O166" s="189"/>
      <c r="P166" s="189"/>
      <c r="Q166" s="189"/>
      <c r="R166" s="189"/>
      <c r="S166" s="189"/>
      <c r="T166" s="189"/>
      <c r="U166" s="189"/>
      <c r="V166" s="189"/>
      <c r="W166" s="189"/>
      <c r="X166" s="189"/>
      <c r="Y166" s="189"/>
    </row>
    <row r="167" ht="15.75" customHeight="1">
      <c r="A167" s="399"/>
      <c r="B167" s="255"/>
      <c r="C167" s="313"/>
      <c r="D167" s="179"/>
      <c r="E167" s="179"/>
      <c r="F167" s="400"/>
      <c r="G167" s="401"/>
      <c r="H167" s="401"/>
      <c r="I167" s="313"/>
      <c r="J167" s="189"/>
      <c r="K167" s="189"/>
      <c r="L167" s="189"/>
      <c r="M167" s="189"/>
      <c r="N167" s="189"/>
      <c r="O167" s="189"/>
      <c r="P167" s="189"/>
      <c r="Q167" s="189"/>
      <c r="R167" s="189"/>
      <c r="S167" s="189"/>
      <c r="T167" s="189"/>
      <c r="U167" s="189"/>
      <c r="V167" s="189"/>
      <c r="W167" s="189"/>
      <c r="X167" s="189"/>
      <c r="Y167" s="189"/>
    </row>
    <row r="168" ht="15.75" customHeight="1">
      <c r="A168" s="399"/>
      <c r="B168" s="255"/>
      <c r="C168" s="313"/>
      <c r="D168" s="179"/>
      <c r="E168" s="179"/>
      <c r="F168" s="400"/>
      <c r="G168" s="401"/>
      <c r="H168" s="401"/>
      <c r="I168" s="313"/>
      <c r="J168" s="189"/>
      <c r="K168" s="189"/>
      <c r="L168" s="189"/>
      <c r="M168" s="189"/>
      <c r="N168" s="189"/>
      <c r="O168" s="189"/>
      <c r="P168" s="189"/>
      <c r="Q168" s="189"/>
      <c r="R168" s="189"/>
      <c r="S168" s="189"/>
      <c r="T168" s="189"/>
      <c r="U168" s="189"/>
      <c r="V168" s="189"/>
      <c r="W168" s="189"/>
      <c r="X168" s="189"/>
      <c r="Y168" s="189"/>
    </row>
    <row r="169" ht="15.75" customHeight="1">
      <c r="A169" s="399"/>
      <c r="B169" s="255"/>
      <c r="C169" s="313"/>
      <c r="D169" s="179"/>
      <c r="E169" s="179"/>
      <c r="F169" s="400"/>
      <c r="G169" s="401"/>
      <c r="H169" s="401"/>
      <c r="I169" s="313"/>
      <c r="J169" s="189"/>
      <c r="K169" s="189"/>
      <c r="L169" s="189"/>
      <c r="M169" s="189"/>
      <c r="N169" s="189"/>
      <c r="O169" s="189"/>
      <c r="P169" s="189"/>
      <c r="Q169" s="189"/>
      <c r="R169" s="189"/>
      <c r="S169" s="189"/>
      <c r="T169" s="189"/>
      <c r="U169" s="189"/>
      <c r="V169" s="189"/>
      <c r="W169" s="189"/>
      <c r="X169" s="189"/>
      <c r="Y169" s="189"/>
    </row>
    <row r="170" ht="15.75" customHeight="1">
      <c r="A170" s="399"/>
      <c r="B170" s="255"/>
      <c r="C170" s="313"/>
      <c r="D170" s="179"/>
      <c r="E170" s="179"/>
      <c r="F170" s="400"/>
      <c r="G170" s="401"/>
      <c r="H170" s="401"/>
      <c r="I170" s="313"/>
      <c r="J170" s="189"/>
      <c r="K170" s="189"/>
      <c r="L170" s="189"/>
      <c r="M170" s="189"/>
      <c r="N170" s="189"/>
      <c r="O170" s="189"/>
      <c r="P170" s="189"/>
      <c r="Q170" s="189"/>
      <c r="R170" s="189"/>
      <c r="S170" s="189"/>
      <c r="T170" s="189"/>
      <c r="U170" s="189"/>
      <c r="V170" s="189"/>
      <c r="W170" s="189"/>
      <c r="X170" s="189"/>
      <c r="Y170" s="189"/>
    </row>
    <row r="171" ht="15.75" customHeight="1">
      <c r="A171" s="399"/>
      <c r="B171" s="255"/>
      <c r="C171" s="313"/>
      <c r="D171" s="179"/>
      <c r="E171" s="179"/>
      <c r="F171" s="400"/>
      <c r="G171" s="401"/>
      <c r="H171" s="401"/>
      <c r="I171" s="313"/>
      <c r="J171" s="189"/>
      <c r="K171" s="189"/>
      <c r="L171" s="189"/>
      <c r="M171" s="189"/>
      <c r="N171" s="189"/>
      <c r="O171" s="189"/>
      <c r="P171" s="189"/>
      <c r="Q171" s="189"/>
      <c r="R171" s="189"/>
      <c r="S171" s="189"/>
      <c r="T171" s="189"/>
      <c r="U171" s="189"/>
      <c r="V171" s="189"/>
      <c r="W171" s="189"/>
      <c r="X171" s="189"/>
      <c r="Y171" s="189"/>
    </row>
    <row r="172" ht="15.75" customHeight="1">
      <c r="A172" s="399"/>
      <c r="B172" s="255"/>
      <c r="C172" s="313"/>
      <c r="D172" s="179"/>
      <c r="E172" s="179"/>
      <c r="F172" s="400"/>
      <c r="G172" s="401"/>
      <c r="H172" s="401"/>
      <c r="I172" s="313"/>
      <c r="J172" s="189"/>
      <c r="K172" s="189"/>
      <c r="L172" s="189"/>
      <c r="M172" s="189"/>
      <c r="N172" s="189"/>
      <c r="O172" s="189"/>
      <c r="P172" s="189"/>
      <c r="Q172" s="189"/>
      <c r="R172" s="189"/>
      <c r="S172" s="189"/>
      <c r="T172" s="189"/>
      <c r="U172" s="189"/>
      <c r="V172" s="189"/>
      <c r="W172" s="189"/>
      <c r="X172" s="189"/>
      <c r="Y172" s="189"/>
    </row>
    <row r="173" ht="15.75" customHeight="1">
      <c r="A173" s="399"/>
      <c r="B173" s="255"/>
      <c r="C173" s="313"/>
      <c r="D173" s="179"/>
      <c r="E173" s="179"/>
      <c r="F173" s="400"/>
      <c r="G173" s="401"/>
      <c r="H173" s="401"/>
      <c r="I173" s="313"/>
      <c r="J173" s="189"/>
      <c r="K173" s="189"/>
      <c r="L173" s="189"/>
      <c r="M173" s="189"/>
      <c r="N173" s="189"/>
      <c r="O173" s="189"/>
      <c r="P173" s="189"/>
      <c r="Q173" s="189"/>
      <c r="R173" s="189"/>
      <c r="S173" s="189"/>
      <c r="T173" s="189"/>
      <c r="U173" s="189"/>
      <c r="V173" s="189"/>
      <c r="W173" s="189"/>
      <c r="X173" s="189"/>
      <c r="Y173" s="189"/>
    </row>
    <row r="174" ht="15.75" customHeight="1">
      <c r="A174" s="399"/>
      <c r="B174" s="255"/>
      <c r="C174" s="313"/>
      <c r="D174" s="179"/>
      <c r="E174" s="179"/>
      <c r="F174" s="400"/>
      <c r="G174" s="401"/>
      <c r="H174" s="401"/>
      <c r="I174" s="313"/>
      <c r="J174" s="189"/>
      <c r="K174" s="189"/>
      <c r="L174" s="189"/>
      <c r="M174" s="189"/>
      <c r="N174" s="189"/>
      <c r="O174" s="189"/>
      <c r="P174" s="189"/>
      <c r="Q174" s="189"/>
      <c r="R174" s="189"/>
      <c r="S174" s="189"/>
      <c r="T174" s="189"/>
      <c r="U174" s="189"/>
      <c r="V174" s="189"/>
      <c r="W174" s="189"/>
      <c r="X174" s="189"/>
      <c r="Y174" s="189"/>
    </row>
    <row r="175" ht="15.75" customHeight="1">
      <c r="A175" s="399"/>
      <c r="B175" s="255"/>
      <c r="C175" s="313"/>
      <c r="D175" s="179"/>
      <c r="E175" s="179"/>
      <c r="F175" s="400"/>
      <c r="G175" s="401"/>
      <c r="H175" s="401"/>
      <c r="I175" s="313"/>
      <c r="J175" s="189"/>
      <c r="K175" s="189"/>
      <c r="L175" s="189"/>
      <c r="M175" s="189"/>
      <c r="N175" s="189"/>
      <c r="O175" s="189"/>
      <c r="P175" s="189"/>
      <c r="Q175" s="189"/>
      <c r="R175" s="189"/>
      <c r="S175" s="189"/>
      <c r="T175" s="189"/>
      <c r="U175" s="189"/>
      <c r="V175" s="189"/>
      <c r="W175" s="189"/>
      <c r="X175" s="189"/>
      <c r="Y175" s="189"/>
    </row>
    <row r="176" ht="15.75" customHeight="1">
      <c r="A176" s="399"/>
      <c r="B176" s="255"/>
      <c r="C176" s="313"/>
      <c r="D176" s="179"/>
      <c r="E176" s="179"/>
      <c r="F176" s="400"/>
      <c r="G176" s="401"/>
      <c r="H176" s="401"/>
      <c r="I176" s="313"/>
      <c r="J176" s="189"/>
      <c r="K176" s="189"/>
      <c r="L176" s="189"/>
      <c r="M176" s="189"/>
      <c r="N176" s="189"/>
      <c r="O176" s="189"/>
      <c r="P176" s="189"/>
      <c r="Q176" s="189"/>
      <c r="R176" s="189"/>
      <c r="S176" s="189"/>
      <c r="T176" s="189"/>
      <c r="U176" s="189"/>
      <c r="V176" s="189"/>
      <c r="W176" s="189"/>
      <c r="X176" s="189"/>
      <c r="Y176" s="189"/>
    </row>
    <row r="177" ht="15.75" customHeight="1">
      <c r="A177" s="399"/>
      <c r="B177" s="255"/>
      <c r="C177" s="313"/>
      <c r="D177" s="179"/>
      <c r="E177" s="179"/>
      <c r="F177" s="400"/>
      <c r="G177" s="401"/>
      <c r="H177" s="401"/>
      <c r="I177" s="313"/>
      <c r="J177" s="189"/>
      <c r="K177" s="189"/>
      <c r="L177" s="189"/>
      <c r="M177" s="189"/>
      <c r="N177" s="189"/>
      <c r="O177" s="189"/>
      <c r="P177" s="189"/>
      <c r="Q177" s="189"/>
      <c r="R177" s="189"/>
      <c r="S177" s="189"/>
      <c r="T177" s="189"/>
      <c r="U177" s="189"/>
      <c r="V177" s="189"/>
      <c r="W177" s="189"/>
      <c r="X177" s="189"/>
      <c r="Y177" s="189"/>
    </row>
    <row r="178" ht="15.75" customHeight="1">
      <c r="A178" s="399"/>
      <c r="B178" s="255"/>
      <c r="C178" s="313"/>
      <c r="D178" s="179"/>
      <c r="E178" s="179"/>
      <c r="F178" s="400"/>
      <c r="G178" s="401"/>
      <c r="H178" s="401"/>
      <c r="I178" s="313"/>
      <c r="J178" s="189"/>
      <c r="K178" s="189"/>
      <c r="L178" s="189"/>
      <c r="M178" s="189"/>
      <c r="N178" s="189"/>
      <c r="O178" s="189"/>
      <c r="P178" s="189"/>
      <c r="Q178" s="189"/>
      <c r="R178" s="189"/>
      <c r="S178" s="189"/>
      <c r="T178" s="189"/>
      <c r="U178" s="189"/>
      <c r="V178" s="189"/>
      <c r="W178" s="189"/>
      <c r="X178" s="189"/>
      <c r="Y178" s="189"/>
    </row>
    <row r="179" ht="15.75" customHeight="1">
      <c r="A179" s="399"/>
      <c r="B179" s="255"/>
      <c r="C179" s="313"/>
      <c r="D179" s="179"/>
      <c r="E179" s="179"/>
      <c r="F179" s="400"/>
      <c r="G179" s="401"/>
      <c r="H179" s="401"/>
      <c r="I179" s="313"/>
      <c r="J179" s="189"/>
      <c r="K179" s="189"/>
      <c r="L179" s="189"/>
      <c r="M179" s="189"/>
      <c r="N179" s="189"/>
      <c r="O179" s="189"/>
      <c r="P179" s="189"/>
      <c r="Q179" s="189"/>
      <c r="R179" s="189"/>
      <c r="S179" s="189"/>
      <c r="T179" s="189"/>
      <c r="U179" s="189"/>
      <c r="V179" s="189"/>
      <c r="W179" s="189"/>
      <c r="X179" s="189"/>
      <c r="Y179" s="189"/>
    </row>
    <row r="180" ht="15.75" customHeight="1">
      <c r="A180" s="399"/>
      <c r="B180" s="255"/>
      <c r="C180" s="313"/>
      <c r="D180" s="179"/>
      <c r="E180" s="179"/>
      <c r="F180" s="400"/>
      <c r="G180" s="401"/>
      <c r="H180" s="401"/>
      <c r="I180" s="313"/>
      <c r="J180" s="189"/>
      <c r="K180" s="189"/>
      <c r="L180" s="189"/>
      <c r="M180" s="189"/>
      <c r="N180" s="189"/>
      <c r="O180" s="189"/>
      <c r="P180" s="189"/>
      <c r="Q180" s="189"/>
      <c r="R180" s="189"/>
      <c r="S180" s="189"/>
      <c r="T180" s="189"/>
      <c r="U180" s="189"/>
      <c r="V180" s="189"/>
      <c r="W180" s="189"/>
      <c r="X180" s="189"/>
      <c r="Y180" s="189"/>
    </row>
    <row r="181" ht="15.75" customHeight="1">
      <c r="A181" s="399"/>
      <c r="B181" s="255"/>
      <c r="C181" s="313"/>
      <c r="D181" s="179"/>
      <c r="E181" s="179"/>
      <c r="F181" s="400"/>
      <c r="G181" s="401"/>
      <c r="H181" s="401"/>
      <c r="I181" s="313"/>
      <c r="J181" s="189"/>
      <c r="K181" s="189"/>
      <c r="L181" s="189"/>
      <c r="M181" s="189"/>
      <c r="N181" s="189"/>
      <c r="O181" s="189"/>
      <c r="P181" s="189"/>
      <c r="Q181" s="189"/>
      <c r="R181" s="189"/>
      <c r="S181" s="189"/>
      <c r="T181" s="189"/>
      <c r="U181" s="189"/>
      <c r="V181" s="189"/>
      <c r="W181" s="189"/>
      <c r="X181" s="189"/>
      <c r="Y181" s="189"/>
    </row>
    <row r="182" ht="15.75" customHeight="1">
      <c r="A182" s="399"/>
      <c r="B182" s="255"/>
      <c r="C182" s="313"/>
      <c r="D182" s="179"/>
      <c r="E182" s="179"/>
      <c r="F182" s="400"/>
      <c r="G182" s="401"/>
      <c r="H182" s="401"/>
      <c r="I182" s="313"/>
      <c r="J182" s="189"/>
      <c r="K182" s="189"/>
      <c r="L182" s="189"/>
      <c r="M182" s="189"/>
      <c r="N182" s="189"/>
      <c r="O182" s="189"/>
      <c r="P182" s="189"/>
      <c r="Q182" s="189"/>
      <c r="R182" s="189"/>
      <c r="S182" s="189"/>
      <c r="T182" s="189"/>
      <c r="U182" s="189"/>
      <c r="V182" s="189"/>
      <c r="W182" s="189"/>
      <c r="X182" s="189"/>
      <c r="Y182" s="189"/>
    </row>
    <row r="183" ht="15.75" customHeight="1">
      <c r="A183" s="399"/>
      <c r="B183" s="255"/>
      <c r="C183" s="313"/>
      <c r="D183" s="179"/>
      <c r="E183" s="179"/>
      <c r="F183" s="400"/>
      <c r="G183" s="401"/>
      <c r="H183" s="401"/>
      <c r="I183" s="313"/>
      <c r="J183" s="189"/>
      <c r="K183" s="189"/>
      <c r="L183" s="189"/>
      <c r="M183" s="189"/>
      <c r="N183" s="189"/>
      <c r="O183" s="189"/>
      <c r="P183" s="189"/>
      <c r="Q183" s="189"/>
      <c r="R183" s="189"/>
      <c r="S183" s="189"/>
      <c r="T183" s="189"/>
      <c r="U183" s="189"/>
      <c r="V183" s="189"/>
      <c r="W183" s="189"/>
      <c r="X183" s="189"/>
      <c r="Y183" s="189"/>
    </row>
    <row r="184" ht="15.75" customHeight="1">
      <c r="A184" s="399"/>
      <c r="B184" s="255"/>
      <c r="C184" s="313"/>
      <c r="D184" s="179"/>
      <c r="E184" s="179"/>
      <c r="F184" s="400"/>
      <c r="G184" s="401"/>
      <c r="H184" s="401"/>
      <c r="I184" s="313"/>
      <c r="J184" s="189"/>
      <c r="K184" s="189"/>
      <c r="L184" s="189"/>
      <c r="M184" s="189"/>
      <c r="N184" s="189"/>
      <c r="O184" s="189"/>
      <c r="P184" s="189"/>
      <c r="Q184" s="189"/>
      <c r="R184" s="189"/>
      <c r="S184" s="189"/>
      <c r="T184" s="189"/>
      <c r="U184" s="189"/>
      <c r="V184" s="189"/>
      <c r="W184" s="189"/>
      <c r="X184" s="189"/>
      <c r="Y184" s="189"/>
    </row>
    <row r="185" ht="15.75" customHeight="1">
      <c r="A185" s="399"/>
      <c r="B185" s="255"/>
      <c r="C185" s="313"/>
      <c r="D185" s="179"/>
      <c r="E185" s="179"/>
      <c r="F185" s="400"/>
      <c r="G185" s="401"/>
      <c r="H185" s="401"/>
      <c r="I185" s="313"/>
      <c r="J185" s="189"/>
      <c r="K185" s="189"/>
      <c r="L185" s="189"/>
      <c r="M185" s="189"/>
      <c r="N185" s="189"/>
      <c r="O185" s="189"/>
      <c r="P185" s="189"/>
      <c r="Q185" s="189"/>
      <c r="R185" s="189"/>
      <c r="S185" s="189"/>
      <c r="T185" s="189"/>
      <c r="U185" s="189"/>
      <c r="V185" s="189"/>
      <c r="W185" s="189"/>
      <c r="X185" s="189"/>
      <c r="Y185" s="189"/>
    </row>
    <row r="186" ht="15.75" customHeight="1">
      <c r="A186" s="399"/>
      <c r="B186" s="255"/>
      <c r="C186" s="313"/>
      <c r="D186" s="179"/>
      <c r="E186" s="179"/>
      <c r="F186" s="400"/>
      <c r="G186" s="401"/>
      <c r="H186" s="401"/>
      <c r="I186" s="313"/>
      <c r="J186" s="189"/>
      <c r="K186" s="189"/>
      <c r="L186" s="189"/>
      <c r="M186" s="189"/>
      <c r="N186" s="189"/>
      <c r="O186" s="189"/>
      <c r="P186" s="189"/>
      <c r="Q186" s="189"/>
      <c r="R186" s="189"/>
      <c r="S186" s="189"/>
      <c r="T186" s="189"/>
      <c r="U186" s="189"/>
      <c r="V186" s="189"/>
      <c r="W186" s="189"/>
      <c r="X186" s="189"/>
      <c r="Y186" s="189"/>
    </row>
    <row r="187" ht="15.75" customHeight="1">
      <c r="A187" s="399"/>
      <c r="B187" s="255"/>
      <c r="C187" s="313"/>
      <c r="D187" s="179"/>
      <c r="E187" s="179"/>
      <c r="F187" s="400"/>
      <c r="G187" s="401"/>
      <c r="H187" s="401"/>
      <c r="I187" s="313"/>
      <c r="J187" s="189"/>
      <c r="K187" s="189"/>
      <c r="L187" s="189"/>
      <c r="M187" s="189"/>
      <c r="N187" s="189"/>
      <c r="O187" s="189"/>
      <c r="P187" s="189"/>
      <c r="Q187" s="189"/>
      <c r="R187" s="189"/>
      <c r="S187" s="189"/>
      <c r="T187" s="189"/>
      <c r="U187" s="189"/>
      <c r="V187" s="189"/>
      <c r="W187" s="189"/>
      <c r="X187" s="189"/>
      <c r="Y187" s="189"/>
    </row>
    <row r="188" ht="15.75" customHeight="1">
      <c r="A188" s="399"/>
      <c r="B188" s="255"/>
      <c r="C188" s="313"/>
      <c r="D188" s="179"/>
      <c r="E188" s="179"/>
      <c r="F188" s="400"/>
      <c r="G188" s="401"/>
      <c r="H188" s="401"/>
      <c r="I188" s="313"/>
      <c r="J188" s="189"/>
      <c r="K188" s="189"/>
      <c r="L188" s="189"/>
      <c r="M188" s="189"/>
      <c r="N188" s="189"/>
      <c r="O188" s="189"/>
      <c r="P188" s="189"/>
      <c r="Q188" s="189"/>
      <c r="R188" s="189"/>
      <c r="S188" s="189"/>
      <c r="T188" s="189"/>
      <c r="U188" s="189"/>
      <c r="V188" s="189"/>
      <c r="W188" s="189"/>
      <c r="X188" s="189"/>
      <c r="Y188" s="189"/>
    </row>
    <row r="189" ht="15.75" customHeight="1">
      <c r="A189" s="402"/>
      <c r="B189" s="189"/>
      <c r="C189" s="189"/>
      <c r="D189" s="139"/>
      <c r="E189" s="139"/>
      <c r="F189" s="400"/>
      <c r="G189" s="401"/>
      <c r="H189" s="401"/>
      <c r="I189" s="313"/>
      <c r="J189" s="189"/>
      <c r="K189" s="189"/>
      <c r="L189" s="189"/>
      <c r="M189" s="189"/>
      <c r="N189" s="189"/>
      <c r="O189" s="189"/>
      <c r="P189" s="189"/>
      <c r="Q189" s="189"/>
      <c r="R189" s="189"/>
      <c r="S189" s="189"/>
      <c r="T189" s="189"/>
      <c r="U189" s="189"/>
      <c r="V189" s="189"/>
      <c r="W189" s="189"/>
      <c r="X189" s="189"/>
      <c r="Y189" s="189"/>
    </row>
    <row r="190" ht="15.75" customHeight="1">
      <c r="A190" s="402"/>
      <c r="B190" s="189"/>
      <c r="C190" s="189"/>
      <c r="D190" s="139"/>
      <c r="E190" s="139"/>
      <c r="F190" s="400"/>
      <c r="G190" s="401"/>
      <c r="H190" s="401"/>
      <c r="I190" s="313"/>
      <c r="J190" s="189"/>
      <c r="K190" s="189"/>
      <c r="L190" s="189"/>
      <c r="M190" s="189"/>
      <c r="N190" s="189"/>
      <c r="O190" s="189"/>
      <c r="P190" s="189"/>
      <c r="Q190" s="189"/>
      <c r="R190" s="189"/>
      <c r="S190" s="189"/>
      <c r="T190" s="189"/>
      <c r="U190" s="189"/>
      <c r="V190" s="189"/>
      <c r="W190" s="189"/>
      <c r="X190" s="189"/>
      <c r="Y190" s="189"/>
    </row>
    <row r="191" ht="15.75" customHeight="1">
      <c r="A191" s="402"/>
      <c r="B191" s="189"/>
      <c r="C191" s="189"/>
      <c r="D191" s="139"/>
      <c r="E191" s="139"/>
      <c r="F191" s="400"/>
      <c r="G191" s="401"/>
      <c r="H191" s="401"/>
      <c r="I191" s="313"/>
      <c r="J191" s="189"/>
      <c r="K191" s="189"/>
      <c r="L191" s="189"/>
      <c r="M191" s="189"/>
      <c r="N191" s="189"/>
      <c r="O191" s="189"/>
      <c r="P191" s="189"/>
      <c r="Q191" s="189"/>
      <c r="R191" s="189"/>
      <c r="S191" s="189"/>
      <c r="T191" s="189"/>
      <c r="U191" s="189"/>
      <c r="V191" s="189"/>
      <c r="W191" s="189"/>
      <c r="X191" s="189"/>
      <c r="Y191" s="189"/>
    </row>
    <row r="192" ht="15.75" customHeight="1">
      <c r="A192" s="402"/>
      <c r="B192" s="189"/>
      <c r="C192" s="189"/>
      <c r="D192" s="139"/>
      <c r="E192" s="139"/>
      <c r="F192" s="400"/>
      <c r="G192" s="401"/>
      <c r="H192" s="401"/>
      <c r="I192" s="313"/>
      <c r="J192" s="189"/>
      <c r="K192" s="189"/>
      <c r="L192" s="189"/>
      <c r="M192" s="189"/>
      <c r="N192" s="189"/>
      <c r="O192" s="189"/>
      <c r="P192" s="189"/>
      <c r="Q192" s="189"/>
      <c r="R192" s="189"/>
      <c r="S192" s="189"/>
      <c r="T192" s="189"/>
      <c r="U192" s="189"/>
      <c r="V192" s="189"/>
      <c r="W192" s="189"/>
      <c r="X192" s="189"/>
      <c r="Y192" s="189"/>
    </row>
    <row r="193" ht="15.75" customHeight="1">
      <c r="A193" s="402"/>
      <c r="B193" s="189"/>
      <c r="C193" s="189"/>
      <c r="D193" s="139"/>
      <c r="E193" s="139"/>
      <c r="F193" s="400"/>
      <c r="G193" s="401"/>
      <c r="H193" s="401"/>
      <c r="I193" s="313"/>
      <c r="J193" s="189"/>
      <c r="K193" s="189"/>
      <c r="L193" s="189"/>
      <c r="M193" s="189"/>
      <c r="N193" s="189"/>
      <c r="O193" s="189"/>
      <c r="P193" s="189"/>
      <c r="Q193" s="189"/>
      <c r="R193" s="189"/>
      <c r="S193" s="189"/>
      <c r="T193" s="189"/>
      <c r="U193" s="189"/>
      <c r="V193" s="189"/>
      <c r="W193" s="189"/>
      <c r="X193" s="189"/>
      <c r="Y193" s="189"/>
    </row>
    <row r="194" ht="15.75" customHeight="1">
      <c r="A194" s="402"/>
      <c r="B194" s="189"/>
      <c r="C194" s="189"/>
      <c r="D194" s="139"/>
      <c r="E194" s="139"/>
      <c r="F194" s="400"/>
      <c r="G194" s="401"/>
      <c r="H194" s="401"/>
      <c r="I194" s="313"/>
      <c r="J194" s="189"/>
      <c r="K194" s="189"/>
      <c r="L194" s="189"/>
      <c r="M194" s="189"/>
      <c r="N194" s="189"/>
      <c r="O194" s="189"/>
      <c r="P194" s="189"/>
      <c r="Q194" s="189"/>
      <c r="R194" s="189"/>
      <c r="S194" s="189"/>
      <c r="T194" s="189"/>
      <c r="U194" s="189"/>
      <c r="V194" s="189"/>
      <c r="W194" s="189"/>
      <c r="X194" s="189"/>
      <c r="Y194" s="189"/>
    </row>
    <row r="195" ht="15.75" customHeight="1">
      <c r="A195" s="402"/>
      <c r="B195" s="189"/>
      <c r="C195" s="189"/>
      <c r="D195" s="139"/>
      <c r="E195" s="139"/>
      <c r="F195" s="400"/>
      <c r="G195" s="401"/>
      <c r="H195" s="401"/>
      <c r="I195" s="313"/>
      <c r="J195" s="189"/>
      <c r="K195" s="189"/>
      <c r="L195" s="189"/>
      <c r="M195" s="189"/>
      <c r="N195" s="189"/>
      <c r="O195" s="189"/>
      <c r="P195" s="189"/>
      <c r="Q195" s="189"/>
      <c r="R195" s="189"/>
      <c r="S195" s="189"/>
      <c r="T195" s="189"/>
      <c r="U195" s="189"/>
      <c r="V195" s="189"/>
      <c r="W195" s="189"/>
      <c r="X195" s="189"/>
      <c r="Y195" s="189"/>
    </row>
    <row r="196" ht="15.75" customHeight="1">
      <c r="A196" s="402"/>
      <c r="B196" s="189"/>
      <c r="C196" s="189"/>
      <c r="D196" s="139"/>
      <c r="E196" s="139"/>
      <c r="F196" s="400"/>
      <c r="G196" s="401"/>
      <c r="H196" s="401"/>
      <c r="I196" s="313"/>
      <c r="J196" s="189"/>
      <c r="K196" s="189"/>
      <c r="L196" s="189"/>
      <c r="M196" s="189"/>
      <c r="N196" s="189"/>
      <c r="O196" s="189"/>
      <c r="P196" s="189"/>
      <c r="Q196" s="189"/>
      <c r="R196" s="189"/>
      <c r="S196" s="189"/>
      <c r="T196" s="189"/>
      <c r="U196" s="189"/>
      <c r="V196" s="189"/>
      <c r="W196" s="189"/>
      <c r="X196" s="189"/>
      <c r="Y196" s="189"/>
    </row>
    <row r="197" ht="15.75" customHeight="1">
      <c r="A197" s="402"/>
      <c r="B197" s="189"/>
      <c r="C197" s="189"/>
      <c r="D197" s="139"/>
      <c r="E197" s="139"/>
      <c r="F197" s="400"/>
      <c r="G197" s="401"/>
      <c r="H197" s="401"/>
      <c r="I197" s="313"/>
      <c r="J197" s="189"/>
      <c r="K197" s="189"/>
      <c r="L197" s="189"/>
      <c r="M197" s="189"/>
      <c r="N197" s="189"/>
      <c r="O197" s="189"/>
      <c r="P197" s="189"/>
      <c r="Q197" s="189"/>
      <c r="R197" s="189"/>
      <c r="S197" s="189"/>
      <c r="T197" s="189"/>
      <c r="U197" s="189"/>
      <c r="V197" s="189"/>
      <c r="W197" s="189"/>
      <c r="X197" s="189"/>
      <c r="Y197" s="189"/>
    </row>
    <row r="198" ht="15.75" customHeight="1">
      <c r="A198" s="402"/>
      <c r="B198" s="189"/>
      <c r="C198" s="189"/>
      <c r="D198" s="139"/>
      <c r="E198" s="139"/>
      <c r="F198" s="400"/>
      <c r="G198" s="401"/>
      <c r="H198" s="401"/>
      <c r="I198" s="313"/>
      <c r="J198" s="189"/>
      <c r="K198" s="189"/>
      <c r="L198" s="189"/>
      <c r="M198" s="189"/>
      <c r="N198" s="189"/>
      <c r="O198" s="189"/>
      <c r="P198" s="189"/>
      <c r="Q198" s="189"/>
      <c r="R198" s="189"/>
      <c r="S198" s="189"/>
      <c r="T198" s="189"/>
      <c r="U198" s="189"/>
      <c r="V198" s="189"/>
      <c r="W198" s="189"/>
      <c r="X198" s="189"/>
      <c r="Y198" s="189"/>
    </row>
    <row r="199" ht="15.75" customHeight="1">
      <c r="A199" s="402"/>
      <c r="B199" s="189"/>
      <c r="C199" s="189"/>
      <c r="D199" s="139"/>
      <c r="E199" s="139"/>
      <c r="F199" s="400"/>
      <c r="G199" s="401"/>
      <c r="H199" s="401"/>
      <c r="I199" s="313"/>
      <c r="J199" s="189"/>
      <c r="K199" s="189"/>
      <c r="L199" s="189"/>
      <c r="M199" s="189"/>
      <c r="N199" s="189"/>
      <c r="O199" s="189"/>
      <c r="P199" s="189"/>
      <c r="Q199" s="189"/>
      <c r="R199" s="189"/>
      <c r="S199" s="189"/>
      <c r="T199" s="189"/>
      <c r="U199" s="189"/>
      <c r="V199" s="189"/>
      <c r="W199" s="189"/>
      <c r="X199" s="189"/>
      <c r="Y199" s="189"/>
    </row>
    <row r="200" ht="15.75" customHeight="1">
      <c r="A200" s="402"/>
      <c r="B200" s="189"/>
      <c r="C200" s="189"/>
      <c r="D200" s="139"/>
      <c r="E200" s="139"/>
      <c r="F200" s="400"/>
      <c r="G200" s="401"/>
      <c r="H200" s="401"/>
      <c r="I200" s="313"/>
      <c r="J200" s="189"/>
      <c r="K200" s="189"/>
      <c r="L200" s="189"/>
      <c r="M200" s="189"/>
      <c r="N200" s="189"/>
      <c r="O200" s="189"/>
      <c r="P200" s="189"/>
      <c r="Q200" s="189"/>
      <c r="R200" s="189"/>
      <c r="S200" s="189"/>
      <c r="T200" s="189"/>
      <c r="U200" s="189"/>
      <c r="V200" s="189"/>
      <c r="W200" s="189"/>
      <c r="X200" s="189"/>
      <c r="Y200" s="189"/>
    </row>
    <row r="201" ht="15.75" customHeight="1">
      <c r="A201" s="402"/>
      <c r="B201" s="189"/>
      <c r="C201" s="189"/>
      <c r="D201" s="139"/>
      <c r="E201" s="139"/>
      <c r="F201" s="400"/>
      <c r="G201" s="401"/>
      <c r="H201" s="401"/>
      <c r="I201" s="313"/>
      <c r="J201" s="189"/>
      <c r="K201" s="189"/>
      <c r="L201" s="189"/>
      <c r="M201" s="189"/>
      <c r="N201" s="189"/>
      <c r="O201" s="189"/>
      <c r="P201" s="189"/>
      <c r="Q201" s="189"/>
      <c r="R201" s="189"/>
      <c r="S201" s="189"/>
      <c r="T201" s="189"/>
      <c r="U201" s="189"/>
      <c r="V201" s="189"/>
      <c r="W201" s="189"/>
      <c r="X201" s="189"/>
      <c r="Y201" s="189"/>
    </row>
    <row r="202" ht="15.75" customHeight="1">
      <c r="A202" s="402"/>
      <c r="B202" s="189"/>
      <c r="C202" s="189"/>
      <c r="D202" s="139"/>
      <c r="E202" s="139"/>
      <c r="F202" s="400"/>
      <c r="G202" s="401"/>
      <c r="H202" s="401"/>
      <c r="I202" s="313"/>
      <c r="J202" s="189"/>
      <c r="K202" s="189"/>
      <c r="L202" s="189"/>
      <c r="M202" s="189"/>
      <c r="N202" s="189"/>
      <c r="O202" s="189"/>
      <c r="P202" s="189"/>
      <c r="Q202" s="189"/>
      <c r="R202" s="189"/>
      <c r="S202" s="189"/>
      <c r="T202" s="189"/>
      <c r="U202" s="189"/>
      <c r="V202" s="189"/>
      <c r="W202" s="189"/>
      <c r="X202" s="189"/>
      <c r="Y202" s="189"/>
    </row>
    <row r="203" ht="15.75" customHeight="1">
      <c r="A203" s="402"/>
      <c r="B203" s="189"/>
      <c r="C203" s="189"/>
      <c r="D203" s="139"/>
      <c r="E203" s="139"/>
      <c r="F203" s="400"/>
      <c r="G203" s="401"/>
      <c r="H203" s="401"/>
      <c r="I203" s="313"/>
      <c r="J203" s="189"/>
      <c r="K203" s="189"/>
      <c r="L203" s="189"/>
      <c r="M203" s="189"/>
      <c r="N203" s="189"/>
      <c r="O203" s="189"/>
      <c r="P203" s="189"/>
      <c r="Q203" s="189"/>
      <c r="R203" s="189"/>
      <c r="S203" s="189"/>
      <c r="T203" s="189"/>
      <c r="U203" s="189"/>
      <c r="V203" s="189"/>
      <c r="W203" s="189"/>
      <c r="X203" s="189"/>
      <c r="Y203" s="189"/>
    </row>
    <row r="204" ht="15.75" customHeight="1">
      <c r="A204" s="402"/>
      <c r="B204" s="189"/>
      <c r="C204" s="189"/>
      <c r="D204" s="139"/>
      <c r="E204" s="139"/>
      <c r="F204" s="400"/>
      <c r="G204" s="401"/>
      <c r="H204" s="401"/>
      <c r="I204" s="313"/>
      <c r="J204" s="189"/>
      <c r="K204" s="189"/>
      <c r="L204" s="189"/>
      <c r="M204" s="189"/>
      <c r="N204" s="189"/>
      <c r="O204" s="189"/>
      <c r="P204" s="189"/>
      <c r="Q204" s="189"/>
      <c r="R204" s="189"/>
      <c r="S204" s="189"/>
      <c r="T204" s="189"/>
      <c r="U204" s="189"/>
      <c r="V204" s="189"/>
      <c r="W204" s="189"/>
      <c r="X204" s="189"/>
      <c r="Y204" s="189"/>
    </row>
    <row r="205" ht="15.75" customHeight="1">
      <c r="A205" s="402"/>
      <c r="B205" s="189"/>
      <c r="C205" s="189"/>
      <c r="D205" s="139"/>
      <c r="E205" s="139"/>
      <c r="F205" s="400"/>
      <c r="G205" s="401"/>
      <c r="H205" s="401"/>
      <c r="I205" s="313"/>
      <c r="J205" s="189"/>
      <c r="K205" s="189"/>
      <c r="L205" s="189"/>
      <c r="M205" s="189"/>
      <c r="N205" s="189"/>
      <c r="O205" s="189"/>
      <c r="P205" s="189"/>
      <c r="Q205" s="189"/>
      <c r="R205" s="189"/>
      <c r="S205" s="189"/>
      <c r="T205" s="189"/>
      <c r="U205" s="189"/>
      <c r="V205" s="189"/>
      <c r="W205" s="189"/>
      <c r="X205" s="189"/>
      <c r="Y205" s="189"/>
    </row>
    <row r="206" ht="15.75" customHeight="1">
      <c r="A206" s="402"/>
      <c r="B206" s="189"/>
      <c r="C206" s="189"/>
      <c r="D206" s="139"/>
      <c r="E206" s="139"/>
      <c r="F206" s="400"/>
      <c r="G206" s="401"/>
      <c r="H206" s="401"/>
      <c r="I206" s="313"/>
      <c r="J206" s="189"/>
      <c r="K206" s="189"/>
      <c r="L206" s="189"/>
      <c r="M206" s="189"/>
      <c r="N206" s="189"/>
      <c r="O206" s="189"/>
      <c r="P206" s="189"/>
      <c r="Q206" s="189"/>
      <c r="R206" s="189"/>
      <c r="S206" s="189"/>
      <c r="T206" s="189"/>
      <c r="U206" s="189"/>
      <c r="V206" s="189"/>
      <c r="W206" s="189"/>
      <c r="X206" s="189"/>
      <c r="Y206" s="189"/>
    </row>
    <row r="207" ht="15.75" customHeight="1">
      <c r="A207" s="402"/>
      <c r="B207" s="189"/>
      <c r="C207" s="189"/>
      <c r="D207" s="139"/>
      <c r="E207" s="139"/>
      <c r="F207" s="400"/>
      <c r="G207" s="401"/>
      <c r="H207" s="401"/>
      <c r="I207" s="313"/>
      <c r="J207" s="189"/>
      <c r="K207" s="189"/>
      <c r="L207" s="189"/>
      <c r="M207" s="189"/>
      <c r="N207" s="189"/>
      <c r="O207" s="189"/>
      <c r="P207" s="189"/>
      <c r="Q207" s="189"/>
      <c r="R207" s="189"/>
      <c r="S207" s="189"/>
      <c r="T207" s="189"/>
      <c r="U207" s="189"/>
      <c r="V207" s="189"/>
      <c r="W207" s="189"/>
      <c r="X207" s="189"/>
      <c r="Y207" s="189"/>
    </row>
    <row r="208" ht="15.75" customHeight="1">
      <c r="A208" s="402"/>
      <c r="B208" s="189"/>
      <c r="C208" s="189"/>
      <c r="D208" s="139"/>
      <c r="E208" s="139"/>
      <c r="F208" s="400"/>
      <c r="G208" s="401"/>
      <c r="H208" s="401"/>
      <c r="I208" s="313"/>
      <c r="J208" s="189"/>
      <c r="K208" s="189"/>
      <c r="L208" s="189"/>
      <c r="M208" s="189"/>
      <c r="N208" s="189"/>
      <c r="O208" s="189"/>
      <c r="P208" s="189"/>
      <c r="Q208" s="189"/>
      <c r="R208" s="189"/>
      <c r="S208" s="189"/>
      <c r="T208" s="189"/>
      <c r="U208" s="189"/>
      <c r="V208" s="189"/>
      <c r="W208" s="189"/>
      <c r="X208" s="189"/>
      <c r="Y208" s="189"/>
    </row>
    <row r="209" ht="15.75" customHeight="1">
      <c r="A209" s="402"/>
      <c r="B209" s="189"/>
      <c r="C209" s="189"/>
      <c r="D209" s="139"/>
      <c r="E209" s="139"/>
      <c r="F209" s="400"/>
      <c r="G209" s="401"/>
      <c r="H209" s="401"/>
      <c r="I209" s="313"/>
      <c r="J209" s="189"/>
      <c r="K209" s="189"/>
      <c r="L209" s="189"/>
      <c r="M209" s="189"/>
      <c r="N209" s="189"/>
      <c r="O209" s="189"/>
      <c r="P209" s="189"/>
      <c r="Q209" s="189"/>
      <c r="R209" s="189"/>
      <c r="S209" s="189"/>
      <c r="T209" s="189"/>
      <c r="U209" s="189"/>
      <c r="V209" s="189"/>
      <c r="W209" s="189"/>
      <c r="X209" s="189"/>
      <c r="Y209" s="189"/>
    </row>
    <row r="210" ht="15.75" customHeight="1">
      <c r="A210" s="402"/>
      <c r="B210" s="189"/>
      <c r="C210" s="189"/>
      <c r="D210" s="139"/>
      <c r="E210" s="139"/>
      <c r="F210" s="400"/>
      <c r="G210" s="401"/>
      <c r="H210" s="401"/>
      <c r="I210" s="313"/>
      <c r="J210" s="189"/>
      <c r="K210" s="189"/>
      <c r="L210" s="189"/>
      <c r="M210" s="189"/>
      <c r="N210" s="189"/>
      <c r="O210" s="189"/>
      <c r="P210" s="189"/>
      <c r="Q210" s="189"/>
      <c r="R210" s="189"/>
      <c r="S210" s="189"/>
      <c r="T210" s="189"/>
      <c r="U210" s="189"/>
      <c r="V210" s="189"/>
      <c r="W210" s="189"/>
      <c r="X210" s="189"/>
      <c r="Y210" s="189"/>
    </row>
    <row r="211" ht="15.75" customHeight="1">
      <c r="A211" s="402"/>
      <c r="B211" s="189"/>
      <c r="C211" s="189"/>
      <c r="D211" s="139"/>
      <c r="E211" s="139"/>
      <c r="F211" s="400"/>
      <c r="G211" s="401"/>
      <c r="H211" s="401"/>
      <c r="I211" s="313"/>
      <c r="J211" s="189"/>
      <c r="K211" s="189"/>
      <c r="L211" s="189"/>
      <c r="M211" s="189"/>
      <c r="N211" s="189"/>
      <c r="O211" s="189"/>
      <c r="P211" s="189"/>
      <c r="Q211" s="189"/>
      <c r="R211" s="189"/>
      <c r="S211" s="189"/>
      <c r="T211" s="189"/>
      <c r="U211" s="189"/>
      <c r="V211" s="189"/>
      <c r="W211" s="189"/>
      <c r="X211" s="189"/>
      <c r="Y211" s="189"/>
    </row>
    <row r="212" ht="15.75" customHeight="1">
      <c r="A212" s="402"/>
      <c r="B212" s="189"/>
      <c r="C212" s="189"/>
      <c r="D212" s="139"/>
      <c r="E212" s="139"/>
      <c r="F212" s="400"/>
      <c r="G212" s="401"/>
      <c r="H212" s="401"/>
      <c r="I212" s="313"/>
      <c r="J212" s="189"/>
      <c r="K212" s="189"/>
      <c r="L212" s="189"/>
      <c r="M212" s="189"/>
      <c r="N212" s="189"/>
      <c r="O212" s="189"/>
      <c r="P212" s="189"/>
      <c r="Q212" s="189"/>
      <c r="R212" s="189"/>
      <c r="S212" s="189"/>
      <c r="T212" s="189"/>
      <c r="U212" s="189"/>
      <c r="V212" s="189"/>
      <c r="W212" s="189"/>
      <c r="X212" s="189"/>
      <c r="Y212" s="189"/>
    </row>
    <row r="213" ht="15.75" customHeight="1">
      <c r="A213" s="402"/>
      <c r="B213" s="189"/>
      <c r="C213" s="189"/>
      <c r="D213" s="139"/>
      <c r="E213" s="139"/>
      <c r="F213" s="400"/>
      <c r="G213" s="401"/>
      <c r="H213" s="401"/>
      <c r="I213" s="313"/>
      <c r="J213" s="189"/>
      <c r="K213" s="189"/>
      <c r="L213" s="189"/>
      <c r="M213" s="189"/>
      <c r="N213" s="189"/>
      <c r="O213" s="189"/>
      <c r="P213" s="189"/>
      <c r="Q213" s="189"/>
      <c r="R213" s="189"/>
      <c r="S213" s="189"/>
      <c r="T213" s="189"/>
      <c r="U213" s="189"/>
      <c r="V213" s="189"/>
      <c r="W213" s="189"/>
      <c r="X213" s="189"/>
      <c r="Y213" s="189"/>
    </row>
    <row r="214" ht="15.75" customHeight="1">
      <c r="A214" s="402"/>
      <c r="B214" s="189"/>
      <c r="C214" s="189"/>
      <c r="D214" s="139"/>
      <c r="E214" s="139"/>
      <c r="F214" s="400"/>
      <c r="G214" s="401"/>
      <c r="H214" s="401"/>
      <c r="I214" s="313"/>
      <c r="J214" s="189"/>
      <c r="K214" s="189"/>
      <c r="L214" s="189"/>
      <c r="M214" s="189"/>
      <c r="N214" s="189"/>
      <c r="O214" s="189"/>
      <c r="P214" s="189"/>
      <c r="Q214" s="189"/>
      <c r="R214" s="189"/>
      <c r="S214" s="189"/>
      <c r="T214" s="189"/>
      <c r="U214" s="189"/>
      <c r="V214" s="189"/>
      <c r="W214" s="189"/>
      <c r="X214" s="189"/>
      <c r="Y214" s="189"/>
    </row>
    <row r="215" ht="15.75" customHeight="1">
      <c r="A215" s="402"/>
      <c r="B215" s="189"/>
      <c r="C215" s="189"/>
      <c r="D215" s="139"/>
      <c r="E215" s="139"/>
      <c r="F215" s="400"/>
      <c r="G215" s="401"/>
      <c r="H215" s="401"/>
      <c r="I215" s="313"/>
      <c r="J215" s="189"/>
      <c r="K215" s="189"/>
      <c r="L215" s="189"/>
      <c r="M215" s="189"/>
      <c r="N215" s="189"/>
      <c r="O215" s="189"/>
      <c r="P215" s="189"/>
      <c r="Q215" s="189"/>
      <c r="R215" s="189"/>
      <c r="S215" s="189"/>
      <c r="T215" s="189"/>
      <c r="U215" s="189"/>
      <c r="V215" s="189"/>
      <c r="W215" s="189"/>
      <c r="X215" s="189"/>
      <c r="Y215" s="189"/>
    </row>
    <row r="216" ht="15.75" customHeight="1">
      <c r="A216" s="402"/>
      <c r="B216" s="189"/>
      <c r="C216" s="189"/>
      <c r="D216" s="139"/>
      <c r="E216" s="139"/>
      <c r="F216" s="400"/>
      <c r="G216" s="401"/>
      <c r="H216" s="401"/>
      <c r="I216" s="313"/>
      <c r="J216" s="189"/>
      <c r="K216" s="189"/>
      <c r="L216" s="189"/>
      <c r="M216" s="189"/>
      <c r="N216" s="189"/>
      <c r="O216" s="189"/>
      <c r="P216" s="189"/>
      <c r="Q216" s="189"/>
      <c r="R216" s="189"/>
      <c r="S216" s="189"/>
      <c r="T216" s="189"/>
      <c r="U216" s="189"/>
      <c r="V216" s="189"/>
      <c r="W216" s="189"/>
      <c r="X216" s="189"/>
      <c r="Y216" s="189"/>
    </row>
    <row r="217" ht="15.75" customHeight="1">
      <c r="A217" s="402"/>
      <c r="B217" s="189"/>
      <c r="C217" s="189"/>
      <c r="D217" s="139"/>
      <c r="E217" s="139"/>
      <c r="F217" s="400"/>
      <c r="G217" s="401"/>
      <c r="H217" s="401"/>
      <c r="I217" s="313"/>
      <c r="J217" s="189"/>
      <c r="K217" s="189"/>
      <c r="L217" s="189"/>
      <c r="M217" s="189"/>
      <c r="N217" s="189"/>
      <c r="O217" s="189"/>
      <c r="P217" s="189"/>
      <c r="Q217" s="189"/>
      <c r="R217" s="189"/>
      <c r="S217" s="189"/>
      <c r="T217" s="189"/>
      <c r="U217" s="189"/>
      <c r="V217" s="189"/>
      <c r="W217" s="189"/>
      <c r="X217" s="189"/>
      <c r="Y217" s="189"/>
    </row>
    <row r="218" ht="15.75" customHeight="1">
      <c r="A218" s="402"/>
      <c r="B218" s="189"/>
      <c r="C218" s="189"/>
      <c r="D218" s="139"/>
      <c r="E218" s="139"/>
      <c r="F218" s="400"/>
      <c r="G218" s="401"/>
      <c r="H218" s="401"/>
      <c r="I218" s="313"/>
      <c r="J218" s="189"/>
      <c r="K218" s="189"/>
      <c r="L218" s="189"/>
      <c r="M218" s="189"/>
      <c r="N218" s="189"/>
      <c r="O218" s="189"/>
      <c r="P218" s="189"/>
      <c r="Q218" s="189"/>
      <c r="R218" s="189"/>
      <c r="S218" s="189"/>
      <c r="T218" s="189"/>
      <c r="U218" s="189"/>
      <c r="V218" s="189"/>
      <c r="W218" s="189"/>
      <c r="X218" s="189"/>
      <c r="Y218" s="189"/>
    </row>
    <row r="219" ht="15.75" customHeight="1">
      <c r="A219" s="402"/>
      <c r="B219" s="189"/>
      <c r="C219" s="189"/>
      <c r="D219" s="139"/>
      <c r="E219" s="139"/>
      <c r="F219" s="400"/>
      <c r="G219" s="401"/>
      <c r="H219" s="401"/>
      <c r="I219" s="313"/>
      <c r="J219" s="189"/>
      <c r="K219" s="189"/>
      <c r="L219" s="189"/>
      <c r="M219" s="189"/>
      <c r="N219" s="189"/>
      <c r="O219" s="189"/>
      <c r="P219" s="189"/>
      <c r="Q219" s="189"/>
      <c r="R219" s="189"/>
      <c r="S219" s="189"/>
      <c r="T219" s="189"/>
      <c r="U219" s="189"/>
      <c r="V219" s="189"/>
      <c r="W219" s="189"/>
      <c r="X219" s="189"/>
      <c r="Y219" s="189"/>
    </row>
    <row r="220" ht="15.75" customHeight="1">
      <c r="A220" s="402"/>
      <c r="B220" s="189"/>
      <c r="C220" s="189"/>
      <c r="D220" s="139"/>
      <c r="E220" s="139"/>
      <c r="F220" s="400"/>
      <c r="G220" s="401"/>
      <c r="H220" s="401"/>
      <c r="I220" s="313"/>
      <c r="J220" s="189"/>
      <c r="K220" s="189"/>
      <c r="L220" s="189"/>
      <c r="M220" s="189"/>
      <c r="N220" s="189"/>
      <c r="O220" s="189"/>
      <c r="P220" s="189"/>
      <c r="Q220" s="189"/>
      <c r="R220" s="189"/>
      <c r="S220" s="189"/>
      <c r="T220" s="189"/>
      <c r="U220" s="189"/>
      <c r="V220" s="189"/>
      <c r="W220" s="189"/>
      <c r="X220" s="189"/>
      <c r="Y220" s="189"/>
    </row>
    <row r="221" ht="15.75" customHeight="1">
      <c r="A221" s="402"/>
      <c r="B221" s="189"/>
      <c r="C221" s="189"/>
      <c r="D221" s="139"/>
      <c r="E221" s="139"/>
      <c r="F221" s="400"/>
      <c r="G221" s="401"/>
      <c r="H221" s="401"/>
      <c r="I221" s="313"/>
      <c r="J221" s="189"/>
      <c r="K221" s="189"/>
      <c r="L221" s="189"/>
      <c r="M221" s="189"/>
      <c r="N221" s="189"/>
      <c r="O221" s="189"/>
      <c r="P221" s="189"/>
      <c r="Q221" s="189"/>
      <c r="R221" s="189"/>
      <c r="S221" s="189"/>
      <c r="T221" s="189"/>
      <c r="U221" s="189"/>
      <c r="V221" s="189"/>
      <c r="W221" s="189"/>
      <c r="X221" s="189"/>
      <c r="Y221" s="189"/>
    </row>
    <row r="222" ht="15.75" customHeight="1">
      <c r="A222" s="402"/>
      <c r="B222" s="189"/>
      <c r="C222" s="189"/>
      <c r="D222" s="139"/>
      <c r="E222" s="139"/>
      <c r="F222" s="400"/>
      <c r="G222" s="401"/>
      <c r="H222" s="401"/>
      <c r="I222" s="313"/>
      <c r="J222" s="189"/>
      <c r="K222" s="189"/>
      <c r="L222" s="189"/>
      <c r="M222" s="189"/>
      <c r="N222" s="189"/>
      <c r="O222" s="189"/>
      <c r="P222" s="189"/>
      <c r="Q222" s="189"/>
      <c r="R222" s="189"/>
      <c r="S222" s="189"/>
      <c r="T222" s="189"/>
      <c r="U222" s="189"/>
      <c r="V222" s="189"/>
      <c r="W222" s="189"/>
      <c r="X222" s="189"/>
      <c r="Y222" s="189"/>
    </row>
    <row r="223" ht="15.75" customHeight="1">
      <c r="A223" s="402"/>
      <c r="B223" s="189"/>
      <c r="C223" s="189"/>
      <c r="D223" s="139"/>
      <c r="E223" s="139"/>
      <c r="F223" s="400"/>
      <c r="G223" s="401"/>
      <c r="H223" s="401"/>
      <c r="I223" s="313"/>
      <c r="J223" s="189"/>
      <c r="K223" s="189"/>
      <c r="L223" s="189"/>
      <c r="M223" s="189"/>
      <c r="N223" s="189"/>
      <c r="O223" s="189"/>
      <c r="P223" s="189"/>
      <c r="Q223" s="189"/>
      <c r="R223" s="189"/>
      <c r="S223" s="189"/>
      <c r="T223" s="189"/>
      <c r="U223" s="189"/>
      <c r="V223" s="189"/>
      <c r="W223" s="189"/>
      <c r="X223" s="189"/>
      <c r="Y223" s="189"/>
    </row>
    <row r="224" ht="15.75" customHeight="1">
      <c r="A224" s="402"/>
      <c r="B224" s="189"/>
      <c r="C224" s="189"/>
      <c r="D224" s="139"/>
      <c r="E224" s="139"/>
      <c r="F224" s="400"/>
      <c r="G224" s="401"/>
      <c r="H224" s="401"/>
      <c r="I224" s="313"/>
      <c r="J224" s="189"/>
      <c r="K224" s="189"/>
      <c r="L224" s="189"/>
      <c r="M224" s="189"/>
      <c r="N224" s="189"/>
      <c r="O224" s="189"/>
      <c r="P224" s="189"/>
      <c r="Q224" s="189"/>
      <c r="R224" s="189"/>
      <c r="S224" s="189"/>
      <c r="T224" s="189"/>
      <c r="U224" s="189"/>
      <c r="V224" s="189"/>
      <c r="W224" s="189"/>
      <c r="X224" s="189"/>
      <c r="Y224" s="189"/>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autoFilter ref="$A$1:$I$1006"/>
  <customSheetViews>
    <customSheetView guid="{AB856B94-BC6D-4658-AC9D-D986A8231141}" filter="1" showAutoFilter="1">
      <autoFilter ref="$A$1:$I$224"/>
      <extLst>
        <ext uri="GoogleSheetsCustomDataVersion1">
          <go:sheetsCustomData xmlns:go="http://customooxmlschemas.google.com/" filterViewId="1138992698"/>
        </ext>
      </extLst>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9.14"/>
    <col customWidth="1" min="2" max="2" width="66.86"/>
    <col customWidth="1" min="3" max="3" width="28.57"/>
    <col customWidth="1" min="4" max="4" width="21.43"/>
    <col customWidth="1" min="5" max="8" width="15.29"/>
    <col customWidth="1" min="9" max="9" width="30.71"/>
    <col customWidth="1" min="10" max="10" width="12.86"/>
  </cols>
  <sheetData>
    <row r="1">
      <c r="A1" s="374" t="s">
        <v>273</v>
      </c>
      <c r="B1" s="184" t="s">
        <v>274</v>
      </c>
      <c r="C1" s="375" t="s">
        <v>275</v>
      </c>
      <c r="D1" s="375" t="s">
        <v>276</v>
      </c>
      <c r="E1" s="403" t="s">
        <v>277</v>
      </c>
      <c r="F1" s="376" t="s">
        <v>278</v>
      </c>
      <c r="G1" s="185" t="s">
        <v>639</v>
      </c>
      <c r="H1" s="185" t="s">
        <v>138</v>
      </c>
      <c r="I1" s="404" t="s">
        <v>281</v>
      </c>
      <c r="J1" s="405"/>
      <c r="K1" s="405"/>
      <c r="L1" s="405"/>
      <c r="M1" s="406"/>
      <c r="N1" s="406"/>
      <c r="O1" s="406"/>
      <c r="P1" s="407"/>
      <c r="Q1" s="407"/>
      <c r="R1" s="407"/>
      <c r="S1" s="407"/>
      <c r="T1" s="407"/>
      <c r="U1" s="407"/>
      <c r="V1" s="407"/>
      <c r="W1" s="407"/>
      <c r="X1" s="407"/>
    </row>
    <row r="2">
      <c r="A2" s="137"/>
      <c r="B2" s="119"/>
      <c r="C2" s="119"/>
      <c r="D2" s="119"/>
      <c r="E2" s="119"/>
      <c r="F2" s="193"/>
      <c r="G2" s="408"/>
      <c r="H2" s="271"/>
      <c r="I2" s="271"/>
      <c r="J2" s="253"/>
      <c r="K2" s="253"/>
      <c r="L2" s="253"/>
      <c r="M2" s="409"/>
      <c r="N2" s="409"/>
      <c r="O2" s="409"/>
      <c r="P2" s="289"/>
      <c r="Q2" s="289"/>
      <c r="R2" s="289"/>
      <c r="S2" s="289"/>
      <c r="T2" s="289"/>
      <c r="U2" s="289"/>
      <c r="V2" s="289"/>
      <c r="W2" s="289"/>
      <c r="X2" s="289"/>
    </row>
    <row r="3">
      <c r="A3" s="82">
        <v>1.0</v>
      </c>
      <c r="B3" s="83" t="s">
        <v>695</v>
      </c>
      <c r="C3" s="84"/>
      <c r="D3" s="84"/>
      <c r="E3" s="84"/>
      <c r="F3" s="190"/>
      <c r="G3" s="86"/>
      <c r="H3" s="86"/>
      <c r="I3" s="87"/>
      <c r="J3" s="253"/>
      <c r="K3" s="253"/>
      <c r="L3" s="253"/>
      <c r="M3" s="409"/>
      <c r="N3" s="409"/>
      <c r="O3" s="409"/>
      <c r="P3" s="289"/>
      <c r="Q3" s="289"/>
      <c r="R3" s="289"/>
      <c r="S3" s="289"/>
      <c r="T3" s="289"/>
      <c r="U3" s="289"/>
      <c r="V3" s="289"/>
      <c r="W3" s="289"/>
      <c r="X3" s="289"/>
    </row>
    <row r="4">
      <c r="A4" s="137"/>
      <c r="B4" s="119"/>
      <c r="C4" s="119"/>
      <c r="D4" s="119"/>
      <c r="E4" s="119"/>
      <c r="F4" s="193"/>
      <c r="G4" s="408"/>
      <c r="H4" s="271"/>
      <c r="I4" s="271"/>
      <c r="J4" s="253"/>
      <c r="K4" s="253"/>
      <c r="L4" s="253"/>
      <c r="M4" s="409"/>
      <c r="N4" s="409"/>
      <c r="O4" s="409"/>
      <c r="P4" s="289"/>
      <c r="Q4" s="289"/>
      <c r="R4" s="289"/>
      <c r="S4" s="289"/>
      <c r="T4" s="289"/>
      <c r="U4" s="289"/>
      <c r="V4" s="289"/>
      <c r="W4" s="289"/>
      <c r="X4" s="289"/>
    </row>
    <row r="5">
      <c r="A5" s="90">
        <v>1.1</v>
      </c>
      <c r="B5" s="410" t="s">
        <v>696</v>
      </c>
      <c r="C5" s="105" t="s">
        <v>374</v>
      </c>
      <c r="D5" s="119" t="s">
        <v>697</v>
      </c>
      <c r="E5" s="119" t="s">
        <v>287</v>
      </c>
      <c r="F5" s="196">
        <v>70.0</v>
      </c>
      <c r="G5" s="115">
        <v>1547.0</v>
      </c>
      <c r="H5" s="411">
        <f>IF(F5="QRO",0,(F5*$G5))</f>
        <v>108290</v>
      </c>
      <c r="I5" s="188" t="s">
        <v>475</v>
      </c>
      <c r="J5" s="253"/>
      <c r="K5" s="253"/>
      <c r="L5" s="253"/>
      <c r="M5" s="409"/>
      <c r="N5" s="409"/>
      <c r="O5" s="409"/>
      <c r="P5" s="289"/>
      <c r="Q5" s="289"/>
      <c r="R5" s="289"/>
      <c r="S5" s="289"/>
      <c r="T5" s="289"/>
      <c r="U5" s="289"/>
      <c r="V5" s="289"/>
      <c r="W5" s="289"/>
      <c r="X5" s="289"/>
    </row>
    <row r="6">
      <c r="A6" s="90"/>
      <c r="B6" s="123" t="s">
        <v>698</v>
      </c>
      <c r="C6" s="105"/>
      <c r="D6" s="105"/>
      <c r="E6" s="195"/>
      <c r="F6" s="196"/>
      <c r="G6" s="412"/>
      <c r="H6" s="412"/>
      <c r="I6" s="413"/>
      <c r="J6" s="253"/>
      <c r="K6" s="253"/>
      <c r="L6" s="253"/>
      <c r="M6" s="409"/>
      <c r="N6" s="409"/>
      <c r="O6" s="409"/>
      <c r="P6" s="289"/>
      <c r="Q6" s="289"/>
      <c r="R6" s="289"/>
      <c r="S6" s="289"/>
      <c r="T6" s="289"/>
      <c r="U6" s="289"/>
      <c r="V6" s="289"/>
      <c r="W6" s="289"/>
      <c r="X6" s="289"/>
    </row>
    <row r="7">
      <c r="A7" s="90"/>
      <c r="B7" s="123"/>
      <c r="C7" s="123"/>
      <c r="D7" s="105"/>
      <c r="E7" s="195"/>
      <c r="F7" s="196"/>
      <c r="G7" s="412"/>
      <c r="H7" s="412"/>
      <c r="I7" s="413"/>
      <c r="J7" s="253"/>
      <c r="K7" s="253"/>
      <c r="L7" s="253"/>
      <c r="M7" s="409"/>
      <c r="N7" s="409"/>
      <c r="O7" s="409"/>
      <c r="P7" s="289"/>
      <c r="Q7" s="289"/>
      <c r="R7" s="289"/>
      <c r="S7" s="289"/>
      <c r="T7" s="289"/>
      <c r="U7" s="289"/>
      <c r="V7" s="289"/>
      <c r="W7" s="289"/>
      <c r="X7" s="289"/>
    </row>
    <row r="8">
      <c r="A8" s="90">
        <v>1.2</v>
      </c>
      <c r="B8" s="104" t="s">
        <v>699</v>
      </c>
      <c r="C8" s="123"/>
      <c r="D8" s="105"/>
      <c r="E8" s="195"/>
      <c r="F8" s="196"/>
      <c r="G8" s="412"/>
      <c r="H8" s="412"/>
      <c r="I8" s="413"/>
      <c r="J8" s="253"/>
      <c r="K8" s="253"/>
      <c r="L8" s="253"/>
      <c r="M8" s="409"/>
      <c r="N8" s="409"/>
      <c r="O8" s="409"/>
      <c r="P8" s="289"/>
      <c r="Q8" s="289"/>
      <c r="R8" s="289"/>
      <c r="S8" s="289"/>
      <c r="T8" s="289"/>
      <c r="U8" s="289"/>
      <c r="V8" s="289"/>
      <c r="W8" s="289"/>
      <c r="X8" s="289"/>
    </row>
    <row r="9">
      <c r="A9" s="90"/>
      <c r="B9" s="123" t="s">
        <v>700</v>
      </c>
      <c r="C9" s="105"/>
      <c r="D9" s="105"/>
      <c r="E9" s="195"/>
      <c r="F9" s="196"/>
      <c r="G9" s="412"/>
      <c r="H9" s="412"/>
      <c r="I9" s="413"/>
      <c r="J9" s="253"/>
      <c r="K9" s="253"/>
      <c r="L9" s="253"/>
      <c r="M9" s="409"/>
      <c r="N9" s="409"/>
      <c r="O9" s="409"/>
      <c r="P9" s="289"/>
      <c r="Q9" s="289"/>
      <c r="R9" s="289"/>
      <c r="S9" s="289"/>
      <c r="T9" s="289"/>
      <c r="U9" s="289"/>
      <c r="V9" s="289"/>
      <c r="W9" s="289"/>
      <c r="X9" s="289"/>
    </row>
    <row r="10">
      <c r="A10" s="90" t="s">
        <v>284</v>
      </c>
      <c r="B10" s="104" t="s">
        <v>701</v>
      </c>
      <c r="C10" s="105" t="s">
        <v>385</v>
      </c>
      <c r="D10" s="119" t="s">
        <v>702</v>
      </c>
      <c r="E10" s="195" t="s">
        <v>428</v>
      </c>
      <c r="F10" s="196">
        <v>10.0</v>
      </c>
      <c r="G10" s="115">
        <v>2901.0</v>
      </c>
      <c r="H10" s="411">
        <f t="shared" ref="H10:H11" si="1">IF(F10="QRO",0,(F10*$G10))</f>
        <v>29010</v>
      </c>
      <c r="I10" s="188" t="s">
        <v>703</v>
      </c>
      <c r="J10" s="253"/>
      <c r="K10" s="253"/>
      <c r="L10" s="253"/>
      <c r="M10" s="409"/>
      <c r="N10" s="409"/>
      <c r="O10" s="409"/>
      <c r="P10" s="289"/>
      <c r="Q10" s="289"/>
      <c r="R10" s="289"/>
      <c r="S10" s="289"/>
      <c r="T10" s="289"/>
      <c r="U10" s="289"/>
      <c r="V10" s="289"/>
      <c r="W10" s="289"/>
      <c r="X10" s="289"/>
    </row>
    <row r="11">
      <c r="A11" s="90" t="s">
        <v>292</v>
      </c>
      <c r="B11" s="104" t="s">
        <v>704</v>
      </c>
      <c r="C11" s="105" t="s">
        <v>385</v>
      </c>
      <c r="D11" s="119" t="s">
        <v>680</v>
      </c>
      <c r="E11" s="195" t="s">
        <v>428</v>
      </c>
      <c r="F11" s="196">
        <v>5.0</v>
      </c>
      <c r="G11" s="115">
        <v>4341.0</v>
      </c>
      <c r="H11" s="411">
        <f t="shared" si="1"/>
        <v>21705</v>
      </c>
      <c r="I11" s="188" t="s">
        <v>705</v>
      </c>
      <c r="J11" s="253"/>
      <c r="K11" s="253"/>
      <c r="L11" s="253"/>
      <c r="M11" s="409"/>
      <c r="N11" s="409"/>
      <c r="O11" s="409"/>
      <c r="P11" s="289"/>
      <c r="Q11" s="289"/>
      <c r="R11" s="289"/>
      <c r="S11" s="289"/>
      <c r="T11" s="289"/>
      <c r="U11" s="289"/>
      <c r="V11" s="289"/>
      <c r="W11" s="289"/>
      <c r="X11" s="289"/>
    </row>
    <row r="12">
      <c r="A12" s="90"/>
      <c r="B12" s="123"/>
      <c r="C12" s="123"/>
      <c r="D12" s="105"/>
      <c r="E12" s="195"/>
      <c r="F12" s="196"/>
      <c r="G12" s="412"/>
      <c r="H12" s="412"/>
      <c r="I12" s="413"/>
      <c r="J12" s="253"/>
      <c r="K12" s="253"/>
      <c r="L12" s="253"/>
      <c r="M12" s="409"/>
      <c r="N12" s="409"/>
      <c r="O12" s="409"/>
      <c r="P12" s="289"/>
      <c r="Q12" s="289"/>
      <c r="R12" s="289"/>
      <c r="S12" s="289"/>
      <c r="T12" s="289"/>
      <c r="U12" s="289"/>
      <c r="V12" s="289"/>
      <c r="W12" s="289"/>
      <c r="X12" s="289"/>
    </row>
    <row r="13">
      <c r="A13" s="90">
        <v>1.3</v>
      </c>
      <c r="B13" s="410" t="s">
        <v>706</v>
      </c>
      <c r="C13" s="105" t="s">
        <v>385</v>
      </c>
      <c r="D13" s="119"/>
      <c r="E13" s="119" t="s">
        <v>287</v>
      </c>
      <c r="F13" s="196">
        <v>140.0</v>
      </c>
      <c r="G13" s="115">
        <v>155.0</v>
      </c>
      <c r="H13" s="411">
        <f>IF(F13="QRO",0,(F13*$G13))</f>
        <v>21700</v>
      </c>
      <c r="I13" s="266"/>
      <c r="J13" s="253"/>
      <c r="K13" s="253"/>
      <c r="L13" s="253"/>
      <c r="M13" s="409"/>
      <c r="N13" s="409"/>
      <c r="O13" s="409"/>
      <c r="P13" s="289"/>
      <c r="Q13" s="289"/>
      <c r="R13" s="289"/>
      <c r="S13" s="289"/>
      <c r="T13" s="289"/>
      <c r="U13" s="289"/>
      <c r="V13" s="289"/>
      <c r="W13" s="289"/>
      <c r="X13" s="289"/>
    </row>
    <row r="14">
      <c r="A14" s="90"/>
      <c r="B14" s="123" t="s">
        <v>707</v>
      </c>
      <c r="C14" s="105"/>
      <c r="D14" s="105"/>
      <c r="E14" s="195"/>
      <c r="F14" s="196"/>
      <c r="G14" s="412"/>
      <c r="H14" s="412"/>
      <c r="I14" s="413"/>
      <c r="J14" s="253"/>
      <c r="K14" s="253"/>
      <c r="L14" s="253"/>
      <c r="M14" s="409"/>
      <c r="N14" s="409"/>
      <c r="O14" s="409"/>
      <c r="P14" s="289"/>
      <c r="Q14" s="289"/>
      <c r="R14" s="289"/>
      <c r="S14" s="289"/>
      <c r="T14" s="289"/>
      <c r="U14" s="289"/>
      <c r="V14" s="289"/>
      <c r="W14" s="289"/>
      <c r="X14" s="289"/>
    </row>
    <row r="15">
      <c r="A15" s="90"/>
      <c r="B15" s="123"/>
      <c r="C15" s="123"/>
      <c r="D15" s="105"/>
      <c r="E15" s="195"/>
      <c r="F15" s="196"/>
      <c r="G15" s="412"/>
      <c r="H15" s="412"/>
      <c r="I15" s="413"/>
      <c r="J15" s="253"/>
      <c r="K15" s="253"/>
      <c r="L15" s="253"/>
      <c r="M15" s="409"/>
      <c r="N15" s="409"/>
      <c r="O15" s="409"/>
      <c r="P15" s="289"/>
      <c r="Q15" s="289"/>
      <c r="R15" s="289"/>
      <c r="S15" s="289"/>
      <c r="T15" s="289"/>
      <c r="U15" s="289"/>
      <c r="V15" s="289"/>
      <c r="W15" s="289"/>
      <c r="X15" s="289"/>
    </row>
    <row r="16">
      <c r="A16" s="90">
        <v>1.4</v>
      </c>
      <c r="B16" s="410" t="s">
        <v>708</v>
      </c>
      <c r="C16" s="105" t="s">
        <v>709</v>
      </c>
      <c r="D16" s="119" t="s">
        <v>710</v>
      </c>
      <c r="E16" s="119" t="s">
        <v>287</v>
      </c>
      <c r="F16" s="196">
        <v>110.0</v>
      </c>
      <c r="G16" s="115">
        <v>1209.0</v>
      </c>
      <c r="H16" s="411">
        <f>IF(F16="QRO",0,(F16*$G16))</f>
        <v>132990</v>
      </c>
      <c r="I16" s="188" t="s">
        <v>711</v>
      </c>
      <c r="J16" s="253"/>
      <c r="K16" s="253"/>
      <c r="L16" s="253"/>
      <c r="M16" s="409"/>
      <c r="N16" s="409"/>
      <c r="O16" s="409"/>
      <c r="P16" s="289"/>
      <c r="Q16" s="289"/>
      <c r="R16" s="289"/>
      <c r="S16" s="289"/>
      <c r="T16" s="289"/>
      <c r="U16" s="289"/>
      <c r="V16" s="289"/>
      <c r="W16" s="289"/>
      <c r="X16" s="289"/>
    </row>
    <row r="17">
      <c r="A17" s="90"/>
      <c r="B17" s="123" t="s">
        <v>712</v>
      </c>
      <c r="C17" s="105"/>
      <c r="D17" s="105"/>
      <c r="E17" s="195"/>
      <c r="F17" s="196"/>
      <c r="G17" s="414"/>
      <c r="H17" s="110"/>
      <c r="I17" s="413"/>
      <c r="J17" s="253"/>
      <c r="K17" s="253"/>
      <c r="L17" s="253"/>
      <c r="M17" s="409"/>
      <c r="N17" s="409"/>
      <c r="O17" s="409"/>
      <c r="P17" s="289"/>
      <c r="Q17" s="289"/>
      <c r="R17" s="289"/>
      <c r="S17" s="289"/>
      <c r="T17" s="289"/>
      <c r="U17" s="289"/>
      <c r="V17" s="289"/>
      <c r="W17" s="289"/>
      <c r="X17" s="289"/>
    </row>
    <row r="18">
      <c r="A18" s="386"/>
      <c r="B18" s="387"/>
      <c r="C18" s="387"/>
      <c r="D18" s="388"/>
      <c r="E18" s="415"/>
      <c r="F18" s="389"/>
      <c r="G18" s="416"/>
      <c r="H18" s="392"/>
      <c r="I18" s="417"/>
      <c r="J18" s="253"/>
      <c r="K18" s="253"/>
      <c r="L18" s="253"/>
      <c r="M18" s="409"/>
      <c r="N18" s="409"/>
      <c r="O18" s="409"/>
      <c r="P18" s="289"/>
      <c r="Q18" s="289"/>
      <c r="R18" s="289"/>
      <c r="S18" s="289"/>
      <c r="T18" s="289"/>
      <c r="U18" s="289"/>
      <c r="V18" s="289"/>
      <c r="W18" s="289"/>
      <c r="X18" s="289"/>
    </row>
    <row r="19" ht="18.0" customHeight="1">
      <c r="A19" s="169"/>
      <c r="B19" s="170" t="s">
        <v>713</v>
      </c>
      <c r="C19" s="171"/>
      <c r="D19" s="171"/>
      <c r="E19" s="304"/>
      <c r="F19" s="305"/>
      <c r="G19" s="418"/>
      <c r="H19" s="419">
        <f>SUM(H3:H18)</f>
        <v>313695</v>
      </c>
      <c r="I19" s="419"/>
      <c r="J19" s="420"/>
      <c r="K19" s="421"/>
      <c r="L19" s="421"/>
      <c r="M19" s="422"/>
      <c r="N19" s="422"/>
      <c r="O19" s="422"/>
      <c r="P19" s="289"/>
      <c r="Q19" s="289"/>
      <c r="R19" s="289"/>
      <c r="S19" s="289"/>
      <c r="T19" s="289"/>
      <c r="U19" s="289"/>
      <c r="V19" s="289"/>
      <c r="W19" s="289"/>
      <c r="X19" s="289"/>
    </row>
    <row r="20">
      <c r="A20" s="423"/>
      <c r="B20" s="424"/>
      <c r="C20" s="424"/>
      <c r="D20" s="424"/>
      <c r="E20" s="424"/>
      <c r="F20" s="425"/>
      <c r="G20" s="424"/>
      <c r="H20" s="424"/>
      <c r="I20" s="424"/>
      <c r="J20" s="121"/>
      <c r="K20" s="121"/>
      <c r="L20" s="121"/>
      <c r="M20" s="121"/>
      <c r="N20" s="121"/>
      <c r="O20" s="121"/>
      <c r="P20" s="289"/>
      <c r="Q20" s="289"/>
      <c r="R20" s="289"/>
      <c r="S20" s="289"/>
      <c r="T20" s="289"/>
      <c r="U20" s="289"/>
      <c r="V20" s="289"/>
      <c r="W20" s="289"/>
      <c r="X20" s="289"/>
    </row>
    <row r="21" ht="15.75" customHeight="1">
      <c r="A21" s="426"/>
      <c r="B21" s="121"/>
      <c r="C21" s="121"/>
      <c r="D21" s="121"/>
      <c r="E21" s="121"/>
      <c r="F21" s="277"/>
      <c r="G21" s="121"/>
      <c r="H21" s="121"/>
      <c r="I21" s="121"/>
      <c r="J21" s="121"/>
      <c r="K21" s="121"/>
      <c r="L21" s="121"/>
      <c r="M21" s="121"/>
      <c r="N21" s="121"/>
      <c r="O21" s="121"/>
      <c r="P21" s="289"/>
      <c r="Q21" s="289"/>
      <c r="R21" s="289"/>
      <c r="S21" s="289"/>
      <c r="T21" s="289"/>
      <c r="U21" s="289"/>
      <c r="V21" s="289"/>
      <c r="W21" s="289"/>
      <c r="X21" s="289"/>
    </row>
    <row r="22" ht="15.75" customHeight="1">
      <c r="A22" s="426"/>
      <c r="B22" s="121"/>
      <c r="C22" s="121"/>
      <c r="D22" s="121"/>
      <c r="E22" s="121"/>
      <c r="F22" s="277"/>
      <c r="G22" s="121"/>
      <c r="H22" s="121"/>
      <c r="I22" s="121"/>
      <c r="J22" s="121"/>
      <c r="K22" s="121"/>
      <c r="L22" s="121"/>
      <c r="M22" s="121"/>
      <c r="N22" s="121"/>
      <c r="O22" s="121"/>
      <c r="P22" s="289"/>
      <c r="Q22" s="289"/>
      <c r="R22" s="289"/>
      <c r="S22" s="289"/>
      <c r="T22" s="289"/>
      <c r="U22" s="289"/>
      <c r="V22" s="289"/>
      <c r="W22" s="289"/>
      <c r="X22" s="289"/>
    </row>
    <row r="23" ht="15.75" customHeight="1">
      <c r="A23" s="426"/>
      <c r="B23" s="121"/>
      <c r="C23" s="121"/>
      <c r="D23" s="121"/>
      <c r="E23" s="121"/>
      <c r="F23" s="277"/>
      <c r="G23" s="121"/>
      <c r="H23" s="121"/>
      <c r="I23" s="121"/>
      <c r="J23" s="121"/>
      <c r="K23" s="121"/>
      <c r="L23" s="121"/>
      <c r="M23" s="121"/>
      <c r="N23" s="121"/>
      <c r="O23" s="121"/>
      <c r="P23" s="289"/>
      <c r="Q23" s="289"/>
      <c r="R23" s="289"/>
      <c r="S23" s="289"/>
      <c r="T23" s="289"/>
      <c r="U23" s="289"/>
      <c r="V23" s="289"/>
      <c r="W23" s="289"/>
      <c r="X23" s="289"/>
    </row>
    <row r="24" ht="15.75" customHeight="1">
      <c r="A24" s="426"/>
      <c r="B24" s="121"/>
      <c r="C24" s="121"/>
      <c r="D24" s="121"/>
      <c r="E24" s="121"/>
      <c r="F24" s="277"/>
      <c r="G24" s="121"/>
      <c r="H24" s="121"/>
      <c r="I24" s="121"/>
      <c r="J24" s="121"/>
      <c r="K24" s="121"/>
      <c r="L24" s="121"/>
      <c r="M24" s="121"/>
      <c r="N24" s="121"/>
      <c r="O24" s="121"/>
      <c r="P24" s="289"/>
      <c r="Q24" s="289"/>
      <c r="R24" s="289"/>
      <c r="S24" s="289"/>
      <c r="T24" s="289"/>
      <c r="U24" s="289"/>
      <c r="V24" s="289"/>
      <c r="W24" s="289"/>
      <c r="X24" s="289"/>
    </row>
    <row r="25" ht="15.75" customHeight="1">
      <c r="A25" s="426"/>
      <c r="B25" s="121"/>
      <c r="C25" s="121"/>
      <c r="D25" s="121"/>
      <c r="E25" s="121"/>
      <c r="F25" s="277"/>
      <c r="G25" s="121"/>
      <c r="H25" s="121"/>
      <c r="I25" s="121"/>
      <c r="J25" s="121"/>
      <c r="K25" s="121"/>
      <c r="L25" s="121"/>
      <c r="M25" s="121"/>
      <c r="N25" s="121"/>
      <c r="O25" s="121"/>
      <c r="P25" s="289"/>
      <c r="Q25" s="289"/>
      <c r="R25" s="289"/>
      <c r="S25" s="289"/>
      <c r="T25" s="289"/>
      <c r="U25" s="289"/>
      <c r="V25" s="289"/>
      <c r="W25" s="289"/>
      <c r="X25" s="289"/>
    </row>
    <row r="26" ht="15.75" customHeight="1">
      <c r="A26" s="426"/>
      <c r="B26" s="121"/>
      <c r="C26" s="121"/>
      <c r="D26" s="121"/>
      <c r="E26" s="121"/>
      <c r="F26" s="277"/>
      <c r="G26" s="121"/>
      <c r="H26" s="121"/>
      <c r="I26" s="121"/>
      <c r="J26" s="121"/>
      <c r="K26" s="121"/>
      <c r="L26" s="121"/>
      <c r="M26" s="121"/>
      <c r="N26" s="121"/>
      <c r="O26" s="121"/>
      <c r="P26" s="289"/>
      <c r="Q26" s="289"/>
      <c r="R26" s="289"/>
      <c r="S26" s="289"/>
      <c r="T26" s="289"/>
      <c r="U26" s="289"/>
      <c r="V26" s="289"/>
      <c r="W26" s="289"/>
      <c r="X26" s="289"/>
    </row>
    <row r="27" ht="15.75" customHeight="1">
      <c r="A27" s="426"/>
      <c r="B27" s="121"/>
      <c r="C27" s="121"/>
      <c r="D27" s="121"/>
      <c r="E27" s="121"/>
      <c r="F27" s="277"/>
      <c r="G27" s="121"/>
      <c r="H27" s="121"/>
      <c r="I27" s="121"/>
      <c r="J27" s="121"/>
      <c r="K27" s="121"/>
      <c r="L27" s="121"/>
      <c r="M27" s="121"/>
      <c r="N27" s="121"/>
      <c r="O27" s="121"/>
      <c r="P27" s="289"/>
      <c r="Q27" s="289"/>
      <c r="R27" s="289"/>
      <c r="S27" s="289"/>
      <c r="T27" s="289"/>
      <c r="U27" s="289"/>
      <c r="V27" s="289"/>
      <c r="W27" s="289"/>
      <c r="X27" s="289"/>
    </row>
    <row r="28" ht="15.75" customHeight="1">
      <c r="A28" s="426"/>
      <c r="B28" s="121"/>
      <c r="C28" s="121"/>
      <c r="D28" s="121"/>
      <c r="E28" s="121"/>
      <c r="F28" s="277"/>
      <c r="G28" s="121"/>
      <c r="H28" s="121"/>
      <c r="I28" s="121"/>
      <c r="J28" s="121"/>
      <c r="K28" s="121"/>
      <c r="L28" s="121"/>
      <c r="M28" s="121"/>
      <c r="N28" s="121"/>
      <c r="O28" s="121"/>
      <c r="P28" s="289"/>
      <c r="Q28" s="289"/>
      <c r="R28" s="289"/>
      <c r="S28" s="289"/>
      <c r="T28" s="289"/>
      <c r="U28" s="289"/>
      <c r="V28" s="289"/>
      <c r="W28" s="289"/>
      <c r="X28" s="289"/>
    </row>
    <row r="29" ht="15.75" customHeight="1">
      <c r="A29" s="426"/>
      <c r="B29" s="121"/>
      <c r="C29" s="121"/>
      <c r="D29" s="121"/>
      <c r="E29" s="121"/>
      <c r="F29" s="277"/>
      <c r="G29" s="121"/>
      <c r="H29" s="121"/>
      <c r="I29" s="121"/>
      <c r="J29" s="121"/>
      <c r="K29" s="121"/>
      <c r="L29" s="121"/>
      <c r="M29" s="121"/>
      <c r="N29" s="121"/>
      <c r="O29" s="121"/>
      <c r="P29" s="289"/>
      <c r="Q29" s="289"/>
      <c r="R29" s="289"/>
      <c r="S29" s="289"/>
      <c r="T29" s="289"/>
      <c r="U29" s="289"/>
      <c r="V29" s="289"/>
      <c r="W29" s="289"/>
      <c r="X29" s="289"/>
    </row>
    <row r="30" ht="15.75" customHeight="1">
      <c r="A30" s="426"/>
      <c r="B30" s="121"/>
      <c r="C30" s="121"/>
      <c r="D30" s="121"/>
      <c r="E30" s="121"/>
      <c r="F30" s="277"/>
      <c r="G30" s="121"/>
      <c r="H30" s="121"/>
      <c r="I30" s="121"/>
      <c r="J30" s="121"/>
      <c r="K30" s="121"/>
      <c r="L30" s="121"/>
      <c r="M30" s="121"/>
      <c r="N30" s="121"/>
      <c r="O30" s="121"/>
      <c r="P30" s="289"/>
      <c r="Q30" s="289"/>
      <c r="R30" s="289"/>
      <c r="S30" s="289"/>
      <c r="T30" s="289"/>
      <c r="U30" s="289"/>
      <c r="V30" s="289"/>
      <c r="W30" s="289"/>
      <c r="X30" s="289"/>
    </row>
    <row r="31" ht="15.75" customHeight="1">
      <c r="A31" s="426"/>
      <c r="B31" s="121"/>
      <c r="C31" s="121"/>
      <c r="D31" s="121"/>
      <c r="E31" s="121"/>
      <c r="F31" s="277"/>
      <c r="G31" s="121"/>
      <c r="H31" s="121"/>
      <c r="I31" s="121"/>
      <c r="J31" s="121"/>
      <c r="K31" s="121"/>
      <c r="L31" s="121"/>
      <c r="M31" s="121"/>
      <c r="N31" s="121"/>
      <c r="O31" s="121"/>
      <c r="P31" s="289"/>
      <c r="Q31" s="289"/>
      <c r="R31" s="289"/>
      <c r="S31" s="289"/>
      <c r="T31" s="289"/>
      <c r="U31" s="289"/>
      <c r="V31" s="289"/>
      <c r="W31" s="289"/>
      <c r="X31" s="289"/>
    </row>
    <row r="32" ht="15.75" customHeight="1">
      <c r="A32" s="426"/>
      <c r="B32" s="121"/>
      <c r="C32" s="121"/>
      <c r="D32" s="121"/>
      <c r="E32" s="121"/>
      <c r="F32" s="277"/>
      <c r="G32" s="121"/>
      <c r="H32" s="121"/>
      <c r="I32" s="121"/>
      <c r="J32" s="121"/>
      <c r="K32" s="121"/>
      <c r="L32" s="121"/>
      <c r="M32" s="121"/>
      <c r="N32" s="121"/>
      <c r="O32" s="121"/>
      <c r="P32" s="289"/>
      <c r="Q32" s="289"/>
      <c r="R32" s="289"/>
      <c r="S32" s="289"/>
      <c r="T32" s="289"/>
      <c r="U32" s="289"/>
      <c r="V32" s="289"/>
      <c r="W32" s="289"/>
      <c r="X32" s="289"/>
    </row>
    <row r="33" ht="15.75" customHeight="1">
      <c r="A33" s="426"/>
      <c r="B33" s="121"/>
      <c r="C33" s="121"/>
      <c r="D33" s="121"/>
      <c r="E33" s="121"/>
      <c r="F33" s="277"/>
      <c r="G33" s="121"/>
      <c r="H33" s="121"/>
      <c r="I33" s="121"/>
      <c r="J33" s="121"/>
      <c r="K33" s="121"/>
      <c r="L33" s="121"/>
      <c r="M33" s="121"/>
      <c r="N33" s="121"/>
      <c r="O33" s="121"/>
      <c r="P33" s="289"/>
      <c r="Q33" s="289"/>
      <c r="R33" s="289"/>
      <c r="S33" s="289"/>
      <c r="T33" s="289"/>
      <c r="U33" s="289"/>
      <c r="V33" s="289"/>
      <c r="W33" s="289"/>
      <c r="X33" s="289"/>
    </row>
    <row r="34" ht="15.75" customHeight="1">
      <c r="A34" s="426"/>
      <c r="B34" s="121"/>
      <c r="C34" s="121"/>
      <c r="D34" s="121"/>
      <c r="E34" s="121"/>
      <c r="F34" s="277"/>
      <c r="G34" s="121"/>
      <c r="H34" s="121"/>
      <c r="I34" s="121"/>
      <c r="J34" s="121"/>
      <c r="K34" s="121"/>
      <c r="L34" s="121"/>
      <c r="M34" s="121"/>
      <c r="N34" s="121"/>
      <c r="O34" s="121"/>
      <c r="P34" s="289"/>
      <c r="Q34" s="289"/>
      <c r="R34" s="289"/>
      <c r="S34" s="289"/>
      <c r="T34" s="289"/>
      <c r="U34" s="289"/>
      <c r="V34" s="289"/>
      <c r="W34" s="289"/>
      <c r="X34" s="289"/>
    </row>
    <row r="35" ht="15.75" customHeight="1">
      <c r="A35" s="426"/>
      <c r="B35" s="121"/>
      <c r="C35" s="121"/>
      <c r="D35" s="121"/>
      <c r="E35" s="121"/>
      <c r="F35" s="277"/>
      <c r="G35" s="121"/>
      <c r="H35" s="121"/>
      <c r="I35" s="121"/>
      <c r="J35" s="121"/>
      <c r="K35" s="121"/>
      <c r="L35" s="121"/>
      <c r="M35" s="121"/>
      <c r="N35" s="121"/>
      <c r="O35" s="121"/>
      <c r="P35" s="289"/>
      <c r="Q35" s="289"/>
      <c r="R35" s="289"/>
      <c r="S35" s="289"/>
      <c r="T35" s="289"/>
      <c r="U35" s="289"/>
      <c r="V35" s="289"/>
      <c r="W35" s="289"/>
      <c r="X35" s="289"/>
    </row>
    <row r="36" ht="15.75" customHeight="1">
      <c r="A36" s="426"/>
      <c r="B36" s="121"/>
      <c r="C36" s="121"/>
      <c r="D36" s="121"/>
      <c r="E36" s="121"/>
      <c r="F36" s="277"/>
      <c r="G36" s="121"/>
      <c r="H36" s="121"/>
      <c r="I36" s="121"/>
      <c r="J36" s="121"/>
      <c r="K36" s="121"/>
      <c r="L36" s="121"/>
      <c r="M36" s="121"/>
      <c r="N36" s="121"/>
      <c r="O36" s="121"/>
      <c r="P36" s="289"/>
      <c r="Q36" s="289"/>
      <c r="R36" s="289"/>
      <c r="S36" s="289"/>
      <c r="T36" s="289"/>
      <c r="U36" s="289"/>
      <c r="V36" s="289"/>
      <c r="W36" s="289"/>
      <c r="X36" s="289"/>
    </row>
    <row r="37" ht="15.75" customHeight="1">
      <c r="A37" s="426"/>
      <c r="B37" s="121"/>
      <c r="C37" s="121"/>
      <c r="D37" s="121"/>
      <c r="E37" s="121"/>
      <c r="F37" s="277"/>
      <c r="G37" s="121"/>
      <c r="H37" s="121"/>
      <c r="I37" s="121"/>
      <c r="J37" s="121"/>
      <c r="K37" s="121"/>
      <c r="L37" s="121"/>
      <c r="M37" s="121"/>
      <c r="N37" s="121"/>
      <c r="O37" s="121"/>
      <c r="P37" s="289"/>
      <c r="Q37" s="289"/>
      <c r="R37" s="289"/>
      <c r="S37" s="289"/>
      <c r="T37" s="289"/>
      <c r="U37" s="289"/>
      <c r="V37" s="289"/>
      <c r="W37" s="289"/>
      <c r="X37" s="289"/>
    </row>
    <row r="38" ht="15.75" customHeight="1">
      <c r="A38" s="426"/>
      <c r="B38" s="121"/>
      <c r="C38" s="121"/>
      <c r="D38" s="121"/>
      <c r="E38" s="121"/>
      <c r="F38" s="277"/>
      <c r="G38" s="121"/>
      <c r="H38" s="121"/>
      <c r="I38" s="121"/>
      <c r="J38" s="121"/>
      <c r="K38" s="121"/>
      <c r="L38" s="121"/>
      <c r="M38" s="121"/>
      <c r="N38" s="121"/>
      <c r="O38" s="121"/>
      <c r="P38" s="289"/>
      <c r="Q38" s="289"/>
      <c r="R38" s="289"/>
      <c r="S38" s="289"/>
      <c r="T38" s="289"/>
      <c r="U38" s="289"/>
      <c r="V38" s="289"/>
      <c r="W38" s="289"/>
      <c r="X38" s="289"/>
    </row>
    <row r="39" ht="15.75" customHeight="1">
      <c r="A39" s="426"/>
      <c r="B39" s="121"/>
      <c r="C39" s="121"/>
      <c r="D39" s="121"/>
      <c r="E39" s="121"/>
      <c r="F39" s="277"/>
      <c r="G39" s="121"/>
      <c r="H39" s="121"/>
      <c r="I39" s="121"/>
      <c r="J39" s="121"/>
      <c r="K39" s="121"/>
      <c r="L39" s="121"/>
      <c r="M39" s="121"/>
      <c r="N39" s="121"/>
      <c r="O39" s="121"/>
      <c r="P39" s="289"/>
      <c r="Q39" s="289"/>
      <c r="R39" s="289"/>
      <c r="S39" s="289"/>
      <c r="T39" s="289"/>
      <c r="U39" s="289"/>
      <c r="V39" s="289"/>
      <c r="W39" s="289"/>
      <c r="X39" s="289"/>
    </row>
    <row r="40" ht="15.75" customHeight="1">
      <c r="A40" s="426"/>
      <c r="B40" s="121"/>
      <c r="C40" s="121"/>
      <c r="D40" s="121"/>
      <c r="E40" s="121"/>
      <c r="F40" s="277"/>
      <c r="G40" s="121"/>
      <c r="H40" s="121"/>
      <c r="I40" s="121"/>
      <c r="J40" s="121"/>
      <c r="K40" s="121"/>
      <c r="L40" s="121"/>
      <c r="M40" s="121"/>
      <c r="N40" s="121"/>
      <c r="O40" s="121"/>
      <c r="P40" s="289"/>
      <c r="Q40" s="289"/>
      <c r="R40" s="289"/>
      <c r="S40" s="289"/>
      <c r="T40" s="289"/>
      <c r="U40" s="289"/>
      <c r="V40" s="289"/>
      <c r="W40" s="289"/>
      <c r="X40" s="289"/>
    </row>
    <row r="41" ht="15.75" customHeight="1">
      <c r="A41" s="426"/>
      <c r="B41" s="121"/>
      <c r="C41" s="121"/>
      <c r="D41" s="121"/>
      <c r="E41" s="121"/>
      <c r="F41" s="277"/>
      <c r="G41" s="121"/>
      <c r="H41" s="121"/>
      <c r="I41" s="121"/>
      <c r="J41" s="121"/>
      <c r="K41" s="121"/>
      <c r="L41" s="121"/>
      <c r="M41" s="121"/>
      <c r="N41" s="121"/>
      <c r="O41" s="121"/>
      <c r="P41" s="289"/>
      <c r="Q41" s="289"/>
      <c r="R41" s="289"/>
      <c r="S41" s="289"/>
      <c r="T41" s="289"/>
      <c r="U41" s="289"/>
      <c r="V41" s="289"/>
      <c r="W41" s="289"/>
      <c r="X41" s="289"/>
    </row>
    <row r="42" ht="15.75" customHeight="1">
      <c r="A42" s="426"/>
      <c r="B42" s="121"/>
      <c r="C42" s="121"/>
      <c r="D42" s="121"/>
      <c r="E42" s="121"/>
      <c r="F42" s="277"/>
      <c r="G42" s="121"/>
      <c r="H42" s="121"/>
      <c r="I42" s="121"/>
      <c r="J42" s="121"/>
      <c r="K42" s="121"/>
      <c r="L42" s="121"/>
      <c r="M42" s="121"/>
      <c r="N42" s="121"/>
      <c r="O42" s="121"/>
      <c r="P42" s="289"/>
      <c r="Q42" s="289"/>
      <c r="R42" s="289"/>
      <c r="S42" s="289"/>
      <c r="T42" s="289"/>
      <c r="U42" s="289"/>
      <c r="V42" s="289"/>
      <c r="W42" s="289"/>
      <c r="X42" s="289"/>
    </row>
    <row r="43" ht="15.75" customHeight="1">
      <c r="A43" s="426"/>
      <c r="B43" s="121"/>
      <c r="C43" s="121"/>
      <c r="D43" s="121"/>
      <c r="E43" s="121"/>
      <c r="F43" s="277"/>
      <c r="G43" s="121"/>
      <c r="H43" s="121"/>
      <c r="I43" s="121"/>
      <c r="J43" s="121"/>
      <c r="K43" s="121"/>
      <c r="L43" s="121"/>
      <c r="M43" s="121"/>
      <c r="N43" s="121"/>
      <c r="O43" s="121"/>
      <c r="P43" s="289"/>
      <c r="Q43" s="289"/>
      <c r="R43" s="289"/>
      <c r="S43" s="289"/>
      <c r="T43" s="289"/>
      <c r="U43" s="289"/>
      <c r="V43" s="289"/>
      <c r="W43" s="289"/>
      <c r="X43" s="289"/>
    </row>
    <row r="44" ht="15.75" customHeight="1">
      <c r="A44" s="426"/>
      <c r="B44" s="121"/>
      <c r="C44" s="121"/>
      <c r="D44" s="121"/>
      <c r="E44" s="121"/>
      <c r="F44" s="277"/>
      <c r="G44" s="121"/>
      <c r="H44" s="121"/>
      <c r="I44" s="121"/>
      <c r="J44" s="121"/>
      <c r="K44" s="121"/>
      <c r="L44" s="121"/>
      <c r="M44" s="121"/>
      <c r="N44" s="121"/>
      <c r="O44" s="121"/>
      <c r="P44" s="289"/>
      <c r="Q44" s="289"/>
      <c r="R44" s="289"/>
      <c r="S44" s="289"/>
      <c r="T44" s="289"/>
      <c r="U44" s="289"/>
      <c r="V44" s="289"/>
      <c r="W44" s="289"/>
      <c r="X44" s="289"/>
    </row>
    <row r="45" ht="15.75" customHeight="1">
      <c r="A45" s="426"/>
      <c r="B45" s="121"/>
      <c r="C45" s="121"/>
      <c r="D45" s="121"/>
      <c r="E45" s="121"/>
      <c r="F45" s="277"/>
      <c r="G45" s="121"/>
      <c r="H45" s="121"/>
      <c r="I45" s="121"/>
      <c r="J45" s="121"/>
      <c r="K45" s="121"/>
      <c r="L45" s="121"/>
      <c r="M45" s="121"/>
      <c r="N45" s="121"/>
      <c r="O45" s="121"/>
      <c r="P45" s="289"/>
      <c r="Q45" s="289"/>
      <c r="R45" s="289"/>
      <c r="S45" s="289"/>
      <c r="T45" s="289"/>
      <c r="U45" s="289"/>
      <c r="V45" s="289"/>
      <c r="W45" s="289"/>
      <c r="X45" s="289"/>
    </row>
    <row r="46" ht="15.75" customHeight="1">
      <c r="A46" s="426"/>
      <c r="B46" s="121"/>
      <c r="C46" s="121"/>
      <c r="D46" s="121"/>
      <c r="E46" s="121"/>
      <c r="F46" s="277"/>
      <c r="G46" s="121"/>
      <c r="H46" s="121"/>
      <c r="I46" s="121"/>
      <c r="J46" s="121"/>
      <c r="K46" s="121"/>
      <c r="L46" s="121"/>
      <c r="M46" s="121"/>
      <c r="N46" s="121"/>
      <c r="O46" s="121"/>
      <c r="P46" s="289"/>
      <c r="Q46" s="289"/>
      <c r="R46" s="289"/>
      <c r="S46" s="289"/>
      <c r="T46" s="289"/>
      <c r="U46" s="289"/>
      <c r="V46" s="289"/>
      <c r="W46" s="289"/>
      <c r="X46" s="289"/>
    </row>
    <row r="47" ht="15.75" customHeight="1">
      <c r="A47" s="426"/>
      <c r="B47" s="121"/>
      <c r="C47" s="121"/>
      <c r="D47" s="121"/>
      <c r="E47" s="121"/>
      <c r="F47" s="277"/>
      <c r="G47" s="121"/>
      <c r="H47" s="121"/>
      <c r="I47" s="121"/>
      <c r="J47" s="121"/>
      <c r="K47" s="121"/>
      <c r="L47" s="121"/>
      <c r="M47" s="121"/>
      <c r="N47" s="121"/>
      <c r="O47" s="121"/>
      <c r="P47" s="289"/>
      <c r="Q47" s="289"/>
      <c r="R47" s="289"/>
      <c r="S47" s="289"/>
      <c r="T47" s="289"/>
      <c r="U47" s="289"/>
      <c r="V47" s="289"/>
      <c r="W47" s="289"/>
      <c r="X47" s="289"/>
    </row>
    <row r="48" ht="15.75" customHeight="1">
      <c r="A48" s="426"/>
      <c r="B48" s="121"/>
      <c r="C48" s="121"/>
      <c r="D48" s="121"/>
      <c r="E48" s="121"/>
      <c r="F48" s="277"/>
      <c r="G48" s="121"/>
      <c r="H48" s="121"/>
      <c r="I48" s="121"/>
      <c r="J48" s="121"/>
      <c r="K48" s="121"/>
      <c r="L48" s="121"/>
      <c r="M48" s="121"/>
      <c r="N48" s="121"/>
      <c r="O48" s="121"/>
      <c r="P48" s="289"/>
      <c r="Q48" s="289"/>
      <c r="R48" s="289"/>
      <c r="S48" s="289"/>
      <c r="T48" s="289"/>
      <c r="U48" s="289"/>
      <c r="V48" s="289"/>
      <c r="W48" s="289"/>
      <c r="X48" s="289"/>
    </row>
    <row r="49" ht="15.75" customHeight="1">
      <c r="A49" s="426"/>
      <c r="B49" s="121"/>
      <c r="C49" s="121"/>
      <c r="D49" s="121"/>
      <c r="E49" s="121"/>
      <c r="F49" s="277"/>
      <c r="G49" s="121"/>
      <c r="H49" s="121"/>
      <c r="I49" s="121"/>
      <c r="J49" s="121"/>
      <c r="K49" s="121"/>
      <c r="L49" s="121"/>
      <c r="M49" s="121"/>
      <c r="N49" s="121"/>
      <c r="O49" s="121"/>
      <c r="P49" s="289"/>
      <c r="Q49" s="289"/>
      <c r="R49" s="289"/>
      <c r="S49" s="289"/>
      <c r="T49" s="289"/>
      <c r="U49" s="289"/>
      <c r="V49" s="289"/>
      <c r="W49" s="289"/>
      <c r="X49" s="289"/>
    </row>
    <row r="50" ht="15.75" customHeight="1">
      <c r="A50" s="426"/>
      <c r="B50" s="121"/>
      <c r="C50" s="121"/>
      <c r="D50" s="121"/>
      <c r="E50" s="121"/>
      <c r="F50" s="277"/>
      <c r="G50" s="121"/>
      <c r="H50" s="121"/>
      <c r="I50" s="121"/>
      <c r="J50" s="121"/>
      <c r="K50" s="121"/>
      <c r="L50" s="121"/>
      <c r="M50" s="121"/>
      <c r="N50" s="121"/>
      <c r="O50" s="121"/>
      <c r="P50" s="289"/>
      <c r="Q50" s="289"/>
      <c r="R50" s="289"/>
      <c r="S50" s="289"/>
      <c r="T50" s="289"/>
      <c r="U50" s="289"/>
      <c r="V50" s="289"/>
      <c r="W50" s="289"/>
      <c r="X50" s="289"/>
    </row>
    <row r="51" ht="15.75" customHeight="1">
      <c r="A51" s="426"/>
      <c r="B51" s="121"/>
      <c r="C51" s="121"/>
      <c r="D51" s="121"/>
      <c r="E51" s="121"/>
      <c r="F51" s="277"/>
      <c r="G51" s="121"/>
      <c r="H51" s="121"/>
      <c r="I51" s="121"/>
      <c r="J51" s="121"/>
      <c r="K51" s="121"/>
      <c r="L51" s="121"/>
      <c r="M51" s="121"/>
      <c r="N51" s="121"/>
      <c r="O51" s="121"/>
      <c r="P51" s="289"/>
      <c r="Q51" s="289"/>
      <c r="R51" s="289"/>
      <c r="S51" s="289"/>
      <c r="T51" s="289"/>
      <c r="U51" s="289"/>
      <c r="V51" s="289"/>
      <c r="W51" s="289"/>
      <c r="X51" s="289"/>
    </row>
    <row r="52" ht="15.75" customHeight="1">
      <c r="A52" s="426"/>
      <c r="B52" s="121"/>
      <c r="C52" s="121"/>
      <c r="D52" s="121"/>
      <c r="E52" s="121"/>
      <c r="F52" s="277"/>
      <c r="G52" s="121"/>
      <c r="H52" s="121"/>
      <c r="I52" s="121"/>
      <c r="J52" s="121"/>
      <c r="K52" s="121"/>
      <c r="L52" s="121"/>
      <c r="M52" s="121"/>
      <c r="N52" s="121"/>
      <c r="O52" s="121"/>
      <c r="P52" s="289"/>
      <c r="Q52" s="289"/>
      <c r="R52" s="289"/>
      <c r="S52" s="289"/>
      <c r="T52" s="289"/>
      <c r="U52" s="289"/>
      <c r="V52" s="289"/>
      <c r="W52" s="289"/>
      <c r="X52" s="289"/>
    </row>
    <row r="53" ht="15.75" customHeight="1">
      <c r="A53" s="426"/>
      <c r="B53" s="121"/>
      <c r="C53" s="121"/>
      <c r="D53" s="121"/>
      <c r="E53" s="121"/>
      <c r="F53" s="277"/>
      <c r="G53" s="121"/>
      <c r="H53" s="121"/>
      <c r="I53" s="121"/>
      <c r="J53" s="121"/>
      <c r="K53" s="121"/>
      <c r="L53" s="121"/>
      <c r="M53" s="121"/>
      <c r="N53" s="121"/>
      <c r="O53" s="121"/>
      <c r="P53" s="289"/>
      <c r="Q53" s="289"/>
      <c r="R53" s="289"/>
      <c r="S53" s="289"/>
      <c r="T53" s="289"/>
      <c r="U53" s="289"/>
      <c r="V53" s="289"/>
      <c r="W53" s="289"/>
      <c r="X53" s="289"/>
    </row>
    <row r="54" ht="15.75" customHeight="1">
      <c r="A54" s="426"/>
      <c r="B54" s="121"/>
      <c r="C54" s="121"/>
      <c r="D54" s="121"/>
      <c r="E54" s="121"/>
      <c r="F54" s="277"/>
      <c r="G54" s="121"/>
      <c r="H54" s="121"/>
      <c r="I54" s="121"/>
      <c r="J54" s="121"/>
      <c r="K54" s="121"/>
      <c r="L54" s="121"/>
      <c r="M54" s="121"/>
      <c r="N54" s="121"/>
      <c r="O54" s="121"/>
      <c r="P54" s="289"/>
      <c r="Q54" s="289"/>
      <c r="R54" s="289"/>
      <c r="S54" s="289"/>
      <c r="T54" s="289"/>
      <c r="U54" s="289"/>
      <c r="V54" s="289"/>
      <c r="W54" s="289"/>
      <c r="X54" s="289"/>
    </row>
    <row r="55" ht="15.75" customHeight="1">
      <c r="A55" s="426"/>
      <c r="B55" s="121"/>
      <c r="C55" s="121"/>
      <c r="D55" s="121"/>
      <c r="E55" s="121"/>
      <c r="F55" s="277"/>
      <c r="G55" s="121"/>
      <c r="H55" s="121"/>
      <c r="I55" s="121"/>
      <c r="J55" s="121"/>
      <c r="K55" s="121"/>
      <c r="L55" s="121"/>
      <c r="M55" s="121"/>
      <c r="N55" s="121"/>
      <c r="O55" s="121"/>
      <c r="P55" s="289"/>
      <c r="Q55" s="289"/>
      <c r="R55" s="289"/>
      <c r="S55" s="289"/>
      <c r="T55" s="289"/>
      <c r="U55" s="289"/>
      <c r="V55" s="289"/>
      <c r="W55" s="289"/>
      <c r="X55" s="289"/>
    </row>
    <row r="56" ht="15.75" customHeight="1">
      <c r="A56" s="426"/>
      <c r="B56" s="121"/>
      <c r="C56" s="121"/>
      <c r="D56" s="121"/>
      <c r="E56" s="121"/>
      <c r="F56" s="277"/>
      <c r="G56" s="121"/>
      <c r="H56" s="121"/>
      <c r="I56" s="121"/>
      <c r="J56" s="121"/>
      <c r="K56" s="121"/>
      <c r="L56" s="121"/>
      <c r="M56" s="121"/>
      <c r="N56" s="121"/>
      <c r="O56" s="121"/>
      <c r="P56" s="289"/>
      <c r="Q56" s="289"/>
      <c r="R56" s="289"/>
      <c r="S56" s="289"/>
      <c r="T56" s="289"/>
      <c r="U56" s="289"/>
      <c r="V56" s="289"/>
      <c r="W56" s="289"/>
      <c r="X56" s="289"/>
    </row>
    <row r="57" ht="15.75" customHeight="1">
      <c r="A57" s="426"/>
      <c r="B57" s="121"/>
      <c r="C57" s="121"/>
      <c r="D57" s="121"/>
      <c r="E57" s="121"/>
      <c r="F57" s="277"/>
      <c r="G57" s="121"/>
      <c r="H57" s="121"/>
      <c r="I57" s="121"/>
      <c r="J57" s="121"/>
      <c r="K57" s="121"/>
      <c r="L57" s="121"/>
      <c r="M57" s="121"/>
      <c r="N57" s="121"/>
      <c r="O57" s="121"/>
      <c r="P57" s="289"/>
      <c r="Q57" s="289"/>
      <c r="R57" s="289"/>
      <c r="S57" s="289"/>
      <c r="T57" s="289"/>
      <c r="U57" s="289"/>
      <c r="V57" s="289"/>
      <c r="W57" s="289"/>
      <c r="X57" s="289"/>
    </row>
    <row r="58" ht="15.75" customHeight="1">
      <c r="A58" s="426"/>
      <c r="B58" s="121"/>
      <c r="C58" s="121"/>
      <c r="D58" s="121"/>
      <c r="E58" s="121"/>
      <c r="F58" s="277"/>
      <c r="G58" s="121"/>
      <c r="H58" s="121"/>
      <c r="I58" s="121"/>
      <c r="J58" s="121"/>
      <c r="K58" s="121"/>
      <c r="L58" s="121"/>
      <c r="M58" s="121"/>
      <c r="N58" s="121"/>
      <c r="O58" s="121"/>
      <c r="P58" s="289"/>
      <c r="Q58" s="289"/>
      <c r="R58" s="289"/>
      <c r="S58" s="289"/>
      <c r="T58" s="289"/>
      <c r="U58" s="289"/>
      <c r="V58" s="289"/>
      <c r="W58" s="289"/>
      <c r="X58" s="289"/>
    </row>
    <row r="59" ht="15.75" customHeight="1">
      <c r="A59" s="426"/>
      <c r="B59" s="121"/>
      <c r="C59" s="121"/>
      <c r="D59" s="121"/>
      <c r="E59" s="121"/>
      <c r="F59" s="277"/>
      <c r="G59" s="121"/>
      <c r="H59" s="121"/>
      <c r="I59" s="121"/>
      <c r="J59" s="121"/>
      <c r="K59" s="121"/>
      <c r="L59" s="121"/>
      <c r="M59" s="121"/>
      <c r="N59" s="121"/>
      <c r="O59" s="121"/>
      <c r="P59" s="289"/>
      <c r="Q59" s="289"/>
      <c r="R59" s="289"/>
      <c r="S59" s="289"/>
      <c r="T59" s="289"/>
      <c r="U59" s="289"/>
      <c r="V59" s="289"/>
      <c r="W59" s="289"/>
      <c r="X59" s="289"/>
    </row>
    <row r="60" ht="15.75" customHeight="1">
      <c r="A60" s="426"/>
      <c r="B60" s="121"/>
      <c r="C60" s="121"/>
      <c r="D60" s="121"/>
      <c r="E60" s="121"/>
      <c r="F60" s="277"/>
      <c r="G60" s="121"/>
      <c r="H60" s="121"/>
      <c r="I60" s="121"/>
      <c r="J60" s="121"/>
      <c r="K60" s="121"/>
      <c r="L60" s="121"/>
      <c r="M60" s="121"/>
      <c r="N60" s="121"/>
      <c r="O60" s="121"/>
      <c r="P60" s="289"/>
      <c r="Q60" s="289"/>
      <c r="R60" s="289"/>
      <c r="S60" s="289"/>
      <c r="T60" s="289"/>
      <c r="U60" s="289"/>
      <c r="V60" s="289"/>
      <c r="W60" s="289"/>
      <c r="X60" s="289"/>
    </row>
    <row r="61" ht="15.75" customHeight="1">
      <c r="A61" s="426"/>
      <c r="B61" s="121"/>
      <c r="C61" s="121"/>
      <c r="D61" s="121"/>
      <c r="E61" s="121"/>
      <c r="F61" s="277"/>
      <c r="G61" s="121"/>
      <c r="H61" s="121"/>
      <c r="I61" s="121"/>
      <c r="J61" s="121"/>
      <c r="K61" s="121"/>
      <c r="L61" s="121"/>
      <c r="M61" s="121"/>
      <c r="N61" s="121"/>
      <c r="O61" s="121"/>
      <c r="P61" s="289"/>
      <c r="Q61" s="289"/>
      <c r="R61" s="289"/>
      <c r="S61" s="289"/>
      <c r="T61" s="289"/>
      <c r="U61" s="289"/>
      <c r="V61" s="289"/>
      <c r="W61" s="289"/>
      <c r="X61" s="289"/>
    </row>
    <row r="62" ht="15.75" customHeight="1">
      <c r="A62" s="426"/>
      <c r="B62" s="121"/>
      <c r="C62" s="121"/>
      <c r="D62" s="121"/>
      <c r="E62" s="121"/>
      <c r="F62" s="277"/>
      <c r="G62" s="121"/>
      <c r="H62" s="121"/>
      <c r="I62" s="121"/>
      <c r="J62" s="121"/>
      <c r="K62" s="121"/>
      <c r="L62" s="121"/>
      <c r="M62" s="121"/>
      <c r="N62" s="121"/>
      <c r="O62" s="121"/>
      <c r="P62" s="289"/>
      <c r="Q62" s="289"/>
      <c r="R62" s="289"/>
      <c r="S62" s="289"/>
      <c r="T62" s="289"/>
      <c r="U62" s="289"/>
      <c r="V62" s="289"/>
      <c r="W62" s="289"/>
      <c r="X62" s="289"/>
    </row>
    <row r="63" ht="15.75" customHeight="1">
      <c r="A63" s="426"/>
      <c r="B63" s="121"/>
      <c r="C63" s="121"/>
      <c r="D63" s="121"/>
      <c r="E63" s="121"/>
      <c r="F63" s="277"/>
      <c r="G63" s="121"/>
      <c r="H63" s="121"/>
      <c r="I63" s="121"/>
      <c r="J63" s="121"/>
      <c r="K63" s="121"/>
      <c r="L63" s="121"/>
      <c r="M63" s="121"/>
      <c r="N63" s="121"/>
      <c r="O63" s="121"/>
      <c r="P63" s="289"/>
      <c r="Q63" s="289"/>
      <c r="R63" s="289"/>
      <c r="S63" s="289"/>
      <c r="T63" s="289"/>
      <c r="U63" s="289"/>
      <c r="V63" s="289"/>
      <c r="W63" s="289"/>
      <c r="X63" s="289"/>
    </row>
    <row r="64" ht="15.75" customHeight="1">
      <c r="A64" s="426"/>
      <c r="B64" s="121"/>
      <c r="C64" s="121"/>
      <c r="D64" s="121"/>
      <c r="E64" s="121"/>
      <c r="F64" s="277"/>
      <c r="G64" s="121"/>
      <c r="H64" s="121"/>
      <c r="I64" s="121"/>
      <c r="J64" s="121"/>
      <c r="K64" s="121"/>
      <c r="L64" s="121"/>
      <c r="M64" s="121"/>
      <c r="N64" s="121"/>
      <c r="O64" s="121"/>
      <c r="P64" s="289"/>
      <c r="Q64" s="289"/>
      <c r="R64" s="289"/>
      <c r="S64" s="289"/>
      <c r="T64" s="289"/>
      <c r="U64" s="289"/>
      <c r="V64" s="289"/>
      <c r="W64" s="289"/>
      <c r="X64" s="289"/>
    </row>
    <row r="65" ht="15.75" customHeight="1">
      <c r="A65" s="426"/>
      <c r="B65" s="121"/>
      <c r="C65" s="121"/>
      <c r="D65" s="121"/>
      <c r="E65" s="121"/>
      <c r="F65" s="277"/>
      <c r="G65" s="121"/>
      <c r="H65" s="121"/>
      <c r="I65" s="121"/>
      <c r="J65" s="121"/>
      <c r="K65" s="121"/>
      <c r="L65" s="121"/>
      <c r="M65" s="121"/>
      <c r="N65" s="121"/>
      <c r="O65" s="121"/>
      <c r="P65" s="289"/>
      <c r="Q65" s="289"/>
      <c r="R65" s="289"/>
      <c r="S65" s="289"/>
      <c r="T65" s="289"/>
      <c r="U65" s="289"/>
      <c r="V65" s="289"/>
      <c r="W65" s="289"/>
      <c r="X65" s="289"/>
    </row>
    <row r="66" ht="15.75" customHeight="1">
      <c r="A66" s="426"/>
      <c r="B66" s="121"/>
      <c r="C66" s="121"/>
      <c r="D66" s="121"/>
      <c r="E66" s="121"/>
      <c r="F66" s="277"/>
      <c r="G66" s="121"/>
      <c r="H66" s="121"/>
      <c r="I66" s="121"/>
      <c r="J66" s="121"/>
      <c r="K66" s="121"/>
      <c r="L66" s="121"/>
      <c r="M66" s="121"/>
      <c r="N66" s="121"/>
      <c r="O66" s="121"/>
      <c r="P66" s="289"/>
      <c r="Q66" s="289"/>
      <c r="R66" s="289"/>
      <c r="S66" s="289"/>
      <c r="T66" s="289"/>
      <c r="U66" s="289"/>
      <c r="V66" s="289"/>
      <c r="W66" s="289"/>
      <c r="X66" s="289"/>
    </row>
    <row r="67" ht="15.75" customHeight="1">
      <c r="A67" s="426"/>
      <c r="B67" s="121"/>
      <c r="C67" s="121"/>
      <c r="D67" s="121"/>
      <c r="E67" s="121"/>
      <c r="F67" s="277"/>
      <c r="G67" s="121"/>
      <c r="H67" s="121"/>
      <c r="I67" s="121"/>
      <c r="J67" s="121"/>
      <c r="K67" s="121"/>
      <c r="L67" s="121"/>
      <c r="M67" s="121"/>
      <c r="N67" s="121"/>
      <c r="O67" s="121"/>
      <c r="P67" s="289"/>
      <c r="Q67" s="289"/>
      <c r="R67" s="289"/>
      <c r="S67" s="289"/>
      <c r="T67" s="289"/>
      <c r="U67" s="289"/>
      <c r="V67" s="289"/>
      <c r="W67" s="289"/>
      <c r="X67" s="289"/>
    </row>
    <row r="68" ht="15.75" customHeight="1">
      <c r="A68" s="426"/>
      <c r="B68" s="121"/>
      <c r="C68" s="121"/>
      <c r="D68" s="121"/>
      <c r="E68" s="121"/>
      <c r="F68" s="277"/>
      <c r="G68" s="121"/>
      <c r="H68" s="121"/>
      <c r="I68" s="121"/>
      <c r="J68" s="121"/>
      <c r="K68" s="121"/>
      <c r="L68" s="121"/>
      <c r="M68" s="121"/>
      <c r="N68" s="121"/>
      <c r="O68" s="121"/>
      <c r="P68" s="289"/>
      <c r="Q68" s="289"/>
      <c r="R68" s="289"/>
      <c r="S68" s="289"/>
      <c r="T68" s="289"/>
      <c r="U68" s="289"/>
      <c r="V68" s="289"/>
      <c r="W68" s="289"/>
      <c r="X68" s="289"/>
    </row>
    <row r="69" ht="15.75" customHeight="1">
      <c r="A69" s="426"/>
      <c r="B69" s="121"/>
      <c r="C69" s="121"/>
      <c r="D69" s="121"/>
      <c r="E69" s="121"/>
      <c r="F69" s="277"/>
      <c r="G69" s="121"/>
      <c r="H69" s="121"/>
      <c r="I69" s="121"/>
      <c r="J69" s="121"/>
      <c r="K69" s="121"/>
      <c r="L69" s="121"/>
      <c r="M69" s="121"/>
      <c r="N69" s="121"/>
      <c r="O69" s="121"/>
      <c r="P69" s="289"/>
      <c r="Q69" s="289"/>
      <c r="R69" s="289"/>
      <c r="S69" s="289"/>
      <c r="T69" s="289"/>
      <c r="U69" s="289"/>
      <c r="V69" s="289"/>
      <c r="W69" s="289"/>
      <c r="X69" s="289"/>
    </row>
    <row r="70" ht="15.75" customHeight="1">
      <c r="A70" s="426"/>
      <c r="B70" s="121"/>
      <c r="C70" s="121"/>
      <c r="D70" s="121"/>
      <c r="E70" s="121"/>
      <c r="F70" s="277"/>
      <c r="G70" s="121"/>
      <c r="H70" s="121"/>
      <c r="I70" s="121"/>
      <c r="J70" s="121"/>
      <c r="K70" s="121"/>
      <c r="L70" s="121"/>
      <c r="M70" s="121"/>
      <c r="N70" s="121"/>
      <c r="O70" s="121"/>
      <c r="P70" s="289"/>
      <c r="Q70" s="289"/>
      <c r="R70" s="289"/>
      <c r="S70" s="289"/>
      <c r="T70" s="289"/>
      <c r="U70" s="289"/>
      <c r="V70" s="289"/>
      <c r="W70" s="289"/>
      <c r="X70" s="289"/>
    </row>
    <row r="71" ht="15.75" customHeight="1">
      <c r="A71" s="426"/>
      <c r="B71" s="121"/>
      <c r="C71" s="121"/>
      <c r="D71" s="121"/>
      <c r="E71" s="121"/>
      <c r="F71" s="277"/>
      <c r="G71" s="121"/>
      <c r="H71" s="121"/>
      <c r="I71" s="121"/>
      <c r="J71" s="121"/>
      <c r="K71" s="121"/>
      <c r="L71" s="121"/>
      <c r="M71" s="121"/>
      <c r="N71" s="121"/>
      <c r="O71" s="121"/>
      <c r="P71" s="289"/>
      <c r="Q71" s="289"/>
      <c r="R71" s="289"/>
      <c r="S71" s="289"/>
      <c r="T71" s="289"/>
      <c r="U71" s="289"/>
      <c r="V71" s="289"/>
      <c r="W71" s="289"/>
      <c r="X71" s="289"/>
    </row>
    <row r="72" ht="15.75" customHeight="1">
      <c r="A72" s="426"/>
      <c r="B72" s="121"/>
      <c r="C72" s="121"/>
      <c r="D72" s="121"/>
      <c r="E72" s="121"/>
      <c r="F72" s="277"/>
      <c r="G72" s="121"/>
      <c r="H72" s="121"/>
      <c r="I72" s="121"/>
      <c r="J72" s="121"/>
      <c r="K72" s="121"/>
      <c r="L72" s="121"/>
      <c r="M72" s="121"/>
      <c r="N72" s="121"/>
      <c r="O72" s="121"/>
      <c r="P72" s="289"/>
      <c r="Q72" s="289"/>
      <c r="R72" s="289"/>
      <c r="S72" s="289"/>
      <c r="T72" s="289"/>
      <c r="U72" s="289"/>
      <c r="V72" s="289"/>
      <c r="W72" s="289"/>
      <c r="X72" s="289"/>
    </row>
    <row r="73" ht="15.75" customHeight="1">
      <c r="A73" s="426"/>
      <c r="B73" s="121"/>
      <c r="C73" s="121"/>
      <c r="D73" s="121"/>
      <c r="E73" s="121"/>
      <c r="F73" s="277"/>
      <c r="G73" s="121"/>
      <c r="H73" s="121"/>
      <c r="I73" s="121"/>
      <c r="J73" s="121"/>
      <c r="K73" s="121"/>
      <c r="L73" s="121"/>
      <c r="M73" s="121"/>
      <c r="N73" s="121"/>
      <c r="O73" s="121"/>
      <c r="P73" s="289"/>
      <c r="Q73" s="289"/>
      <c r="R73" s="289"/>
      <c r="S73" s="289"/>
      <c r="T73" s="289"/>
      <c r="U73" s="289"/>
      <c r="V73" s="289"/>
      <c r="W73" s="289"/>
      <c r="X73" s="289"/>
    </row>
    <row r="74" ht="15.75" customHeight="1">
      <c r="A74" s="426"/>
      <c r="B74" s="121"/>
      <c r="C74" s="121"/>
      <c r="D74" s="121"/>
      <c r="E74" s="121"/>
      <c r="F74" s="277"/>
      <c r="G74" s="121"/>
      <c r="H74" s="121"/>
      <c r="I74" s="121"/>
      <c r="J74" s="121"/>
      <c r="K74" s="121"/>
      <c r="L74" s="121"/>
      <c r="M74" s="121"/>
      <c r="N74" s="121"/>
      <c r="O74" s="121"/>
      <c r="P74" s="289"/>
      <c r="Q74" s="289"/>
      <c r="R74" s="289"/>
      <c r="S74" s="289"/>
      <c r="T74" s="289"/>
      <c r="U74" s="289"/>
      <c r="V74" s="289"/>
      <c r="W74" s="289"/>
      <c r="X74" s="289"/>
    </row>
    <row r="75" ht="15.75" customHeight="1">
      <c r="A75" s="426"/>
      <c r="B75" s="121"/>
      <c r="C75" s="121"/>
      <c r="D75" s="121"/>
      <c r="E75" s="121"/>
      <c r="F75" s="277"/>
      <c r="G75" s="121"/>
      <c r="H75" s="121"/>
      <c r="I75" s="121"/>
      <c r="J75" s="121"/>
      <c r="K75" s="121"/>
      <c r="L75" s="121"/>
      <c r="M75" s="121"/>
      <c r="N75" s="121"/>
      <c r="O75" s="121"/>
      <c r="P75" s="289"/>
      <c r="Q75" s="289"/>
      <c r="R75" s="289"/>
      <c r="S75" s="289"/>
      <c r="T75" s="289"/>
      <c r="U75" s="289"/>
      <c r="V75" s="289"/>
      <c r="W75" s="289"/>
      <c r="X75" s="289"/>
    </row>
    <row r="76" ht="15.75" customHeight="1">
      <c r="A76" s="426"/>
      <c r="B76" s="121"/>
      <c r="C76" s="121"/>
      <c r="D76" s="121"/>
      <c r="E76" s="121"/>
      <c r="F76" s="277"/>
      <c r="G76" s="121"/>
      <c r="H76" s="121"/>
      <c r="I76" s="121"/>
      <c r="J76" s="121"/>
      <c r="K76" s="121"/>
      <c r="L76" s="121"/>
      <c r="M76" s="121"/>
      <c r="N76" s="121"/>
      <c r="O76" s="121"/>
      <c r="P76" s="289"/>
      <c r="Q76" s="289"/>
      <c r="R76" s="289"/>
      <c r="S76" s="289"/>
      <c r="T76" s="289"/>
      <c r="U76" s="289"/>
      <c r="V76" s="289"/>
      <c r="W76" s="289"/>
      <c r="X76" s="289"/>
    </row>
    <row r="77" ht="15.75" customHeight="1">
      <c r="A77" s="426"/>
      <c r="B77" s="121"/>
      <c r="C77" s="121"/>
      <c r="D77" s="121"/>
      <c r="E77" s="121"/>
      <c r="F77" s="277"/>
      <c r="G77" s="121"/>
      <c r="H77" s="121"/>
      <c r="I77" s="121"/>
      <c r="J77" s="121"/>
      <c r="K77" s="121"/>
      <c r="L77" s="121"/>
      <c r="M77" s="121"/>
      <c r="N77" s="121"/>
      <c r="O77" s="121"/>
      <c r="P77" s="289"/>
      <c r="Q77" s="289"/>
      <c r="R77" s="289"/>
      <c r="S77" s="289"/>
      <c r="T77" s="289"/>
      <c r="U77" s="289"/>
      <c r="V77" s="289"/>
      <c r="W77" s="289"/>
      <c r="X77" s="289"/>
    </row>
    <row r="78" ht="15.75" customHeight="1">
      <c r="A78" s="426"/>
      <c r="B78" s="121"/>
      <c r="C78" s="121"/>
      <c r="D78" s="121"/>
      <c r="E78" s="121"/>
      <c r="F78" s="277"/>
      <c r="G78" s="121"/>
      <c r="H78" s="121"/>
      <c r="I78" s="121"/>
      <c r="J78" s="121"/>
      <c r="K78" s="121"/>
      <c r="L78" s="121"/>
      <c r="M78" s="121"/>
      <c r="N78" s="121"/>
      <c r="O78" s="121"/>
      <c r="P78" s="289"/>
      <c r="Q78" s="289"/>
      <c r="R78" s="289"/>
      <c r="S78" s="289"/>
      <c r="T78" s="289"/>
      <c r="U78" s="289"/>
      <c r="V78" s="289"/>
      <c r="W78" s="289"/>
      <c r="X78" s="289"/>
    </row>
    <row r="79" ht="15.75" customHeight="1">
      <c r="A79" s="426"/>
      <c r="B79" s="121"/>
      <c r="C79" s="121"/>
      <c r="D79" s="121"/>
      <c r="E79" s="121"/>
      <c r="F79" s="277"/>
      <c r="G79" s="121"/>
      <c r="H79" s="121"/>
      <c r="I79" s="121"/>
      <c r="J79" s="121"/>
      <c r="K79" s="121"/>
      <c r="L79" s="121"/>
      <c r="M79" s="121"/>
      <c r="N79" s="121"/>
      <c r="O79" s="121"/>
      <c r="P79" s="289"/>
      <c r="Q79" s="289"/>
      <c r="R79" s="289"/>
      <c r="S79" s="289"/>
      <c r="T79" s="289"/>
      <c r="U79" s="289"/>
      <c r="V79" s="289"/>
      <c r="W79" s="289"/>
      <c r="X79" s="289"/>
    </row>
    <row r="80" ht="15.75" customHeight="1">
      <c r="A80" s="426"/>
      <c r="B80" s="121"/>
      <c r="C80" s="121"/>
      <c r="D80" s="121"/>
      <c r="E80" s="121"/>
      <c r="F80" s="277"/>
      <c r="G80" s="121"/>
      <c r="H80" s="121"/>
      <c r="I80" s="121"/>
      <c r="J80" s="121"/>
      <c r="K80" s="121"/>
      <c r="L80" s="121"/>
      <c r="M80" s="121"/>
      <c r="N80" s="121"/>
      <c r="O80" s="121"/>
      <c r="P80" s="289"/>
      <c r="Q80" s="289"/>
      <c r="R80" s="289"/>
      <c r="S80" s="289"/>
      <c r="T80" s="289"/>
      <c r="U80" s="289"/>
      <c r="V80" s="289"/>
      <c r="W80" s="289"/>
      <c r="X80" s="289"/>
    </row>
    <row r="81" ht="15.75" customHeight="1">
      <c r="A81" s="426"/>
      <c r="B81" s="121"/>
      <c r="C81" s="121"/>
      <c r="D81" s="121"/>
      <c r="E81" s="121"/>
      <c r="F81" s="277"/>
      <c r="G81" s="121"/>
      <c r="H81" s="121"/>
      <c r="I81" s="121"/>
      <c r="J81" s="121"/>
      <c r="K81" s="121"/>
      <c r="L81" s="121"/>
      <c r="M81" s="121"/>
      <c r="N81" s="121"/>
      <c r="O81" s="121"/>
      <c r="P81" s="289"/>
      <c r="Q81" s="289"/>
      <c r="R81" s="289"/>
      <c r="S81" s="289"/>
      <c r="T81" s="289"/>
      <c r="U81" s="289"/>
      <c r="V81" s="289"/>
      <c r="W81" s="289"/>
      <c r="X81" s="289"/>
    </row>
    <row r="82" ht="15.75" customHeight="1">
      <c r="A82" s="426"/>
      <c r="B82" s="121"/>
      <c r="C82" s="121"/>
      <c r="D82" s="121"/>
      <c r="E82" s="121"/>
      <c r="F82" s="277"/>
      <c r="G82" s="121"/>
      <c r="H82" s="121"/>
      <c r="I82" s="121"/>
      <c r="J82" s="121"/>
      <c r="K82" s="121"/>
      <c r="L82" s="121"/>
      <c r="M82" s="121"/>
      <c r="N82" s="121"/>
      <c r="O82" s="121"/>
      <c r="P82" s="289"/>
      <c r="Q82" s="289"/>
      <c r="R82" s="289"/>
      <c r="S82" s="289"/>
      <c r="T82" s="289"/>
      <c r="U82" s="289"/>
      <c r="V82" s="289"/>
      <c r="W82" s="289"/>
      <c r="X82" s="289"/>
    </row>
    <row r="83" ht="15.75" customHeight="1">
      <c r="A83" s="426"/>
      <c r="B83" s="121"/>
      <c r="C83" s="121"/>
      <c r="D83" s="121"/>
      <c r="E83" s="121"/>
      <c r="F83" s="277"/>
      <c r="G83" s="121"/>
      <c r="H83" s="121"/>
      <c r="I83" s="121"/>
      <c r="J83" s="121"/>
      <c r="K83" s="121"/>
      <c r="L83" s="121"/>
      <c r="M83" s="121"/>
      <c r="N83" s="121"/>
      <c r="O83" s="121"/>
      <c r="P83" s="289"/>
      <c r="Q83" s="289"/>
      <c r="R83" s="289"/>
      <c r="S83" s="289"/>
      <c r="T83" s="289"/>
      <c r="U83" s="289"/>
      <c r="V83" s="289"/>
      <c r="W83" s="289"/>
      <c r="X83" s="289"/>
    </row>
    <row r="84" ht="15.75" customHeight="1">
      <c r="A84" s="426"/>
      <c r="B84" s="121"/>
      <c r="C84" s="121"/>
      <c r="D84" s="121"/>
      <c r="E84" s="121"/>
      <c r="F84" s="277"/>
      <c r="G84" s="121"/>
      <c r="H84" s="121"/>
      <c r="I84" s="121"/>
      <c r="J84" s="121"/>
      <c r="K84" s="121"/>
      <c r="L84" s="121"/>
      <c r="M84" s="121"/>
      <c r="N84" s="121"/>
      <c r="O84" s="121"/>
      <c r="P84" s="289"/>
      <c r="Q84" s="289"/>
      <c r="R84" s="289"/>
      <c r="S84" s="289"/>
      <c r="T84" s="289"/>
      <c r="U84" s="289"/>
      <c r="V84" s="289"/>
      <c r="W84" s="289"/>
      <c r="X84" s="289"/>
    </row>
    <row r="85" ht="15.75" customHeight="1">
      <c r="A85" s="426"/>
      <c r="B85" s="121"/>
      <c r="C85" s="121"/>
      <c r="D85" s="121"/>
      <c r="E85" s="121"/>
      <c r="F85" s="277"/>
      <c r="G85" s="121"/>
      <c r="H85" s="121"/>
      <c r="I85" s="121"/>
      <c r="J85" s="121"/>
      <c r="K85" s="121"/>
      <c r="L85" s="121"/>
      <c r="M85" s="121"/>
      <c r="N85" s="121"/>
      <c r="O85" s="121"/>
      <c r="P85" s="289"/>
      <c r="Q85" s="289"/>
      <c r="R85" s="289"/>
      <c r="S85" s="289"/>
      <c r="T85" s="289"/>
      <c r="U85" s="289"/>
      <c r="V85" s="289"/>
      <c r="W85" s="289"/>
      <c r="X85" s="289"/>
    </row>
    <row r="86" ht="15.75" customHeight="1">
      <c r="A86" s="426"/>
      <c r="B86" s="121"/>
      <c r="C86" s="121"/>
      <c r="D86" s="121"/>
      <c r="E86" s="121"/>
      <c r="F86" s="277"/>
      <c r="G86" s="121"/>
      <c r="H86" s="121"/>
      <c r="I86" s="121"/>
      <c r="J86" s="121"/>
      <c r="K86" s="121"/>
      <c r="L86" s="121"/>
      <c r="M86" s="121"/>
      <c r="N86" s="121"/>
      <c r="O86" s="121"/>
      <c r="P86" s="289"/>
      <c r="Q86" s="289"/>
      <c r="R86" s="289"/>
      <c r="S86" s="289"/>
      <c r="T86" s="289"/>
      <c r="U86" s="289"/>
      <c r="V86" s="289"/>
      <c r="W86" s="289"/>
      <c r="X86" s="289"/>
    </row>
    <row r="87" ht="15.75" customHeight="1">
      <c r="A87" s="426"/>
      <c r="B87" s="121"/>
      <c r="C87" s="121"/>
      <c r="D87" s="121"/>
      <c r="E87" s="121"/>
      <c r="F87" s="277"/>
      <c r="G87" s="121"/>
      <c r="H87" s="121"/>
      <c r="I87" s="121"/>
      <c r="J87" s="121"/>
      <c r="K87" s="121"/>
      <c r="L87" s="121"/>
      <c r="M87" s="121"/>
      <c r="N87" s="121"/>
      <c r="O87" s="121"/>
      <c r="P87" s="289"/>
      <c r="Q87" s="289"/>
      <c r="R87" s="289"/>
      <c r="S87" s="289"/>
      <c r="T87" s="289"/>
      <c r="U87" s="289"/>
      <c r="V87" s="289"/>
      <c r="W87" s="289"/>
      <c r="X87" s="289"/>
    </row>
    <row r="88" ht="15.75" customHeight="1">
      <c r="A88" s="426"/>
      <c r="B88" s="121"/>
      <c r="C88" s="121"/>
      <c r="D88" s="121"/>
      <c r="E88" s="121"/>
      <c r="F88" s="277"/>
      <c r="G88" s="121"/>
      <c r="H88" s="121"/>
      <c r="I88" s="121"/>
      <c r="J88" s="121"/>
      <c r="K88" s="121"/>
      <c r="L88" s="121"/>
      <c r="M88" s="121"/>
      <c r="N88" s="121"/>
      <c r="O88" s="121"/>
      <c r="P88" s="289"/>
      <c r="Q88" s="289"/>
      <c r="R88" s="289"/>
      <c r="S88" s="289"/>
      <c r="T88" s="289"/>
      <c r="U88" s="289"/>
      <c r="V88" s="289"/>
      <c r="W88" s="289"/>
      <c r="X88" s="289"/>
    </row>
    <row r="89" ht="15.75" customHeight="1">
      <c r="A89" s="426"/>
      <c r="B89" s="121"/>
      <c r="C89" s="121"/>
      <c r="D89" s="121"/>
      <c r="E89" s="121"/>
      <c r="F89" s="277"/>
      <c r="G89" s="121"/>
      <c r="H89" s="121"/>
      <c r="I89" s="121"/>
      <c r="J89" s="121"/>
      <c r="K89" s="121"/>
      <c r="L89" s="121"/>
      <c r="M89" s="121"/>
      <c r="N89" s="121"/>
      <c r="O89" s="121"/>
      <c r="P89" s="289"/>
      <c r="Q89" s="289"/>
      <c r="R89" s="289"/>
      <c r="S89" s="289"/>
      <c r="T89" s="289"/>
      <c r="U89" s="289"/>
      <c r="V89" s="289"/>
      <c r="W89" s="289"/>
      <c r="X89" s="289"/>
    </row>
    <row r="90" ht="15.75" customHeight="1">
      <c r="A90" s="426"/>
      <c r="B90" s="121"/>
      <c r="C90" s="121"/>
      <c r="D90" s="121"/>
      <c r="E90" s="121"/>
      <c r="F90" s="277"/>
      <c r="G90" s="121"/>
      <c r="H90" s="121"/>
      <c r="I90" s="121"/>
      <c r="J90" s="121"/>
      <c r="K90" s="121"/>
      <c r="L90" s="121"/>
      <c r="M90" s="121"/>
      <c r="N90" s="121"/>
      <c r="O90" s="121"/>
      <c r="P90" s="289"/>
      <c r="Q90" s="289"/>
      <c r="R90" s="289"/>
      <c r="S90" s="289"/>
      <c r="T90" s="289"/>
      <c r="U90" s="289"/>
      <c r="V90" s="289"/>
      <c r="W90" s="289"/>
      <c r="X90" s="289"/>
    </row>
    <row r="91" ht="15.75" customHeight="1">
      <c r="A91" s="426"/>
      <c r="B91" s="121"/>
      <c r="C91" s="121"/>
      <c r="D91" s="121"/>
      <c r="E91" s="121"/>
      <c r="F91" s="277"/>
      <c r="G91" s="121"/>
      <c r="H91" s="121"/>
      <c r="I91" s="121"/>
      <c r="J91" s="121"/>
      <c r="K91" s="121"/>
      <c r="L91" s="121"/>
      <c r="M91" s="121"/>
      <c r="N91" s="121"/>
      <c r="O91" s="121"/>
      <c r="P91" s="289"/>
      <c r="Q91" s="289"/>
      <c r="R91" s="289"/>
      <c r="S91" s="289"/>
      <c r="T91" s="289"/>
      <c r="U91" s="289"/>
      <c r="V91" s="289"/>
      <c r="W91" s="289"/>
      <c r="X91" s="289"/>
    </row>
    <row r="92" ht="15.75" customHeight="1">
      <c r="A92" s="426"/>
      <c r="B92" s="121"/>
      <c r="C92" s="121"/>
      <c r="D92" s="121"/>
      <c r="E92" s="121"/>
      <c r="F92" s="277"/>
      <c r="G92" s="121"/>
      <c r="H92" s="121"/>
      <c r="I92" s="121"/>
      <c r="J92" s="121"/>
      <c r="K92" s="121"/>
      <c r="L92" s="121"/>
      <c r="M92" s="121"/>
      <c r="N92" s="121"/>
      <c r="O92" s="121"/>
      <c r="P92" s="289"/>
      <c r="Q92" s="289"/>
      <c r="R92" s="289"/>
      <c r="S92" s="289"/>
      <c r="T92" s="289"/>
      <c r="U92" s="289"/>
      <c r="V92" s="289"/>
      <c r="W92" s="289"/>
      <c r="X92" s="289"/>
    </row>
    <row r="93" ht="15.75" customHeight="1">
      <c r="A93" s="426"/>
      <c r="B93" s="121"/>
      <c r="C93" s="121"/>
      <c r="D93" s="121"/>
      <c r="E93" s="121"/>
      <c r="F93" s="277"/>
      <c r="G93" s="121"/>
      <c r="H93" s="121"/>
      <c r="I93" s="121"/>
      <c r="J93" s="121"/>
      <c r="K93" s="121"/>
      <c r="L93" s="121"/>
      <c r="M93" s="121"/>
      <c r="N93" s="121"/>
      <c r="O93" s="121"/>
      <c r="P93" s="289"/>
      <c r="Q93" s="289"/>
      <c r="R93" s="289"/>
      <c r="S93" s="289"/>
      <c r="T93" s="289"/>
      <c r="U93" s="289"/>
      <c r="V93" s="289"/>
      <c r="W93" s="289"/>
      <c r="X93" s="289"/>
    </row>
    <row r="94" ht="15.75" customHeight="1">
      <c r="A94" s="426"/>
      <c r="B94" s="121"/>
      <c r="C94" s="121"/>
      <c r="D94" s="121"/>
      <c r="E94" s="121"/>
      <c r="F94" s="277"/>
      <c r="G94" s="121"/>
      <c r="H94" s="121"/>
      <c r="I94" s="121"/>
      <c r="J94" s="121"/>
      <c r="K94" s="121"/>
      <c r="L94" s="121"/>
      <c r="M94" s="121"/>
      <c r="N94" s="121"/>
      <c r="O94" s="121"/>
      <c r="P94" s="289"/>
      <c r="Q94" s="289"/>
      <c r="R94" s="289"/>
      <c r="S94" s="289"/>
      <c r="T94" s="289"/>
      <c r="U94" s="289"/>
      <c r="V94" s="289"/>
      <c r="W94" s="289"/>
      <c r="X94" s="289"/>
    </row>
    <row r="95" ht="15.75" customHeight="1">
      <c r="A95" s="426"/>
      <c r="B95" s="121"/>
      <c r="C95" s="121"/>
      <c r="D95" s="121"/>
      <c r="E95" s="121"/>
      <c r="F95" s="277"/>
      <c r="G95" s="121"/>
      <c r="H95" s="121"/>
      <c r="I95" s="121"/>
      <c r="J95" s="121"/>
      <c r="K95" s="121"/>
      <c r="L95" s="121"/>
      <c r="M95" s="121"/>
      <c r="N95" s="121"/>
      <c r="O95" s="121"/>
      <c r="P95" s="289"/>
      <c r="Q95" s="289"/>
      <c r="R95" s="289"/>
      <c r="S95" s="289"/>
      <c r="T95" s="289"/>
      <c r="U95" s="289"/>
      <c r="V95" s="289"/>
      <c r="W95" s="289"/>
      <c r="X95" s="289"/>
    </row>
    <row r="96" ht="15.75" customHeight="1">
      <c r="A96" s="426"/>
      <c r="B96" s="121"/>
      <c r="C96" s="121"/>
      <c r="D96" s="121"/>
      <c r="E96" s="121"/>
      <c r="F96" s="277"/>
      <c r="G96" s="121"/>
      <c r="H96" s="121"/>
      <c r="I96" s="121"/>
      <c r="J96" s="121"/>
      <c r="K96" s="121"/>
      <c r="L96" s="121"/>
      <c r="M96" s="121"/>
      <c r="N96" s="121"/>
      <c r="O96" s="121"/>
      <c r="P96" s="289"/>
      <c r="Q96" s="289"/>
      <c r="R96" s="289"/>
      <c r="S96" s="289"/>
      <c r="T96" s="289"/>
      <c r="U96" s="289"/>
      <c r="V96" s="289"/>
      <c r="W96" s="289"/>
      <c r="X96" s="289"/>
    </row>
    <row r="97" ht="15.75" customHeight="1">
      <c r="A97" s="426"/>
      <c r="B97" s="121"/>
      <c r="C97" s="121"/>
      <c r="D97" s="121"/>
      <c r="E97" s="121"/>
      <c r="F97" s="277"/>
      <c r="G97" s="121"/>
      <c r="H97" s="121"/>
      <c r="I97" s="121"/>
      <c r="J97" s="121"/>
      <c r="K97" s="121"/>
      <c r="L97" s="121"/>
      <c r="M97" s="121"/>
      <c r="N97" s="121"/>
      <c r="O97" s="121"/>
      <c r="P97" s="289"/>
      <c r="Q97" s="289"/>
      <c r="R97" s="289"/>
      <c r="S97" s="289"/>
      <c r="T97" s="289"/>
      <c r="U97" s="289"/>
      <c r="V97" s="289"/>
      <c r="W97" s="289"/>
      <c r="X97" s="289"/>
    </row>
    <row r="98" ht="15.75" customHeight="1">
      <c r="A98" s="426"/>
      <c r="B98" s="121"/>
      <c r="C98" s="121"/>
      <c r="D98" s="121"/>
      <c r="E98" s="121"/>
      <c r="F98" s="277"/>
      <c r="G98" s="121"/>
      <c r="H98" s="121"/>
      <c r="I98" s="121"/>
      <c r="J98" s="121"/>
      <c r="K98" s="121"/>
      <c r="L98" s="121"/>
      <c r="M98" s="121"/>
      <c r="N98" s="121"/>
      <c r="O98" s="121"/>
      <c r="P98" s="289"/>
      <c r="Q98" s="289"/>
      <c r="R98" s="289"/>
      <c r="S98" s="289"/>
      <c r="T98" s="289"/>
      <c r="U98" s="289"/>
      <c r="V98" s="289"/>
      <c r="W98" s="289"/>
      <c r="X98" s="289"/>
    </row>
    <row r="99" ht="15.75" customHeight="1">
      <c r="A99" s="426"/>
      <c r="B99" s="121"/>
      <c r="C99" s="121"/>
      <c r="D99" s="121"/>
      <c r="E99" s="121"/>
      <c r="F99" s="277"/>
      <c r="G99" s="121"/>
      <c r="H99" s="121"/>
      <c r="I99" s="121"/>
      <c r="J99" s="121"/>
      <c r="K99" s="121"/>
      <c r="L99" s="121"/>
      <c r="M99" s="121"/>
      <c r="N99" s="121"/>
      <c r="O99" s="121"/>
      <c r="P99" s="289"/>
      <c r="Q99" s="289"/>
      <c r="R99" s="289"/>
      <c r="S99" s="289"/>
      <c r="T99" s="289"/>
      <c r="U99" s="289"/>
      <c r="V99" s="289"/>
      <c r="W99" s="289"/>
      <c r="X99" s="289"/>
    </row>
    <row r="100" ht="15.75" customHeight="1">
      <c r="A100" s="426"/>
      <c r="B100" s="121"/>
      <c r="C100" s="121"/>
      <c r="D100" s="121"/>
      <c r="E100" s="121"/>
      <c r="F100" s="277"/>
      <c r="G100" s="121"/>
      <c r="H100" s="121"/>
      <c r="I100" s="121"/>
      <c r="J100" s="121"/>
      <c r="K100" s="121"/>
      <c r="L100" s="121"/>
      <c r="M100" s="121"/>
      <c r="N100" s="121"/>
      <c r="O100" s="121"/>
      <c r="P100" s="289"/>
      <c r="Q100" s="289"/>
      <c r="R100" s="289"/>
      <c r="S100" s="289"/>
      <c r="T100" s="289"/>
      <c r="U100" s="289"/>
      <c r="V100" s="289"/>
      <c r="W100" s="289"/>
      <c r="X100" s="289"/>
    </row>
    <row r="101" ht="15.75" customHeight="1">
      <c r="A101" s="426"/>
      <c r="B101" s="121"/>
      <c r="C101" s="121"/>
      <c r="D101" s="121"/>
      <c r="E101" s="121"/>
      <c r="F101" s="277"/>
      <c r="G101" s="121"/>
      <c r="H101" s="121"/>
      <c r="I101" s="121"/>
      <c r="J101" s="121"/>
      <c r="K101" s="121"/>
      <c r="L101" s="121"/>
      <c r="M101" s="121"/>
      <c r="N101" s="121"/>
      <c r="O101" s="121"/>
      <c r="P101" s="289"/>
      <c r="Q101" s="289"/>
      <c r="R101" s="289"/>
      <c r="S101" s="289"/>
      <c r="T101" s="289"/>
      <c r="U101" s="289"/>
      <c r="V101" s="289"/>
      <c r="W101" s="289"/>
      <c r="X101" s="289"/>
    </row>
    <row r="102" ht="15.75" customHeight="1">
      <c r="A102" s="426"/>
      <c r="B102" s="121"/>
      <c r="C102" s="121"/>
      <c r="D102" s="121"/>
      <c r="E102" s="121"/>
      <c r="F102" s="277"/>
      <c r="G102" s="121"/>
      <c r="H102" s="121"/>
      <c r="I102" s="121"/>
      <c r="J102" s="121"/>
      <c r="K102" s="121"/>
      <c r="L102" s="121"/>
      <c r="M102" s="121"/>
      <c r="N102" s="121"/>
      <c r="O102" s="121"/>
      <c r="P102" s="289"/>
      <c r="Q102" s="289"/>
      <c r="R102" s="289"/>
      <c r="S102" s="289"/>
      <c r="T102" s="289"/>
      <c r="U102" s="289"/>
      <c r="V102" s="289"/>
      <c r="W102" s="289"/>
      <c r="X102" s="289"/>
    </row>
    <row r="103" ht="15.75" customHeight="1">
      <c r="A103" s="426"/>
      <c r="B103" s="121"/>
      <c r="C103" s="121"/>
      <c r="D103" s="121"/>
      <c r="E103" s="121"/>
      <c r="F103" s="277"/>
      <c r="G103" s="121"/>
      <c r="H103" s="121"/>
      <c r="I103" s="121"/>
      <c r="J103" s="121"/>
      <c r="K103" s="121"/>
      <c r="L103" s="121"/>
      <c r="M103" s="121"/>
      <c r="N103" s="121"/>
      <c r="O103" s="121"/>
      <c r="P103" s="289"/>
      <c r="Q103" s="289"/>
      <c r="R103" s="289"/>
      <c r="S103" s="289"/>
      <c r="T103" s="289"/>
      <c r="U103" s="289"/>
      <c r="V103" s="289"/>
      <c r="W103" s="289"/>
      <c r="X103" s="289"/>
    </row>
    <row r="104" ht="15.75" customHeight="1">
      <c r="A104" s="426"/>
      <c r="B104" s="121"/>
      <c r="C104" s="121"/>
      <c r="D104" s="121"/>
      <c r="E104" s="121"/>
      <c r="F104" s="277"/>
      <c r="G104" s="121"/>
      <c r="H104" s="121"/>
      <c r="I104" s="121"/>
      <c r="J104" s="121"/>
      <c r="K104" s="121"/>
      <c r="L104" s="121"/>
      <c r="M104" s="121"/>
      <c r="N104" s="121"/>
      <c r="O104" s="121"/>
      <c r="P104" s="289"/>
      <c r="Q104" s="289"/>
      <c r="R104" s="289"/>
      <c r="S104" s="289"/>
      <c r="T104" s="289"/>
      <c r="U104" s="289"/>
      <c r="V104" s="289"/>
      <c r="W104" s="289"/>
      <c r="X104" s="289"/>
    </row>
    <row r="105" ht="15.75" customHeight="1">
      <c r="A105" s="426"/>
      <c r="B105" s="121"/>
      <c r="C105" s="121"/>
      <c r="D105" s="121"/>
      <c r="E105" s="121"/>
      <c r="F105" s="277"/>
      <c r="G105" s="121"/>
      <c r="H105" s="121"/>
      <c r="I105" s="121"/>
      <c r="J105" s="121"/>
      <c r="K105" s="121"/>
      <c r="L105" s="121"/>
      <c r="M105" s="121"/>
      <c r="N105" s="121"/>
      <c r="O105" s="121"/>
      <c r="P105" s="289"/>
      <c r="Q105" s="289"/>
      <c r="R105" s="289"/>
      <c r="S105" s="289"/>
      <c r="T105" s="289"/>
      <c r="U105" s="289"/>
      <c r="V105" s="289"/>
      <c r="W105" s="289"/>
      <c r="X105" s="289"/>
    </row>
    <row r="106" ht="15.75" customHeight="1">
      <c r="A106" s="426"/>
      <c r="B106" s="121"/>
      <c r="C106" s="121"/>
      <c r="D106" s="121"/>
      <c r="E106" s="121"/>
      <c r="F106" s="277"/>
      <c r="G106" s="121"/>
      <c r="H106" s="121"/>
      <c r="I106" s="121"/>
      <c r="J106" s="121"/>
      <c r="K106" s="121"/>
      <c r="L106" s="121"/>
      <c r="M106" s="121"/>
      <c r="N106" s="121"/>
      <c r="O106" s="121"/>
      <c r="P106" s="289"/>
      <c r="Q106" s="289"/>
      <c r="R106" s="289"/>
      <c r="S106" s="289"/>
      <c r="T106" s="289"/>
      <c r="U106" s="289"/>
      <c r="V106" s="289"/>
      <c r="W106" s="289"/>
      <c r="X106" s="289"/>
    </row>
    <row r="107" ht="15.75" customHeight="1">
      <c r="A107" s="426"/>
      <c r="B107" s="121"/>
      <c r="C107" s="121"/>
      <c r="D107" s="121"/>
      <c r="E107" s="121"/>
      <c r="F107" s="277"/>
      <c r="G107" s="121"/>
      <c r="H107" s="121"/>
      <c r="I107" s="121"/>
      <c r="J107" s="121"/>
      <c r="K107" s="121"/>
      <c r="L107" s="121"/>
      <c r="M107" s="121"/>
      <c r="N107" s="121"/>
      <c r="O107" s="121"/>
      <c r="P107" s="289"/>
      <c r="Q107" s="289"/>
      <c r="R107" s="289"/>
      <c r="S107" s="289"/>
      <c r="T107" s="289"/>
      <c r="U107" s="289"/>
      <c r="V107" s="289"/>
      <c r="W107" s="289"/>
      <c r="X107" s="289"/>
    </row>
    <row r="108" ht="15.75" customHeight="1">
      <c r="A108" s="426"/>
      <c r="B108" s="121"/>
      <c r="C108" s="121"/>
      <c r="D108" s="121"/>
      <c r="E108" s="121"/>
      <c r="F108" s="277"/>
      <c r="G108" s="121"/>
      <c r="H108" s="121"/>
      <c r="I108" s="121"/>
      <c r="J108" s="121"/>
      <c r="K108" s="121"/>
      <c r="L108" s="121"/>
      <c r="M108" s="121"/>
      <c r="N108" s="121"/>
      <c r="O108" s="121"/>
      <c r="P108" s="289"/>
      <c r="Q108" s="289"/>
      <c r="R108" s="289"/>
      <c r="S108" s="289"/>
      <c r="T108" s="289"/>
      <c r="U108" s="289"/>
      <c r="V108" s="289"/>
      <c r="W108" s="289"/>
      <c r="X108" s="289"/>
    </row>
    <row r="109" ht="15.75" customHeight="1">
      <c r="A109" s="426"/>
      <c r="B109" s="121"/>
      <c r="C109" s="121"/>
      <c r="D109" s="121"/>
      <c r="E109" s="121"/>
      <c r="F109" s="277"/>
      <c r="G109" s="121"/>
      <c r="H109" s="121"/>
      <c r="I109" s="121"/>
      <c r="J109" s="121"/>
      <c r="K109" s="121"/>
      <c r="L109" s="121"/>
      <c r="M109" s="121"/>
      <c r="N109" s="121"/>
      <c r="O109" s="121"/>
      <c r="P109" s="289"/>
      <c r="Q109" s="289"/>
      <c r="R109" s="289"/>
      <c r="S109" s="289"/>
      <c r="T109" s="289"/>
      <c r="U109" s="289"/>
      <c r="V109" s="289"/>
      <c r="W109" s="289"/>
      <c r="X109" s="289"/>
    </row>
    <row r="110" ht="15.75" customHeight="1">
      <c r="A110" s="426"/>
      <c r="B110" s="121"/>
      <c r="C110" s="121"/>
      <c r="D110" s="121"/>
      <c r="E110" s="121"/>
      <c r="F110" s="277"/>
      <c r="G110" s="121"/>
      <c r="H110" s="121"/>
      <c r="I110" s="121"/>
      <c r="J110" s="121"/>
      <c r="K110" s="121"/>
      <c r="L110" s="121"/>
      <c r="M110" s="121"/>
      <c r="N110" s="121"/>
      <c r="O110" s="121"/>
      <c r="P110" s="289"/>
      <c r="Q110" s="289"/>
      <c r="R110" s="289"/>
      <c r="S110" s="289"/>
      <c r="T110" s="289"/>
      <c r="U110" s="289"/>
      <c r="V110" s="289"/>
      <c r="W110" s="289"/>
      <c r="X110" s="289"/>
    </row>
    <row r="111" ht="15.75" customHeight="1">
      <c r="A111" s="426"/>
      <c r="B111" s="121"/>
      <c r="C111" s="121"/>
      <c r="D111" s="121"/>
      <c r="E111" s="121"/>
      <c r="F111" s="277"/>
      <c r="G111" s="121"/>
      <c r="H111" s="121"/>
      <c r="I111" s="121"/>
      <c r="J111" s="121"/>
      <c r="K111" s="121"/>
      <c r="L111" s="121"/>
      <c r="M111" s="121"/>
      <c r="N111" s="121"/>
      <c r="O111" s="121"/>
      <c r="P111" s="289"/>
      <c r="Q111" s="289"/>
      <c r="R111" s="289"/>
      <c r="S111" s="289"/>
      <c r="T111" s="289"/>
      <c r="U111" s="289"/>
      <c r="V111" s="289"/>
      <c r="W111" s="289"/>
      <c r="X111" s="289"/>
    </row>
    <row r="112" ht="15.75" customHeight="1">
      <c r="A112" s="426"/>
      <c r="B112" s="121"/>
      <c r="C112" s="121"/>
      <c r="D112" s="121"/>
      <c r="E112" s="121"/>
      <c r="F112" s="277"/>
      <c r="G112" s="121"/>
      <c r="H112" s="121"/>
      <c r="I112" s="121"/>
      <c r="J112" s="121"/>
      <c r="K112" s="121"/>
      <c r="L112" s="121"/>
      <c r="M112" s="121"/>
      <c r="N112" s="121"/>
      <c r="O112" s="121"/>
      <c r="P112" s="289"/>
      <c r="Q112" s="289"/>
      <c r="R112" s="289"/>
      <c r="S112" s="289"/>
      <c r="T112" s="289"/>
      <c r="U112" s="289"/>
      <c r="V112" s="289"/>
      <c r="W112" s="289"/>
      <c r="X112" s="289"/>
    </row>
    <row r="113" ht="15.75" customHeight="1">
      <c r="A113" s="426"/>
      <c r="B113" s="121"/>
      <c r="C113" s="121"/>
      <c r="D113" s="121"/>
      <c r="E113" s="121"/>
      <c r="F113" s="277"/>
      <c r="G113" s="121"/>
      <c r="H113" s="121"/>
      <c r="I113" s="121"/>
      <c r="J113" s="121"/>
      <c r="K113" s="121"/>
      <c r="L113" s="121"/>
      <c r="M113" s="121"/>
      <c r="N113" s="121"/>
      <c r="O113" s="121"/>
      <c r="P113" s="289"/>
      <c r="Q113" s="289"/>
      <c r="R113" s="289"/>
      <c r="S113" s="289"/>
      <c r="T113" s="289"/>
      <c r="U113" s="289"/>
      <c r="V113" s="289"/>
      <c r="W113" s="289"/>
      <c r="X113" s="289"/>
    </row>
    <row r="114" ht="15.75" customHeight="1">
      <c r="A114" s="426"/>
      <c r="B114" s="121"/>
      <c r="C114" s="121"/>
      <c r="D114" s="121"/>
      <c r="E114" s="121"/>
      <c r="F114" s="277"/>
      <c r="G114" s="121"/>
      <c r="H114" s="121"/>
      <c r="I114" s="121"/>
      <c r="J114" s="121"/>
      <c r="K114" s="121"/>
      <c r="L114" s="121"/>
      <c r="M114" s="121"/>
      <c r="N114" s="121"/>
      <c r="O114" s="121"/>
      <c r="P114" s="289"/>
      <c r="Q114" s="289"/>
      <c r="R114" s="289"/>
      <c r="S114" s="289"/>
      <c r="T114" s="289"/>
      <c r="U114" s="289"/>
      <c r="V114" s="289"/>
      <c r="W114" s="289"/>
      <c r="X114" s="289"/>
    </row>
    <row r="115" ht="15.75" customHeight="1">
      <c r="A115" s="426"/>
      <c r="B115" s="121"/>
      <c r="C115" s="121"/>
      <c r="D115" s="121"/>
      <c r="E115" s="121"/>
      <c r="F115" s="277"/>
      <c r="G115" s="121"/>
      <c r="H115" s="121"/>
      <c r="I115" s="121"/>
      <c r="J115" s="121"/>
      <c r="K115" s="121"/>
      <c r="L115" s="121"/>
      <c r="M115" s="121"/>
      <c r="N115" s="121"/>
      <c r="O115" s="121"/>
      <c r="P115" s="289"/>
      <c r="Q115" s="289"/>
      <c r="R115" s="289"/>
      <c r="S115" s="289"/>
      <c r="T115" s="289"/>
      <c r="U115" s="289"/>
      <c r="V115" s="289"/>
      <c r="W115" s="289"/>
      <c r="X115" s="289"/>
    </row>
    <row r="116" ht="15.75" customHeight="1">
      <c r="A116" s="426"/>
      <c r="B116" s="121"/>
      <c r="C116" s="121"/>
      <c r="D116" s="121"/>
      <c r="E116" s="121"/>
      <c r="F116" s="277"/>
      <c r="G116" s="121"/>
      <c r="H116" s="121"/>
      <c r="I116" s="121"/>
      <c r="J116" s="121"/>
      <c r="K116" s="121"/>
      <c r="L116" s="121"/>
      <c r="M116" s="121"/>
      <c r="N116" s="121"/>
      <c r="O116" s="121"/>
      <c r="P116" s="289"/>
      <c r="Q116" s="289"/>
      <c r="R116" s="289"/>
      <c r="S116" s="289"/>
      <c r="T116" s="289"/>
      <c r="U116" s="289"/>
      <c r="V116" s="289"/>
      <c r="W116" s="289"/>
      <c r="X116" s="289"/>
    </row>
    <row r="117" ht="15.75" customHeight="1">
      <c r="A117" s="426"/>
      <c r="B117" s="121"/>
      <c r="C117" s="121"/>
      <c r="D117" s="121"/>
      <c r="E117" s="121"/>
      <c r="F117" s="277"/>
      <c r="G117" s="121"/>
      <c r="H117" s="121"/>
      <c r="I117" s="121"/>
      <c r="J117" s="121"/>
      <c r="K117" s="121"/>
      <c r="L117" s="121"/>
      <c r="M117" s="121"/>
      <c r="N117" s="121"/>
      <c r="O117" s="121"/>
      <c r="P117" s="289"/>
      <c r="Q117" s="289"/>
      <c r="R117" s="289"/>
      <c r="S117" s="289"/>
      <c r="T117" s="289"/>
      <c r="U117" s="289"/>
      <c r="V117" s="289"/>
      <c r="W117" s="289"/>
      <c r="X117" s="289"/>
    </row>
    <row r="118" ht="15.75" customHeight="1">
      <c r="A118" s="426"/>
      <c r="B118" s="121"/>
      <c r="C118" s="121"/>
      <c r="D118" s="121"/>
      <c r="E118" s="121"/>
      <c r="F118" s="277"/>
      <c r="G118" s="121"/>
      <c r="H118" s="121"/>
      <c r="I118" s="121"/>
      <c r="J118" s="121"/>
      <c r="K118" s="121"/>
      <c r="L118" s="121"/>
      <c r="M118" s="121"/>
      <c r="N118" s="121"/>
      <c r="O118" s="121"/>
      <c r="P118" s="289"/>
      <c r="Q118" s="289"/>
      <c r="R118" s="289"/>
      <c r="S118" s="289"/>
      <c r="T118" s="289"/>
      <c r="U118" s="289"/>
      <c r="V118" s="289"/>
      <c r="W118" s="289"/>
      <c r="X118" s="289"/>
    </row>
    <row r="119" ht="15.75" customHeight="1">
      <c r="A119" s="426"/>
      <c r="B119" s="121"/>
      <c r="C119" s="121"/>
      <c r="D119" s="121"/>
      <c r="E119" s="121"/>
      <c r="F119" s="277"/>
      <c r="G119" s="121"/>
      <c r="H119" s="121"/>
      <c r="I119" s="121"/>
      <c r="J119" s="121"/>
      <c r="K119" s="121"/>
      <c r="L119" s="121"/>
      <c r="M119" s="121"/>
      <c r="N119" s="121"/>
      <c r="O119" s="121"/>
      <c r="P119" s="289"/>
      <c r="Q119" s="289"/>
      <c r="R119" s="289"/>
      <c r="S119" s="289"/>
      <c r="T119" s="289"/>
      <c r="U119" s="289"/>
      <c r="V119" s="289"/>
      <c r="W119" s="289"/>
      <c r="X119" s="289"/>
    </row>
    <row r="120" ht="15.75" customHeight="1">
      <c r="A120" s="426"/>
      <c r="B120" s="121"/>
      <c r="C120" s="121"/>
      <c r="D120" s="121"/>
      <c r="E120" s="121"/>
      <c r="F120" s="277"/>
      <c r="G120" s="121"/>
      <c r="H120" s="121"/>
      <c r="I120" s="121"/>
      <c r="J120" s="121"/>
      <c r="K120" s="121"/>
      <c r="L120" s="121"/>
      <c r="M120" s="121"/>
      <c r="N120" s="121"/>
      <c r="O120" s="121"/>
      <c r="P120" s="289"/>
      <c r="Q120" s="289"/>
      <c r="R120" s="289"/>
      <c r="S120" s="289"/>
      <c r="T120" s="289"/>
      <c r="U120" s="289"/>
      <c r="V120" s="289"/>
      <c r="W120" s="289"/>
      <c r="X120" s="289"/>
    </row>
    <row r="121" ht="15.75" customHeight="1">
      <c r="A121" s="426"/>
      <c r="B121" s="121"/>
      <c r="C121" s="121"/>
      <c r="D121" s="121"/>
      <c r="E121" s="121"/>
      <c r="F121" s="277"/>
      <c r="G121" s="121"/>
      <c r="H121" s="121"/>
      <c r="I121" s="121"/>
      <c r="J121" s="121"/>
      <c r="K121" s="121"/>
      <c r="L121" s="121"/>
      <c r="M121" s="121"/>
      <c r="N121" s="121"/>
      <c r="O121" s="121"/>
      <c r="P121" s="289"/>
      <c r="Q121" s="289"/>
      <c r="R121" s="289"/>
      <c r="S121" s="289"/>
      <c r="T121" s="289"/>
      <c r="U121" s="289"/>
      <c r="V121" s="289"/>
      <c r="W121" s="289"/>
      <c r="X121" s="289"/>
    </row>
    <row r="122" ht="15.75" customHeight="1">
      <c r="A122" s="426"/>
      <c r="B122" s="121"/>
      <c r="C122" s="121"/>
      <c r="D122" s="121"/>
      <c r="E122" s="121"/>
      <c r="F122" s="277"/>
      <c r="G122" s="121"/>
      <c r="H122" s="121"/>
      <c r="I122" s="121"/>
      <c r="J122" s="121"/>
      <c r="K122" s="121"/>
      <c r="L122" s="121"/>
      <c r="M122" s="121"/>
      <c r="N122" s="121"/>
      <c r="O122" s="121"/>
      <c r="P122" s="289"/>
      <c r="Q122" s="289"/>
      <c r="R122" s="289"/>
      <c r="S122" s="289"/>
      <c r="T122" s="289"/>
      <c r="U122" s="289"/>
      <c r="V122" s="289"/>
      <c r="W122" s="289"/>
      <c r="X122" s="289"/>
    </row>
    <row r="123" ht="15.75" customHeight="1">
      <c r="A123" s="426"/>
      <c r="B123" s="121"/>
      <c r="C123" s="121"/>
      <c r="D123" s="121"/>
      <c r="E123" s="121"/>
      <c r="F123" s="277"/>
      <c r="G123" s="121"/>
      <c r="H123" s="121"/>
      <c r="I123" s="121"/>
      <c r="J123" s="121"/>
      <c r="K123" s="121"/>
      <c r="L123" s="121"/>
      <c r="M123" s="121"/>
      <c r="N123" s="121"/>
      <c r="O123" s="121"/>
      <c r="P123" s="289"/>
      <c r="Q123" s="289"/>
      <c r="R123" s="289"/>
      <c r="S123" s="289"/>
      <c r="T123" s="289"/>
      <c r="U123" s="289"/>
      <c r="V123" s="289"/>
      <c r="W123" s="289"/>
      <c r="X123" s="289"/>
    </row>
    <row r="124" ht="15.75" customHeight="1">
      <c r="A124" s="426"/>
      <c r="B124" s="121"/>
      <c r="C124" s="121"/>
      <c r="D124" s="121"/>
      <c r="E124" s="121"/>
      <c r="F124" s="277"/>
      <c r="G124" s="121"/>
      <c r="H124" s="121"/>
      <c r="I124" s="121"/>
      <c r="J124" s="121"/>
      <c r="K124" s="121"/>
      <c r="L124" s="121"/>
      <c r="M124" s="121"/>
      <c r="N124" s="121"/>
      <c r="O124" s="121"/>
      <c r="P124" s="289"/>
      <c r="Q124" s="289"/>
      <c r="R124" s="289"/>
      <c r="S124" s="289"/>
      <c r="T124" s="289"/>
      <c r="U124" s="289"/>
      <c r="V124" s="289"/>
      <c r="W124" s="289"/>
      <c r="X124" s="289"/>
    </row>
    <row r="125" ht="15.75" customHeight="1">
      <c r="A125" s="426"/>
      <c r="B125" s="121"/>
      <c r="C125" s="121"/>
      <c r="D125" s="121"/>
      <c r="E125" s="121"/>
      <c r="F125" s="277"/>
      <c r="G125" s="121"/>
      <c r="H125" s="121"/>
      <c r="I125" s="121"/>
      <c r="J125" s="121"/>
      <c r="K125" s="121"/>
      <c r="L125" s="121"/>
      <c r="M125" s="121"/>
      <c r="N125" s="121"/>
      <c r="O125" s="121"/>
      <c r="P125" s="289"/>
      <c r="Q125" s="289"/>
      <c r="R125" s="289"/>
      <c r="S125" s="289"/>
      <c r="T125" s="289"/>
      <c r="U125" s="289"/>
      <c r="V125" s="289"/>
      <c r="W125" s="289"/>
      <c r="X125" s="289"/>
    </row>
    <row r="126" ht="15.75" customHeight="1">
      <c r="A126" s="426"/>
      <c r="B126" s="121"/>
      <c r="C126" s="121"/>
      <c r="D126" s="121"/>
      <c r="E126" s="121"/>
      <c r="F126" s="277"/>
      <c r="G126" s="121"/>
      <c r="H126" s="121"/>
      <c r="I126" s="121"/>
      <c r="J126" s="121"/>
      <c r="K126" s="121"/>
      <c r="L126" s="121"/>
      <c r="M126" s="121"/>
      <c r="N126" s="121"/>
      <c r="O126" s="121"/>
      <c r="P126" s="289"/>
      <c r="Q126" s="289"/>
      <c r="R126" s="289"/>
      <c r="S126" s="289"/>
      <c r="T126" s="289"/>
      <c r="U126" s="289"/>
      <c r="V126" s="289"/>
      <c r="W126" s="289"/>
      <c r="X126" s="289"/>
    </row>
    <row r="127" ht="15.75" customHeight="1">
      <c r="A127" s="426"/>
      <c r="B127" s="121"/>
      <c r="C127" s="121"/>
      <c r="D127" s="121"/>
      <c r="E127" s="121"/>
      <c r="F127" s="277"/>
      <c r="G127" s="121"/>
      <c r="H127" s="121"/>
      <c r="I127" s="121"/>
      <c r="J127" s="121"/>
      <c r="K127" s="121"/>
      <c r="L127" s="121"/>
      <c r="M127" s="121"/>
      <c r="N127" s="121"/>
      <c r="O127" s="121"/>
      <c r="P127" s="289"/>
      <c r="Q127" s="289"/>
      <c r="R127" s="289"/>
      <c r="S127" s="289"/>
      <c r="T127" s="289"/>
      <c r="U127" s="289"/>
      <c r="V127" s="289"/>
      <c r="W127" s="289"/>
      <c r="X127" s="289"/>
    </row>
    <row r="128" ht="15.75" customHeight="1">
      <c r="A128" s="426"/>
      <c r="B128" s="121"/>
      <c r="C128" s="121"/>
      <c r="D128" s="121"/>
      <c r="E128" s="121"/>
      <c r="F128" s="277"/>
      <c r="G128" s="121"/>
      <c r="H128" s="121"/>
      <c r="I128" s="121"/>
      <c r="J128" s="121"/>
      <c r="K128" s="121"/>
      <c r="L128" s="121"/>
      <c r="M128" s="121"/>
      <c r="N128" s="121"/>
      <c r="O128" s="121"/>
      <c r="P128" s="289"/>
      <c r="Q128" s="289"/>
      <c r="R128" s="289"/>
      <c r="S128" s="289"/>
      <c r="T128" s="289"/>
      <c r="U128" s="289"/>
      <c r="V128" s="289"/>
      <c r="W128" s="289"/>
      <c r="X128" s="289"/>
    </row>
    <row r="129" ht="15.75" customHeight="1">
      <c r="A129" s="426"/>
      <c r="B129" s="121"/>
      <c r="C129" s="121"/>
      <c r="D129" s="121"/>
      <c r="E129" s="121"/>
      <c r="F129" s="277"/>
      <c r="G129" s="121"/>
      <c r="H129" s="121"/>
      <c r="I129" s="121"/>
      <c r="J129" s="121"/>
      <c r="K129" s="121"/>
      <c r="L129" s="121"/>
      <c r="M129" s="121"/>
      <c r="N129" s="121"/>
      <c r="O129" s="121"/>
      <c r="P129" s="289"/>
      <c r="Q129" s="289"/>
      <c r="R129" s="289"/>
      <c r="S129" s="289"/>
      <c r="T129" s="289"/>
      <c r="U129" s="289"/>
      <c r="V129" s="289"/>
      <c r="W129" s="289"/>
      <c r="X129" s="289"/>
    </row>
    <row r="130" ht="15.75" customHeight="1">
      <c r="A130" s="426"/>
      <c r="B130" s="121"/>
      <c r="C130" s="121"/>
      <c r="D130" s="121"/>
      <c r="E130" s="121"/>
      <c r="F130" s="277"/>
      <c r="G130" s="121"/>
      <c r="H130" s="121"/>
      <c r="I130" s="121"/>
      <c r="J130" s="121"/>
      <c r="K130" s="121"/>
      <c r="L130" s="121"/>
      <c r="M130" s="121"/>
      <c r="N130" s="121"/>
      <c r="O130" s="121"/>
      <c r="P130" s="289"/>
      <c r="Q130" s="289"/>
      <c r="R130" s="289"/>
      <c r="S130" s="289"/>
      <c r="T130" s="289"/>
      <c r="U130" s="289"/>
      <c r="V130" s="289"/>
      <c r="W130" s="289"/>
      <c r="X130" s="289"/>
    </row>
    <row r="131" ht="15.75" customHeight="1">
      <c r="A131" s="426"/>
      <c r="B131" s="121"/>
      <c r="C131" s="121"/>
      <c r="D131" s="121"/>
      <c r="E131" s="121"/>
      <c r="F131" s="277"/>
      <c r="G131" s="121"/>
      <c r="H131" s="121"/>
      <c r="I131" s="121"/>
      <c r="J131" s="121"/>
      <c r="K131" s="121"/>
      <c r="L131" s="121"/>
      <c r="M131" s="121"/>
      <c r="N131" s="121"/>
      <c r="O131" s="121"/>
      <c r="P131" s="289"/>
      <c r="Q131" s="289"/>
      <c r="R131" s="289"/>
      <c r="S131" s="289"/>
      <c r="T131" s="289"/>
      <c r="U131" s="289"/>
      <c r="V131" s="289"/>
      <c r="W131" s="289"/>
      <c r="X131" s="289"/>
    </row>
    <row r="132" ht="15.75" customHeight="1">
      <c r="A132" s="426"/>
      <c r="B132" s="121"/>
      <c r="C132" s="121"/>
      <c r="D132" s="121"/>
      <c r="E132" s="121"/>
      <c r="F132" s="277"/>
      <c r="G132" s="121"/>
      <c r="H132" s="121"/>
      <c r="I132" s="121"/>
      <c r="J132" s="121"/>
      <c r="K132" s="121"/>
      <c r="L132" s="121"/>
      <c r="M132" s="121"/>
      <c r="N132" s="121"/>
      <c r="O132" s="121"/>
      <c r="P132" s="289"/>
      <c r="Q132" s="289"/>
      <c r="R132" s="289"/>
      <c r="S132" s="289"/>
      <c r="T132" s="289"/>
      <c r="U132" s="289"/>
      <c r="V132" s="289"/>
      <c r="W132" s="289"/>
      <c r="X132" s="289"/>
    </row>
    <row r="133" ht="15.75" customHeight="1">
      <c r="A133" s="426"/>
      <c r="B133" s="121"/>
      <c r="C133" s="121"/>
      <c r="D133" s="121"/>
      <c r="E133" s="121"/>
      <c r="F133" s="277"/>
      <c r="G133" s="121"/>
      <c r="H133" s="121"/>
      <c r="I133" s="121"/>
      <c r="J133" s="121"/>
      <c r="K133" s="121"/>
      <c r="L133" s="121"/>
      <c r="M133" s="121"/>
      <c r="N133" s="121"/>
      <c r="O133" s="121"/>
      <c r="P133" s="289"/>
      <c r="Q133" s="289"/>
      <c r="R133" s="289"/>
      <c r="S133" s="289"/>
      <c r="T133" s="289"/>
      <c r="U133" s="289"/>
      <c r="V133" s="289"/>
      <c r="W133" s="289"/>
      <c r="X133" s="289"/>
    </row>
    <row r="134" ht="15.75" customHeight="1">
      <c r="A134" s="426"/>
      <c r="B134" s="121"/>
      <c r="C134" s="121"/>
      <c r="D134" s="121"/>
      <c r="E134" s="121"/>
      <c r="F134" s="277"/>
      <c r="G134" s="121"/>
      <c r="H134" s="121"/>
      <c r="I134" s="121"/>
      <c r="J134" s="121"/>
      <c r="K134" s="121"/>
      <c r="L134" s="121"/>
      <c r="M134" s="121"/>
      <c r="N134" s="121"/>
      <c r="O134" s="121"/>
      <c r="P134" s="289"/>
      <c r="Q134" s="289"/>
      <c r="R134" s="289"/>
      <c r="S134" s="289"/>
      <c r="T134" s="289"/>
      <c r="U134" s="289"/>
      <c r="V134" s="289"/>
      <c r="W134" s="289"/>
      <c r="X134" s="289"/>
    </row>
    <row r="135" ht="15.75" customHeight="1">
      <c r="A135" s="426"/>
      <c r="B135" s="121"/>
      <c r="C135" s="121"/>
      <c r="D135" s="121"/>
      <c r="E135" s="121"/>
      <c r="F135" s="277"/>
      <c r="G135" s="121"/>
      <c r="H135" s="121"/>
      <c r="I135" s="121"/>
      <c r="J135" s="121"/>
      <c r="K135" s="121"/>
      <c r="L135" s="121"/>
      <c r="M135" s="121"/>
      <c r="N135" s="121"/>
      <c r="O135" s="121"/>
      <c r="P135" s="289"/>
      <c r="Q135" s="289"/>
      <c r="R135" s="289"/>
      <c r="S135" s="289"/>
      <c r="T135" s="289"/>
      <c r="U135" s="289"/>
      <c r="V135" s="289"/>
      <c r="W135" s="289"/>
      <c r="X135" s="289"/>
    </row>
    <row r="136" ht="15.75" customHeight="1">
      <c r="A136" s="426"/>
      <c r="B136" s="121"/>
      <c r="C136" s="121"/>
      <c r="D136" s="121"/>
      <c r="E136" s="121"/>
      <c r="F136" s="277"/>
      <c r="G136" s="121"/>
      <c r="H136" s="121"/>
      <c r="I136" s="121"/>
      <c r="J136" s="121"/>
      <c r="K136" s="121"/>
      <c r="L136" s="121"/>
      <c r="M136" s="121"/>
      <c r="N136" s="121"/>
      <c r="O136" s="121"/>
      <c r="P136" s="289"/>
      <c r="Q136" s="289"/>
      <c r="R136" s="289"/>
      <c r="S136" s="289"/>
      <c r="T136" s="289"/>
      <c r="U136" s="289"/>
      <c r="V136" s="289"/>
      <c r="W136" s="289"/>
      <c r="X136" s="289"/>
    </row>
    <row r="137" ht="15.75" customHeight="1">
      <c r="A137" s="426"/>
      <c r="B137" s="121"/>
      <c r="C137" s="121"/>
      <c r="D137" s="121"/>
      <c r="E137" s="121"/>
      <c r="F137" s="277"/>
      <c r="G137" s="121"/>
      <c r="H137" s="121"/>
      <c r="I137" s="121"/>
      <c r="J137" s="121"/>
      <c r="K137" s="121"/>
      <c r="L137" s="121"/>
      <c r="M137" s="121"/>
      <c r="N137" s="121"/>
      <c r="O137" s="121"/>
      <c r="P137" s="289"/>
      <c r="Q137" s="289"/>
      <c r="R137" s="289"/>
      <c r="S137" s="289"/>
      <c r="T137" s="289"/>
      <c r="U137" s="289"/>
      <c r="V137" s="289"/>
      <c r="W137" s="289"/>
      <c r="X137" s="289"/>
    </row>
    <row r="138" ht="15.75" customHeight="1">
      <c r="A138" s="426"/>
      <c r="B138" s="121"/>
      <c r="C138" s="121"/>
      <c r="D138" s="121"/>
      <c r="E138" s="121"/>
      <c r="F138" s="277"/>
      <c r="G138" s="121"/>
      <c r="H138" s="121"/>
      <c r="I138" s="121"/>
      <c r="J138" s="121"/>
      <c r="K138" s="121"/>
      <c r="L138" s="121"/>
      <c r="M138" s="121"/>
      <c r="N138" s="121"/>
      <c r="O138" s="121"/>
      <c r="P138" s="289"/>
      <c r="Q138" s="289"/>
      <c r="R138" s="289"/>
      <c r="S138" s="289"/>
      <c r="T138" s="289"/>
      <c r="U138" s="289"/>
      <c r="V138" s="289"/>
      <c r="W138" s="289"/>
      <c r="X138" s="289"/>
    </row>
    <row r="139" ht="15.75" customHeight="1">
      <c r="A139" s="426"/>
      <c r="B139" s="121"/>
      <c r="C139" s="121"/>
      <c r="D139" s="121"/>
      <c r="E139" s="121"/>
      <c r="F139" s="277"/>
      <c r="G139" s="121"/>
      <c r="H139" s="121"/>
      <c r="I139" s="121"/>
      <c r="J139" s="121"/>
      <c r="K139" s="121"/>
      <c r="L139" s="121"/>
      <c r="M139" s="121"/>
      <c r="N139" s="121"/>
      <c r="O139" s="121"/>
      <c r="P139" s="289"/>
      <c r="Q139" s="289"/>
      <c r="R139" s="289"/>
      <c r="S139" s="289"/>
      <c r="T139" s="289"/>
      <c r="U139" s="289"/>
      <c r="V139" s="289"/>
      <c r="W139" s="289"/>
      <c r="X139" s="289"/>
    </row>
    <row r="140" ht="15.75" customHeight="1">
      <c r="A140" s="426"/>
      <c r="B140" s="121"/>
      <c r="C140" s="121"/>
      <c r="D140" s="121"/>
      <c r="E140" s="121"/>
      <c r="F140" s="277"/>
      <c r="G140" s="121"/>
      <c r="H140" s="121"/>
      <c r="I140" s="121"/>
      <c r="J140" s="121"/>
      <c r="K140" s="121"/>
      <c r="L140" s="121"/>
      <c r="M140" s="121"/>
      <c r="N140" s="121"/>
      <c r="O140" s="121"/>
      <c r="P140" s="289"/>
      <c r="Q140" s="289"/>
      <c r="R140" s="289"/>
      <c r="S140" s="289"/>
      <c r="T140" s="289"/>
      <c r="U140" s="289"/>
      <c r="V140" s="289"/>
      <c r="W140" s="289"/>
      <c r="X140" s="289"/>
    </row>
    <row r="141" ht="15.75" customHeight="1">
      <c r="A141" s="426"/>
      <c r="B141" s="121"/>
      <c r="C141" s="121"/>
      <c r="D141" s="121"/>
      <c r="E141" s="121"/>
      <c r="F141" s="277"/>
      <c r="G141" s="121"/>
      <c r="H141" s="121"/>
      <c r="I141" s="121"/>
      <c r="J141" s="121"/>
      <c r="K141" s="121"/>
      <c r="L141" s="121"/>
      <c r="M141" s="121"/>
      <c r="N141" s="121"/>
      <c r="O141" s="121"/>
      <c r="P141" s="289"/>
      <c r="Q141" s="289"/>
      <c r="R141" s="289"/>
      <c r="S141" s="289"/>
      <c r="T141" s="289"/>
      <c r="U141" s="289"/>
      <c r="V141" s="289"/>
      <c r="W141" s="289"/>
      <c r="X141" s="289"/>
    </row>
    <row r="142" ht="15.75" customHeight="1">
      <c r="A142" s="426"/>
      <c r="B142" s="121"/>
      <c r="C142" s="121"/>
      <c r="D142" s="121"/>
      <c r="E142" s="121"/>
      <c r="F142" s="277"/>
      <c r="G142" s="121"/>
      <c r="H142" s="121"/>
      <c r="I142" s="121"/>
      <c r="J142" s="121"/>
      <c r="K142" s="121"/>
      <c r="L142" s="121"/>
      <c r="M142" s="121"/>
      <c r="N142" s="121"/>
      <c r="O142" s="121"/>
      <c r="P142" s="289"/>
      <c r="Q142" s="289"/>
      <c r="R142" s="289"/>
      <c r="S142" s="289"/>
      <c r="T142" s="289"/>
      <c r="U142" s="289"/>
      <c r="V142" s="289"/>
      <c r="W142" s="289"/>
      <c r="X142" s="289"/>
    </row>
    <row r="143" ht="15.75" customHeight="1">
      <c r="A143" s="426"/>
      <c r="B143" s="121"/>
      <c r="C143" s="121"/>
      <c r="D143" s="121"/>
      <c r="E143" s="121"/>
      <c r="F143" s="277"/>
      <c r="G143" s="121"/>
      <c r="H143" s="121"/>
      <c r="I143" s="121"/>
      <c r="J143" s="121"/>
      <c r="K143" s="121"/>
      <c r="L143" s="121"/>
      <c r="M143" s="121"/>
      <c r="N143" s="121"/>
      <c r="O143" s="121"/>
      <c r="P143" s="289"/>
      <c r="Q143" s="289"/>
      <c r="R143" s="289"/>
      <c r="S143" s="289"/>
      <c r="T143" s="289"/>
      <c r="U143" s="289"/>
      <c r="V143" s="289"/>
      <c r="W143" s="289"/>
      <c r="X143" s="289"/>
    </row>
    <row r="144" ht="15.75" customHeight="1">
      <c r="A144" s="426"/>
      <c r="B144" s="121"/>
      <c r="C144" s="121"/>
      <c r="D144" s="121"/>
      <c r="E144" s="121"/>
      <c r="F144" s="277"/>
      <c r="G144" s="121"/>
      <c r="H144" s="121"/>
      <c r="I144" s="121"/>
      <c r="J144" s="121"/>
      <c r="K144" s="121"/>
      <c r="L144" s="121"/>
      <c r="M144" s="121"/>
      <c r="N144" s="121"/>
      <c r="O144" s="121"/>
      <c r="P144" s="289"/>
      <c r="Q144" s="289"/>
      <c r="R144" s="289"/>
      <c r="S144" s="289"/>
      <c r="T144" s="289"/>
      <c r="U144" s="289"/>
      <c r="V144" s="289"/>
      <c r="W144" s="289"/>
      <c r="X144" s="289"/>
    </row>
    <row r="145" ht="15.75" customHeight="1">
      <c r="A145" s="426"/>
      <c r="B145" s="121"/>
      <c r="C145" s="121"/>
      <c r="D145" s="121"/>
      <c r="E145" s="121"/>
      <c r="F145" s="277"/>
      <c r="G145" s="121"/>
      <c r="H145" s="121"/>
      <c r="I145" s="121"/>
      <c r="J145" s="121"/>
      <c r="K145" s="121"/>
      <c r="L145" s="121"/>
      <c r="M145" s="121"/>
      <c r="N145" s="121"/>
      <c r="O145" s="121"/>
      <c r="P145" s="289"/>
      <c r="Q145" s="289"/>
      <c r="R145" s="289"/>
      <c r="S145" s="289"/>
      <c r="T145" s="289"/>
      <c r="U145" s="289"/>
      <c r="V145" s="289"/>
      <c r="W145" s="289"/>
      <c r="X145" s="289"/>
    </row>
    <row r="146" ht="15.75" customHeight="1">
      <c r="A146" s="426"/>
      <c r="B146" s="121"/>
      <c r="C146" s="121"/>
      <c r="D146" s="121"/>
      <c r="E146" s="121"/>
      <c r="F146" s="277"/>
      <c r="G146" s="121"/>
      <c r="H146" s="121"/>
      <c r="I146" s="121"/>
      <c r="J146" s="121"/>
      <c r="K146" s="121"/>
      <c r="L146" s="121"/>
      <c r="M146" s="121"/>
      <c r="N146" s="121"/>
      <c r="O146" s="121"/>
      <c r="P146" s="289"/>
      <c r="Q146" s="289"/>
      <c r="R146" s="289"/>
      <c r="S146" s="289"/>
      <c r="T146" s="289"/>
      <c r="U146" s="289"/>
      <c r="V146" s="289"/>
      <c r="W146" s="289"/>
      <c r="X146" s="289"/>
    </row>
    <row r="147" ht="15.75" customHeight="1">
      <c r="A147" s="426"/>
      <c r="B147" s="121"/>
      <c r="C147" s="121"/>
      <c r="D147" s="121"/>
      <c r="E147" s="121"/>
      <c r="F147" s="277"/>
      <c r="G147" s="121"/>
      <c r="H147" s="121"/>
      <c r="I147" s="121"/>
      <c r="J147" s="121"/>
      <c r="K147" s="121"/>
      <c r="L147" s="121"/>
      <c r="M147" s="121"/>
      <c r="N147" s="121"/>
      <c r="O147" s="121"/>
      <c r="P147" s="289"/>
      <c r="Q147" s="289"/>
      <c r="R147" s="289"/>
      <c r="S147" s="289"/>
      <c r="T147" s="289"/>
      <c r="U147" s="289"/>
      <c r="V147" s="289"/>
      <c r="W147" s="289"/>
      <c r="X147" s="289"/>
    </row>
    <row r="148" ht="15.75" customHeight="1">
      <c r="A148" s="426"/>
      <c r="B148" s="121"/>
      <c r="C148" s="121"/>
      <c r="D148" s="121"/>
      <c r="E148" s="121"/>
      <c r="F148" s="277"/>
      <c r="G148" s="121"/>
      <c r="H148" s="121"/>
      <c r="I148" s="121"/>
      <c r="J148" s="121"/>
      <c r="K148" s="121"/>
      <c r="L148" s="121"/>
      <c r="M148" s="121"/>
      <c r="N148" s="121"/>
      <c r="O148" s="121"/>
      <c r="P148" s="289"/>
      <c r="Q148" s="289"/>
      <c r="R148" s="289"/>
      <c r="S148" s="289"/>
      <c r="T148" s="289"/>
      <c r="U148" s="289"/>
      <c r="V148" s="289"/>
      <c r="W148" s="289"/>
      <c r="X148" s="289"/>
    </row>
    <row r="149" ht="15.75" customHeight="1">
      <c r="A149" s="426"/>
      <c r="B149" s="121"/>
      <c r="C149" s="121"/>
      <c r="D149" s="121"/>
      <c r="E149" s="121"/>
      <c r="F149" s="277"/>
      <c r="G149" s="121"/>
      <c r="H149" s="121"/>
      <c r="I149" s="121"/>
      <c r="J149" s="121"/>
      <c r="K149" s="121"/>
      <c r="L149" s="121"/>
      <c r="M149" s="121"/>
      <c r="N149" s="121"/>
      <c r="O149" s="121"/>
      <c r="P149" s="289"/>
      <c r="Q149" s="289"/>
      <c r="R149" s="289"/>
      <c r="S149" s="289"/>
      <c r="T149" s="289"/>
      <c r="U149" s="289"/>
      <c r="V149" s="289"/>
      <c r="W149" s="289"/>
      <c r="X149" s="289"/>
    </row>
    <row r="150" ht="15.75" customHeight="1">
      <c r="A150" s="426"/>
      <c r="B150" s="121"/>
      <c r="C150" s="121"/>
      <c r="D150" s="121"/>
      <c r="E150" s="121"/>
      <c r="F150" s="277"/>
      <c r="G150" s="121"/>
      <c r="H150" s="121"/>
      <c r="I150" s="121"/>
      <c r="J150" s="121"/>
      <c r="K150" s="121"/>
      <c r="L150" s="121"/>
      <c r="M150" s="121"/>
      <c r="N150" s="121"/>
      <c r="O150" s="121"/>
      <c r="P150" s="289"/>
      <c r="Q150" s="289"/>
      <c r="R150" s="289"/>
      <c r="S150" s="289"/>
      <c r="T150" s="289"/>
      <c r="U150" s="289"/>
      <c r="V150" s="289"/>
      <c r="W150" s="289"/>
      <c r="X150" s="289"/>
    </row>
    <row r="151" ht="15.75" customHeight="1">
      <c r="A151" s="426"/>
      <c r="B151" s="121"/>
      <c r="C151" s="121"/>
      <c r="D151" s="121"/>
      <c r="E151" s="121"/>
      <c r="F151" s="277"/>
      <c r="G151" s="121"/>
      <c r="H151" s="121"/>
      <c r="I151" s="121"/>
      <c r="J151" s="121"/>
      <c r="K151" s="121"/>
      <c r="L151" s="121"/>
      <c r="M151" s="121"/>
      <c r="N151" s="121"/>
      <c r="O151" s="121"/>
      <c r="P151" s="289"/>
      <c r="Q151" s="289"/>
      <c r="R151" s="289"/>
      <c r="S151" s="289"/>
      <c r="T151" s="289"/>
      <c r="U151" s="289"/>
      <c r="V151" s="289"/>
      <c r="W151" s="289"/>
      <c r="X151" s="289"/>
    </row>
    <row r="152" ht="15.75" customHeight="1">
      <c r="A152" s="426"/>
      <c r="B152" s="121"/>
      <c r="C152" s="121"/>
      <c r="D152" s="121"/>
      <c r="E152" s="121"/>
      <c r="F152" s="277"/>
      <c r="G152" s="121"/>
      <c r="H152" s="121"/>
      <c r="I152" s="121"/>
      <c r="J152" s="121"/>
      <c r="K152" s="121"/>
      <c r="L152" s="121"/>
      <c r="M152" s="121"/>
      <c r="N152" s="121"/>
      <c r="O152" s="121"/>
      <c r="P152" s="289"/>
      <c r="Q152" s="289"/>
      <c r="R152" s="289"/>
      <c r="S152" s="289"/>
      <c r="T152" s="289"/>
      <c r="U152" s="289"/>
      <c r="V152" s="289"/>
      <c r="W152" s="289"/>
      <c r="X152" s="289"/>
    </row>
    <row r="153" ht="15.75" customHeight="1">
      <c r="A153" s="426"/>
      <c r="B153" s="121"/>
      <c r="C153" s="121"/>
      <c r="D153" s="121"/>
      <c r="E153" s="121"/>
      <c r="F153" s="277"/>
      <c r="G153" s="121"/>
      <c r="H153" s="121"/>
      <c r="I153" s="121"/>
      <c r="J153" s="121"/>
      <c r="K153" s="121"/>
      <c r="L153" s="121"/>
      <c r="M153" s="121"/>
      <c r="N153" s="121"/>
      <c r="O153" s="121"/>
      <c r="P153" s="289"/>
      <c r="Q153" s="289"/>
      <c r="R153" s="289"/>
      <c r="S153" s="289"/>
      <c r="T153" s="289"/>
      <c r="U153" s="289"/>
      <c r="V153" s="289"/>
      <c r="W153" s="289"/>
      <c r="X153" s="289"/>
    </row>
    <row r="154" ht="15.75" customHeight="1">
      <c r="A154" s="426"/>
      <c r="B154" s="121"/>
      <c r="C154" s="121"/>
      <c r="D154" s="121"/>
      <c r="E154" s="121"/>
      <c r="F154" s="277"/>
      <c r="G154" s="121"/>
      <c r="H154" s="121"/>
      <c r="I154" s="121"/>
      <c r="J154" s="121"/>
      <c r="K154" s="121"/>
      <c r="L154" s="121"/>
      <c r="M154" s="121"/>
      <c r="N154" s="121"/>
      <c r="O154" s="121"/>
      <c r="P154" s="289"/>
      <c r="Q154" s="289"/>
      <c r="R154" s="289"/>
      <c r="S154" s="289"/>
      <c r="T154" s="289"/>
      <c r="U154" s="289"/>
      <c r="V154" s="289"/>
      <c r="W154" s="289"/>
      <c r="X154" s="289"/>
    </row>
    <row r="155" ht="15.75" customHeight="1">
      <c r="A155" s="426"/>
      <c r="B155" s="121"/>
      <c r="C155" s="121"/>
      <c r="D155" s="121"/>
      <c r="E155" s="121"/>
      <c r="F155" s="277"/>
      <c r="G155" s="121"/>
      <c r="H155" s="121"/>
      <c r="I155" s="121"/>
      <c r="J155" s="121"/>
      <c r="K155" s="121"/>
      <c r="L155" s="121"/>
      <c r="M155" s="121"/>
      <c r="N155" s="121"/>
      <c r="O155" s="121"/>
      <c r="P155" s="289"/>
      <c r="Q155" s="289"/>
      <c r="R155" s="289"/>
      <c r="S155" s="289"/>
      <c r="T155" s="289"/>
      <c r="U155" s="289"/>
      <c r="V155" s="289"/>
      <c r="W155" s="289"/>
      <c r="X155" s="289"/>
    </row>
    <row r="156" ht="15.75" customHeight="1">
      <c r="A156" s="426"/>
      <c r="B156" s="121"/>
      <c r="C156" s="121"/>
      <c r="D156" s="121"/>
      <c r="E156" s="121"/>
      <c r="F156" s="277"/>
      <c r="G156" s="121"/>
      <c r="H156" s="121"/>
      <c r="I156" s="121"/>
      <c r="J156" s="121"/>
      <c r="K156" s="121"/>
      <c r="L156" s="121"/>
      <c r="M156" s="121"/>
      <c r="N156" s="121"/>
      <c r="O156" s="121"/>
      <c r="P156" s="289"/>
      <c r="Q156" s="289"/>
      <c r="R156" s="289"/>
      <c r="S156" s="289"/>
      <c r="T156" s="289"/>
      <c r="U156" s="289"/>
      <c r="V156" s="289"/>
      <c r="W156" s="289"/>
      <c r="X156" s="289"/>
    </row>
    <row r="157" ht="15.75" customHeight="1">
      <c r="A157" s="426"/>
      <c r="B157" s="121"/>
      <c r="C157" s="121"/>
      <c r="D157" s="121"/>
      <c r="E157" s="121"/>
      <c r="F157" s="277"/>
      <c r="G157" s="121"/>
      <c r="H157" s="121"/>
      <c r="I157" s="121"/>
      <c r="J157" s="121"/>
      <c r="K157" s="121"/>
      <c r="L157" s="121"/>
      <c r="M157" s="121"/>
      <c r="N157" s="121"/>
      <c r="O157" s="121"/>
      <c r="P157" s="289"/>
      <c r="Q157" s="289"/>
      <c r="R157" s="289"/>
      <c r="S157" s="289"/>
      <c r="T157" s="289"/>
      <c r="U157" s="289"/>
      <c r="V157" s="289"/>
      <c r="W157" s="289"/>
      <c r="X157" s="289"/>
    </row>
    <row r="158" ht="15.75" customHeight="1">
      <c r="A158" s="426"/>
      <c r="B158" s="121"/>
      <c r="C158" s="121"/>
      <c r="D158" s="121"/>
      <c r="E158" s="121"/>
      <c r="F158" s="277"/>
      <c r="G158" s="121"/>
      <c r="H158" s="121"/>
      <c r="I158" s="121"/>
      <c r="J158" s="121"/>
      <c r="K158" s="121"/>
      <c r="L158" s="121"/>
      <c r="M158" s="121"/>
      <c r="N158" s="121"/>
      <c r="O158" s="121"/>
      <c r="P158" s="289"/>
      <c r="Q158" s="289"/>
      <c r="R158" s="289"/>
      <c r="S158" s="289"/>
      <c r="T158" s="289"/>
      <c r="U158" s="289"/>
      <c r="V158" s="289"/>
      <c r="W158" s="289"/>
      <c r="X158" s="289"/>
    </row>
    <row r="159" ht="15.75" customHeight="1">
      <c r="A159" s="426"/>
      <c r="B159" s="121"/>
      <c r="C159" s="121"/>
      <c r="D159" s="121"/>
      <c r="E159" s="121"/>
      <c r="F159" s="277"/>
      <c r="G159" s="121"/>
      <c r="H159" s="121"/>
      <c r="I159" s="121"/>
      <c r="J159" s="121"/>
      <c r="K159" s="121"/>
      <c r="L159" s="121"/>
      <c r="M159" s="121"/>
      <c r="N159" s="121"/>
      <c r="O159" s="121"/>
      <c r="P159" s="289"/>
      <c r="Q159" s="289"/>
      <c r="R159" s="289"/>
      <c r="S159" s="289"/>
      <c r="T159" s="289"/>
      <c r="U159" s="289"/>
      <c r="V159" s="289"/>
      <c r="W159" s="289"/>
      <c r="X159" s="289"/>
    </row>
    <row r="160" ht="15.75" customHeight="1">
      <c r="A160" s="426"/>
      <c r="B160" s="121"/>
      <c r="C160" s="121"/>
      <c r="D160" s="121"/>
      <c r="E160" s="121"/>
      <c r="F160" s="277"/>
      <c r="G160" s="121"/>
      <c r="H160" s="121"/>
      <c r="I160" s="121"/>
      <c r="J160" s="121"/>
      <c r="K160" s="121"/>
      <c r="L160" s="121"/>
      <c r="M160" s="121"/>
      <c r="N160" s="121"/>
      <c r="O160" s="121"/>
      <c r="P160" s="289"/>
      <c r="Q160" s="289"/>
      <c r="R160" s="289"/>
      <c r="S160" s="289"/>
      <c r="T160" s="289"/>
      <c r="U160" s="289"/>
      <c r="V160" s="289"/>
      <c r="W160" s="289"/>
      <c r="X160" s="289"/>
    </row>
    <row r="161" ht="15.75" customHeight="1">
      <c r="A161" s="426"/>
      <c r="B161" s="121"/>
      <c r="C161" s="121"/>
      <c r="D161" s="121"/>
      <c r="E161" s="121"/>
      <c r="F161" s="277"/>
      <c r="G161" s="121"/>
      <c r="H161" s="121"/>
      <c r="I161" s="121"/>
      <c r="J161" s="121"/>
      <c r="K161" s="121"/>
      <c r="L161" s="121"/>
      <c r="M161" s="121"/>
      <c r="N161" s="121"/>
      <c r="O161" s="121"/>
      <c r="P161" s="289"/>
      <c r="Q161" s="289"/>
      <c r="R161" s="289"/>
      <c r="S161" s="289"/>
      <c r="T161" s="289"/>
      <c r="U161" s="289"/>
      <c r="V161" s="289"/>
      <c r="W161" s="289"/>
      <c r="X161" s="289"/>
    </row>
    <row r="162" ht="15.75" customHeight="1">
      <c r="A162" s="426"/>
      <c r="B162" s="121"/>
      <c r="C162" s="121"/>
      <c r="D162" s="121"/>
      <c r="E162" s="121"/>
      <c r="F162" s="277"/>
      <c r="G162" s="121"/>
      <c r="H162" s="121"/>
      <c r="I162" s="121"/>
      <c r="J162" s="121"/>
      <c r="K162" s="121"/>
      <c r="L162" s="121"/>
      <c r="M162" s="121"/>
      <c r="N162" s="121"/>
      <c r="O162" s="121"/>
      <c r="P162" s="289"/>
      <c r="Q162" s="289"/>
      <c r="R162" s="289"/>
      <c r="S162" s="289"/>
      <c r="T162" s="289"/>
      <c r="U162" s="289"/>
      <c r="V162" s="289"/>
      <c r="W162" s="289"/>
      <c r="X162" s="289"/>
    </row>
    <row r="163" ht="15.75" customHeight="1">
      <c r="A163" s="426"/>
      <c r="B163" s="121"/>
      <c r="C163" s="121"/>
      <c r="D163" s="121"/>
      <c r="E163" s="121"/>
      <c r="F163" s="277"/>
      <c r="G163" s="121"/>
      <c r="H163" s="121"/>
      <c r="I163" s="121"/>
      <c r="J163" s="121"/>
      <c r="K163" s="121"/>
      <c r="L163" s="121"/>
      <c r="M163" s="121"/>
      <c r="N163" s="121"/>
      <c r="O163" s="121"/>
      <c r="P163" s="289"/>
      <c r="Q163" s="289"/>
      <c r="R163" s="289"/>
      <c r="S163" s="289"/>
      <c r="T163" s="289"/>
      <c r="U163" s="289"/>
      <c r="V163" s="289"/>
      <c r="W163" s="289"/>
      <c r="X163" s="289"/>
    </row>
    <row r="164" ht="15.75" customHeight="1">
      <c r="A164" s="426"/>
      <c r="B164" s="121"/>
      <c r="C164" s="121"/>
      <c r="D164" s="121"/>
      <c r="E164" s="121"/>
      <c r="F164" s="277"/>
      <c r="G164" s="121"/>
      <c r="H164" s="121"/>
      <c r="I164" s="121"/>
      <c r="J164" s="121"/>
      <c r="K164" s="121"/>
      <c r="L164" s="121"/>
      <c r="M164" s="121"/>
      <c r="N164" s="121"/>
      <c r="O164" s="121"/>
      <c r="P164" s="289"/>
      <c r="Q164" s="289"/>
      <c r="R164" s="289"/>
      <c r="S164" s="289"/>
      <c r="T164" s="289"/>
      <c r="U164" s="289"/>
      <c r="V164" s="289"/>
      <c r="W164" s="289"/>
      <c r="X164" s="289"/>
    </row>
    <row r="165" ht="15.75" customHeight="1">
      <c r="A165" s="426"/>
      <c r="B165" s="121"/>
      <c r="C165" s="121"/>
      <c r="D165" s="121"/>
      <c r="E165" s="121"/>
      <c r="F165" s="277"/>
      <c r="G165" s="121"/>
      <c r="H165" s="121"/>
      <c r="I165" s="121"/>
      <c r="J165" s="121"/>
      <c r="K165" s="121"/>
      <c r="L165" s="121"/>
      <c r="M165" s="121"/>
      <c r="N165" s="121"/>
      <c r="O165" s="121"/>
      <c r="P165" s="289"/>
      <c r="Q165" s="289"/>
      <c r="R165" s="289"/>
      <c r="S165" s="289"/>
      <c r="T165" s="289"/>
      <c r="U165" s="289"/>
      <c r="V165" s="289"/>
      <c r="W165" s="289"/>
      <c r="X165" s="289"/>
    </row>
    <row r="166" ht="15.75" customHeight="1">
      <c r="A166" s="426"/>
      <c r="B166" s="121"/>
      <c r="C166" s="121"/>
      <c r="D166" s="121"/>
      <c r="E166" s="121"/>
      <c r="F166" s="277"/>
      <c r="G166" s="121"/>
      <c r="H166" s="121"/>
      <c r="I166" s="121"/>
      <c r="J166" s="121"/>
      <c r="K166" s="121"/>
      <c r="L166" s="121"/>
      <c r="M166" s="121"/>
      <c r="N166" s="121"/>
      <c r="O166" s="121"/>
      <c r="P166" s="289"/>
      <c r="Q166" s="289"/>
      <c r="R166" s="289"/>
      <c r="S166" s="289"/>
      <c r="T166" s="289"/>
      <c r="U166" s="289"/>
      <c r="V166" s="289"/>
      <c r="W166" s="289"/>
      <c r="X166" s="289"/>
    </row>
    <row r="167" ht="15.75" customHeight="1">
      <c r="A167" s="426"/>
      <c r="B167" s="121"/>
      <c r="C167" s="121"/>
      <c r="D167" s="121"/>
      <c r="E167" s="121"/>
      <c r="F167" s="277"/>
      <c r="G167" s="121"/>
      <c r="H167" s="121"/>
      <c r="I167" s="121"/>
      <c r="J167" s="121"/>
      <c r="K167" s="121"/>
      <c r="L167" s="121"/>
      <c r="M167" s="121"/>
      <c r="N167" s="121"/>
      <c r="O167" s="121"/>
      <c r="P167" s="289"/>
      <c r="Q167" s="289"/>
      <c r="R167" s="289"/>
      <c r="S167" s="289"/>
      <c r="T167" s="289"/>
      <c r="U167" s="289"/>
      <c r="V167" s="289"/>
      <c r="W167" s="289"/>
      <c r="X167" s="289"/>
    </row>
    <row r="168" ht="15.75" customHeight="1">
      <c r="A168" s="426"/>
      <c r="B168" s="121"/>
      <c r="C168" s="121"/>
      <c r="D168" s="121"/>
      <c r="E168" s="121"/>
      <c r="F168" s="277"/>
      <c r="G168" s="121"/>
      <c r="H168" s="121"/>
      <c r="I168" s="121"/>
      <c r="J168" s="121"/>
      <c r="K168" s="121"/>
      <c r="L168" s="121"/>
      <c r="M168" s="121"/>
      <c r="N168" s="121"/>
      <c r="O168" s="121"/>
      <c r="P168" s="289"/>
      <c r="Q168" s="289"/>
      <c r="R168" s="289"/>
      <c r="S168" s="289"/>
      <c r="T168" s="289"/>
      <c r="U168" s="289"/>
      <c r="V168" s="289"/>
      <c r="W168" s="289"/>
      <c r="X168" s="289"/>
    </row>
    <row r="169" ht="15.75" customHeight="1">
      <c r="A169" s="426"/>
      <c r="B169" s="121"/>
      <c r="C169" s="121"/>
      <c r="D169" s="121"/>
      <c r="E169" s="121"/>
      <c r="F169" s="277"/>
      <c r="G169" s="121"/>
      <c r="H169" s="121"/>
      <c r="I169" s="121"/>
      <c r="J169" s="121"/>
      <c r="K169" s="121"/>
      <c r="L169" s="121"/>
      <c r="M169" s="121"/>
      <c r="N169" s="121"/>
      <c r="O169" s="121"/>
      <c r="P169" s="289"/>
      <c r="Q169" s="289"/>
      <c r="R169" s="289"/>
      <c r="S169" s="289"/>
      <c r="T169" s="289"/>
      <c r="U169" s="289"/>
      <c r="V169" s="289"/>
      <c r="W169" s="289"/>
      <c r="X169" s="289"/>
    </row>
    <row r="170" ht="15.75" customHeight="1">
      <c r="A170" s="426"/>
      <c r="B170" s="121"/>
      <c r="C170" s="121"/>
      <c r="D170" s="121"/>
      <c r="E170" s="121"/>
      <c r="F170" s="277"/>
      <c r="G170" s="121"/>
      <c r="H170" s="121"/>
      <c r="I170" s="121"/>
      <c r="J170" s="121"/>
      <c r="K170" s="121"/>
      <c r="L170" s="121"/>
      <c r="M170" s="121"/>
      <c r="N170" s="121"/>
      <c r="O170" s="121"/>
      <c r="P170" s="289"/>
      <c r="Q170" s="289"/>
      <c r="R170" s="289"/>
      <c r="S170" s="289"/>
      <c r="T170" s="289"/>
      <c r="U170" s="289"/>
      <c r="V170" s="289"/>
      <c r="W170" s="289"/>
      <c r="X170" s="289"/>
    </row>
    <row r="171" ht="15.75" customHeight="1">
      <c r="A171" s="426"/>
      <c r="B171" s="121"/>
      <c r="C171" s="121"/>
      <c r="D171" s="121"/>
      <c r="E171" s="121"/>
      <c r="F171" s="277"/>
      <c r="G171" s="121"/>
      <c r="H171" s="121"/>
      <c r="I171" s="121"/>
      <c r="J171" s="121"/>
      <c r="K171" s="121"/>
      <c r="L171" s="121"/>
      <c r="M171" s="121"/>
      <c r="N171" s="121"/>
      <c r="O171" s="121"/>
      <c r="P171" s="289"/>
      <c r="Q171" s="289"/>
      <c r="R171" s="289"/>
      <c r="S171" s="289"/>
      <c r="T171" s="289"/>
      <c r="U171" s="289"/>
      <c r="V171" s="289"/>
      <c r="W171" s="289"/>
      <c r="X171" s="289"/>
    </row>
    <row r="172" ht="15.75" customHeight="1">
      <c r="A172" s="426"/>
      <c r="B172" s="121"/>
      <c r="C172" s="121"/>
      <c r="D172" s="121"/>
      <c r="E172" s="121"/>
      <c r="F172" s="277"/>
      <c r="G172" s="121"/>
      <c r="H172" s="121"/>
      <c r="I172" s="121"/>
      <c r="J172" s="121"/>
      <c r="K172" s="121"/>
      <c r="L172" s="121"/>
      <c r="M172" s="121"/>
      <c r="N172" s="121"/>
      <c r="O172" s="121"/>
      <c r="P172" s="289"/>
      <c r="Q172" s="289"/>
      <c r="R172" s="289"/>
      <c r="S172" s="289"/>
      <c r="T172" s="289"/>
      <c r="U172" s="289"/>
      <c r="V172" s="289"/>
      <c r="W172" s="289"/>
      <c r="X172" s="289"/>
    </row>
    <row r="173" ht="15.75" customHeight="1">
      <c r="A173" s="426"/>
      <c r="B173" s="121"/>
      <c r="C173" s="121"/>
      <c r="D173" s="121"/>
      <c r="E173" s="121"/>
      <c r="F173" s="277"/>
      <c r="G173" s="121"/>
      <c r="H173" s="121"/>
      <c r="I173" s="121"/>
      <c r="J173" s="121"/>
      <c r="K173" s="121"/>
      <c r="L173" s="121"/>
      <c r="M173" s="121"/>
      <c r="N173" s="121"/>
      <c r="O173" s="121"/>
      <c r="P173" s="289"/>
      <c r="Q173" s="289"/>
      <c r="R173" s="289"/>
      <c r="S173" s="289"/>
      <c r="T173" s="289"/>
      <c r="U173" s="289"/>
      <c r="V173" s="289"/>
      <c r="W173" s="289"/>
      <c r="X173" s="289"/>
    </row>
    <row r="174" ht="15.75" customHeight="1">
      <c r="A174" s="426"/>
      <c r="B174" s="121"/>
      <c r="C174" s="121"/>
      <c r="D174" s="121"/>
      <c r="E174" s="121"/>
      <c r="F174" s="277"/>
      <c r="G174" s="121"/>
      <c r="H174" s="121"/>
      <c r="I174" s="121"/>
      <c r="J174" s="121"/>
      <c r="K174" s="121"/>
      <c r="L174" s="121"/>
      <c r="M174" s="121"/>
      <c r="N174" s="121"/>
      <c r="O174" s="121"/>
      <c r="P174" s="289"/>
      <c r="Q174" s="289"/>
      <c r="R174" s="289"/>
      <c r="S174" s="289"/>
      <c r="T174" s="289"/>
      <c r="U174" s="289"/>
      <c r="V174" s="289"/>
      <c r="W174" s="289"/>
      <c r="X174" s="289"/>
    </row>
    <row r="175" ht="15.75" customHeight="1">
      <c r="A175" s="426"/>
      <c r="B175" s="121"/>
      <c r="C175" s="121"/>
      <c r="D175" s="121"/>
      <c r="E175" s="121"/>
      <c r="F175" s="277"/>
      <c r="G175" s="121"/>
      <c r="H175" s="121"/>
      <c r="I175" s="121"/>
      <c r="J175" s="121"/>
      <c r="K175" s="121"/>
      <c r="L175" s="121"/>
      <c r="M175" s="121"/>
      <c r="N175" s="121"/>
      <c r="O175" s="121"/>
      <c r="P175" s="289"/>
      <c r="Q175" s="289"/>
      <c r="R175" s="289"/>
      <c r="S175" s="289"/>
      <c r="T175" s="289"/>
      <c r="U175" s="289"/>
      <c r="V175" s="289"/>
      <c r="W175" s="289"/>
      <c r="X175" s="289"/>
    </row>
    <row r="176" ht="15.75" customHeight="1">
      <c r="A176" s="426"/>
      <c r="B176" s="121"/>
      <c r="C176" s="121"/>
      <c r="D176" s="121"/>
      <c r="E176" s="121"/>
      <c r="F176" s="277"/>
      <c r="G176" s="121"/>
      <c r="H176" s="121"/>
      <c r="I176" s="121"/>
      <c r="J176" s="121"/>
      <c r="K176" s="121"/>
      <c r="L176" s="121"/>
      <c r="M176" s="121"/>
      <c r="N176" s="121"/>
      <c r="O176" s="121"/>
      <c r="P176" s="289"/>
      <c r="Q176" s="289"/>
      <c r="R176" s="289"/>
      <c r="S176" s="289"/>
      <c r="T176" s="289"/>
      <c r="U176" s="289"/>
      <c r="V176" s="289"/>
      <c r="W176" s="289"/>
      <c r="X176" s="289"/>
    </row>
    <row r="177" ht="15.75" customHeight="1">
      <c r="A177" s="426"/>
      <c r="B177" s="121"/>
      <c r="C177" s="121"/>
      <c r="D177" s="121"/>
      <c r="E177" s="121"/>
      <c r="F177" s="277"/>
      <c r="G177" s="121"/>
      <c r="H177" s="121"/>
      <c r="I177" s="121"/>
      <c r="J177" s="121"/>
      <c r="K177" s="121"/>
      <c r="L177" s="121"/>
      <c r="M177" s="121"/>
      <c r="N177" s="121"/>
      <c r="O177" s="121"/>
      <c r="P177" s="289"/>
      <c r="Q177" s="289"/>
      <c r="R177" s="289"/>
      <c r="S177" s="289"/>
      <c r="T177" s="289"/>
      <c r="U177" s="289"/>
      <c r="V177" s="289"/>
      <c r="W177" s="289"/>
      <c r="X177" s="289"/>
    </row>
    <row r="178" ht="15.75" customHeight="1">
      <c r="A178" s="426"/>
      <c r="B178" s="121"/>
      <c r="C178" s="121"/>
      <c r="D178" s="121"/>
      <c r="E178" s="121"/>
      <c r="F178" s="277"/>
      <c r="G178" s="121"/>
      <c r="H178" s="121"/>
      <c r="I178" s="121"/>
      <c r="J178" s="121"/>
      <c r="K178" s="121"/>
      <c r="L178" s="121"/>
      <c r="M178" s="121"/>
      <c r="N178" s="121"/>
      <c r="O178" s="121"/>
      <c r="P178" s="289"/>
      <c r="Q178" s="289"/>
      <c r="R178" s="289"/>
      <c r="S178" s="289"/>
      <c r="T178" s="289"/>
      <c r="U178" s="289"/>
      <c r="V178" s="289"/>
      <c r="W178" s="289"/>
      <c r="X178" s="289"/>
    </row>
    <row r="179" ht="15.75" customHeight="1">
      <c r="A179" s="426"/>
      <c r="B179" s="121"/>
      <c r="C179" s="121"/>
      <c r="D179" s="121"/>
      <c r="E179" s="121"/>
      <c r="F179" s="277"/>
      <c r="G179" s="121"/>
      <c r="H179" s="121"/>
      <c r="I179" s="121"/>
      <c r="J179" s="121"/>
      <c r="K179" s="121"/>
      <c r="L179" s="121"/>
      <c r="M179" s="121"/>
      <c r="N179" s="121"/>
      <c r="O179" s="121"/>
      <c r="P179" s="289"/>
      <c r="Q179" s="289"/>
      <c r="R179" s="289"/>
      <c r="S179" s="289"/>
      <c r="T179" s="289"/>
      <c r="U179" s="289"/>
      <c r="V179" s="289"/>
      <c r="W179" s="289"/>
      <c r="X179" s="289"/>
    </row>
    <row r="180" ht="15.75" customHeight="1">
      <c r="A180" s="426"/>
      <c r="B180" s="121"/>
      <c r="C180" s="121"/>
      <c r="D180" s="121"/>
      <c r="E180" s="121"/>
      <c r="F180" s="277"/>
      <c r="G180" s="121"/>
      <c r="H180" s="121"/>
      <c r="I180" s="121"/>
      <c r="J180" s="121"/>
      <c r="K180" s="121"/>
      <c r="L180" s="121"/>
      <c r="M180" s="121"/>
      <c r="N180" s="121"/>
      <c r="O180" s="121"/>
      <c r="P180" s="289"/>
      <c r="Q180" s="289"/>
      <c r="R180" s="289"/>
      <c r="S180" s="289"/>
      <c r="T180" s="289"/>
      <c r="U180" s="289"/>
      <c r="V180" s="289"/>
      <c r="W180" s="289"/>
      <c r="X180" s="289"/>
    </row>
    <row r="181" ht="15.75" customHeight="1">
      <c r="A181" s="426"/>
      <c r="B181" s="121"/>
      <c r="C181" s="121"/>
      <c r="D181" s="121"/>
      <c r="E181" s="121"/>
      <c r="F181" s="277"/>
      <c r="G181" s="121"/>
      <c r="H181" s="121"/>
      <c r="I181" s="121"/>
      <c r="J181" s="121"/>
      <c r="K181" s="121"/>
      <c r="L181" s="121"/>
      <c r="M181" s="121"/>
      <c r="N181" s="121"/>
      <c r="O181" s="121"/>
      <c r="P181" s="289"/>
      <c r="Q181" s="289"/>
      <c r="R181" s="289"/>
      <c r="S181" s="289"/>
      <c r="T181" s="289"/>
      <c r="U181" s="289"/>
      <c r="V181" s="289"/>
      <c r="W181" s="289"/>
      <c r="X181" s="289"/>
    </row>
    <row r="182" ht="15.75" customHeight="1">
      <c r="A182" s="426"/>
      <c r="B182" s="121"/>
      <c r="C182" s="121"/>
      <c r="D182" s="121"/>
      <c r="E182" s="121"/>
      <c r="F182" s="277"/>
      <c r="G182" s="121"/>
      <c r="H182" s="121"/>
      <c r="I182" s="121"/>
      <c r="J182" s="121"/>
      <c r="K182" s="121"/>
      <c r="L182" s="121"/>
      <c r="M182" s="121"/>
      <c r="N182" s="121"/>
      <c r="O182" s="121"/>
      <c r="P182" s="289"/>
      <c r="Q182" s="289"/>
      <c r="R182" s="289"/>
      <c r="S182" s="289"/>
      <c r="T182" s="289"/>
      <c r="U182" s="289"/>
      <c r="V182" s="289"/>
      <c r="W182" s="289"/>
      <c r="X182" s="289"/>
    </row>
    <row r="183" ht="15.75" customHeight="1">
      <c r="A183" s="426"/>
      <c r="B183" s="121"/>
      <c r="C183" s="121"/>
      <c r="D183" s="121"/>
      <c r="E183" s="121"/>
      <c r="F183" s="277"/>
      <c r="G183" s="121"/>
      <c r="H183" s="121"/>
      <c r="I183" s="121"/>
      <c r="J183" s="121"/>
      <c r="K183" s="121"/>
      <c r="L183" s="121"/>
      <c r="M183" s="121"/>
      <c r="N183" s="121"/>
      <c r="O183" s="121"/>
      <c r="P183" s="289"/>
      <c r="Q183" s="289"/>
      <c r="R183" s="289"/>
      <c r="S183" s="289"/>
      <c r="T183" s="289"/>
      <c r="U183" s="289"/>
      <c r="V183" s="289"/>
      <c r="W183" s="289"/>
      <c r="X183" s="289"/>
    </row>
    <row r="184" ht="15.75" customHeight="1">
      <c r="A184" s="426"/>
      <c r="B184" s="121"/>
      <c r="C184" s="121"/>
      <c r="D184" s="121"/>
      <c r="E184" s="121"/>
      <c r="F184" s="277"/>
      <c r="G184" s="121"/>
      <c r="H184" s="121"/>
      <c r="I184" s="121"/>
      <c r="J184" s="121"/>
      <c r="K184" s="121"/>
      <c r="L184" s="121"/>
      <c r="M184" s="121"/>
      <c r="N184" s="121"/>
      <c r="O184" s="121"/>
      <c r="P184" s="289"/>
      <c r="Q184" s="289"/>
      <c r="R184" s="289"/>
      <c r="S184" s="289"/>
      <c r="T184" s="289"/>
      <c r="U184" s="289"/>
      <c r="V184" s="289"/>
      <c r="W184" s="289"/>
      <c r="X184" s="289"/>
    </row>
    <row r="185" ht="15.75" customHeight="1">
      <c r="A185" s="426"/>
      <c r="B185" s="121"/>
      <c r="C185" s="121"/>
      <c r="D185" s="121"/>
      <c r="E185" s="121"/>
      <c r="F185" s="277"/>
      <c r="G185" s="121"/>
      <c r="H185" s="121"/>
      <c r="I185" s="121"/>
      <c r="J185" s="121"/>
      <c r="K185" s="121"/>
      <c r="L185" s="121"/>
      <c r="M185" s="121"/>
      <c r="N185" s="121"/>
      <c r="O185" s="121"/>
      <c r="P185" s="289"/>
      <c r="Q185" s="289"/>
      <c r="R185" s="289"/>
      <c r="S185" s="289"/>
      <c r="T185" s="289"/>
      <c r="U185" s="289"/>
      <c r="V185" s="289"/>
      <c r="W185" s="289"/>
      <c r="X185" s="289"/>
    </row>
    <row r="186" ht="15.75" customHeight="1">
      <c r="A186" s="426"/>
      <c r="B186" s="121"/>
      <c r="C186" s="121"/>
      <c r="D186" s="121"/>
      <c r="E186" s="121"/>
      <c r="F186" s="277"/>
      <c r="G186" s="121"/>
      <c r="H186" s="121"/>
      <c r="I186" s="121"/>
      <c r="J186" s="121"/>
      <c r="K186" s="121"/>
      <c r="L186" s="121"/>
      <c r="M186" s="121"/>
      <c r="N186" s="121"/>
      <c r="O186" s="121"/>
      <c r="P186" s="289"/>
      <c r="Q186" s="289"/>
      <c r="R186" s="289"/>
      <c r="S186" s="289"/>
      <c r="T186" s="289"/>
      <c r="U186" s="289"/>
      <c r="V186" s="289"/>
      <c r="W186" s="289"/>
      <c r="X186" s="289"/>
    </row>
    <row r="187" ht="15.75" customHeight="1">
      <c r="A187" s="426"/>
      <c r="B187" s="121"/>
      <c r="C187" s="121"/>
      <c r="D187" s="121"/>
      <c r="E187" s="121"/>
      <c r="F187" s="277"/>
      <c r="G187" s="121"/>
      <c r="H187" s="121"/>
      <c r="I187" s="121"/>
      <c r="J187" s="121"/>
      <c r="K187" s="121"/>
      <c r="L187" s="121"/>
      <c r="M187" s="121"/>
      <c r="N187" s="121"/>
      <c r="O187" s="121"/>
      <c r="P187" s="289"/>
      <c r="Q187" s="289"/>
      <c r="R187" s="289"/>
      <c r="S187" s="289"/>
      <c r="T187" s="289"/>
      <c r="U187" s="289"/>
      <c r="V187" s="289"/>
      <c r="W187" s="289"/>
      <c r="X187" s="289"/>
    </row>
    <row r="188" ht="15.75" customHeight="1">
      <c r="A188" s="426"/>
      <c r="B188" s="121"/>
      <c r="C188" s="121"/>
      <c r="D188" s="121"/>
      <c r="E188" s="121"/>
      <c r="F188" s="277"/>
      <c r="G188" s="121"/>
      <c r="H188" s="121"/>
      <c r="I188" s="121"/>
      <c r="J188" s="121"/>
      <c r="K188" s="121"/>
      <c r="L188" s="121"/>
      <c r="M188" s="121"/>
      <c r="N188" s="121"/>
      <c r="O188" s="121"/>
      <c r="P188" s="289"/>
      <c r="Q188" s="289"/>
      <c r="R188" s="289"/>
      <c r="S188" s="289"/>
      <c r="T188" s="289"/>
      <c r="U188" s="289"/>
      <c r="V188" s="289"/>
      <c r="W188" s="289"/>
      <c r="X188" s="289"/>
    </row>
    <row r="189" ht="15.75" customHeight="1">
      <c r="A189" s="426"/>
      <c r="B189" s="121"/>
      <c r="C189" s="121"/>
      <c r="D189" s="121"/>
      <c r="E189" s="121"/>
      <c r="F189" s="277"/>
      <c r="G189" s="121"/>
      <c r="H189" s="121"/>
      <c r="I189" s="121"/>
      <c r="J189" s="121"/>
      <c r="K189" s="121"/>
      <c r="L189" s="121"/>
      <c r="M189" s="121"/>
      <c r="N189" s="121"/>
      <c r="O189" s="121"/>
      <c r="P189" s="289"/>
      <c r="Q189" s="289"/>
      <c r="R189" s="289"/>
      <c r="S189" s="289"/>
      <c r="T189" s="289"/>
      <c r="U189" s="289"/>
      <c r="V189" s="289"/>
      <c r="W189" s="289"/>
      <c r="X189" s="289"/>
    </row>
    <row r="190" ht="15.75" customHeight="1">
      <c r="A190" s="426"/>
      <c r="B190" s="121"/>
      <c r="C190" s="121"/>
      <c r="D190" s="121"/>
      <c r="E190" s="121"/>
      <c r="F190" s="277"/>
      <c r="G190" s="121"/>
      <c r="H190" s="121"/>
      <c r="I190" s="121"/>
      <c r="J190" s="121"/>
      <c r="K190" s="121"/>
      <c r="L190" s="121"/>
      <c r="M190" s="121"/>
      <c r="N190" s="121"/>
      <c r="O190" s="121"/>
      <c r="P190" s="289"/>
      <c r="Q190" s="289"/>
      <c r="R190" s="289"/>
      <c r="S190" s="289"/>
      <c r="T190" s="289"/>
      <c r="U190" s="289"/>
      <c r="V190" s="289"/>
      <c r="W190" s="289"/>
      <c r="X190" s="289"/>
    </row>
    <row r="191" ht="15.75" customHeight="1">
      <c r="A191" s="426"/>
      <c r="B191" s="121"/>
      <c r="C191" s="121"/>
      <c r="D191" s="121"/>
      <c r="E191" s="121"/>
      <c r="F191" s="277"/>
      <c r="G191" s="121"/>
      <c r="H191" s="121"/>
      <c r="I191" s="121"/>
      <c r="J191" s="121"/>
      <c r="K191" s="121"/>
      <c r="L191" s="121"/>
      <c r="M191" s="121"/>
      <c r="N191" s="121"/>
      <c r="O191" s="121"/>
      <c r="P191" s="289"/>
      <c r="Q191" s="289"/>
      <c r="R191" s="289"/>
      <c r="S191" s="289"/>
      <c r="T191" s="289"/>
      <c r="U191" s="289"/>
      <c r="V191" s="289"/>
      <c r="W191" s="289"/>
      <c r="X191" s="289"/>
    </row>
    <row r="192" ht="15.75" customHeight="1">
      <c r="A192" s="426"/>
      <c r="B192" s="121"/>
      <c r="C192" s="121"/>
      <c r="D192" s="121"/>
      <c r="E192" s="121"/>
      <c r="F192" s="277"/>
      <c r="G192" s="121"/>
      <c r="H192" s="121"/>
      <c r="I192" s="121"/>
      <c r="J192" s="121"/>
      <c r="K192" s="121"/>
      <c r="L192" s="121"/>
      <c r="M192" s="121"/>
      <c r="N192" s="121"/>
      <c r="O192" s="121"/>
      <c r="P192" s="289"/>
      <c r="Q192" s="289"/>
      <c r="R192" s="289"/>
      <c r="S192" s="289"/>
      <c r="T192" s="289"/>
      <c r="U192" s="289"/>
      <c r="V192" s="289"/>
      <c r="W192" s="289"/>
      <c r="X192" s="289"/>
    </row>
    <row r="193" ht="15.75" customHeight="1">
      <c r="A193" s="426"/>
      <c r="B193" s="121"/>
      <c r="C193" s="121"/>
      <c r="D193" s="121"/>
      <c r="E193" s="121"/>
      <c r="F193" s="277"/>
      <c r="G193" s="121"/>
      <c r="H193" s="121"/>
      <c r="I193" s="121"/>
      <c r="J193" s="121"/>
      <c r="K193" s="121"/>
      <c r="L193" s="121"/>
      <c r="M193" s="121"/>
      <c r="N193" s="121"/>
      <c r="O193" s="121"/>
      <c r="P193" s="289"/>
      <c r="Q193" s="289"/>
      <c r="R193" s="289"/>
      <c r="S193" s="289"/>
      <c r="T193" s="289"/>
      <c r="U193" s="289"/>
      <c r="V193" s="289"/>
      <c r="W193" s="289"/>
      <c r="X193" s="289"/>
    </row>
    <row r="194" ht="15.75" customHeight="1">
      <c r="A194" s="426"/>
      <c r="B194" s="121"/>
      <c r="C194" s="121"/>
      <c r="D194" s="121"/>
      <c r="E194" s="121"/>
      <c r="F194" s="277"/>
      <c r="G194" s="121"/>
      <c r="H194" s="121"/>
      <c r="I194" s="121"/>
      <c r="J194" s="121"/>
      <c r="K194" s="121"/>
      <c r="L194" s="121"/>
      <c r="M194" s="121"/>
      <c r="N194" s="121"/>
      <c r="O194" s="121"/>
      <c r="P194" s="289"/>
      <c r="Q194" s="289"/>
      <c r="R194" s="289"/>
      <c r="S194" s="289"/>
      <c r="T194" s="289"/>
      <c r="U194" s="289"/>
      <c r="V194" s="289"/>
      <c r="W194" s="289"/>
      <c r="X194" s="289"/>
    </row>
    <row r="195" ht="15.75" customHeight="1">
      <c r="A195" s="426"/>
      <c r="B195" s="121"/>
      <c r="C195" s="121"/>
      <c r="D195" s="121"/>
      <c r="E195" s="121"/>
      <c r="F195" s="277"/>
      <c r="G195" s="121"/>
      <c r="H195" s="121"/>
      <c r="I195" s="121"/>
      <c r="J195" s="121"/>
      <c r="K195" s="121"/>
      <c r="L195" s="121"/>
      <c r="M195" s="121"/>
      <c r="N195" s="121"/>
      <c r="O195" s="121"/>
      <c r="P195" s="289"/>
      <c r="Q195" s="289"/>
      <c r="R195" s="289"/>
      <c r="S195" s="289"/>
      <c r="T195" s="289"/>
      <c r="U195" s="289"/>
      <c r="V195" s="289"/>
      <c r="W195" s="289"/>
      <c r="X195" s="289"/>
    </row>
    <row r="196" ht="15.75" customHeight="1">
      <c r="A196" s="426"/>
      <c r="B196" s="121"/>
      <c r="C196" s="121"/>
      <c r="D196" s="121"/>
      <c r="E196" s="121"/>
      <c r="F196" s="277"/>
      <c r="G196" s="121"/>
      <c r="H196" s="121"/>
      <c r="I196" s="121"/>
      <c r="J196" s="121"/>
      <c r="K196" s="121"/>
      <c r="L196" s="121"/>
      <c r="M196" s="121"/>
      <c r="N196" s="121"/>
      <c r="O196" s="121"/>
      <c r="P196" s="289"/>
      <c r="Q196" s="289"/>
      <c r="R196" s="289"/>
      <c r="S196" s="289"/>
      <c r="T196" s="289"/>
      <c r="U196" s="289"/>
      <c r="V196" s="289"/>
      <c r="W196" s="289"/>
      <c r="X196" s="289"/>
    </row>
    <row r="197" ht="15.75" customHeight="1">
      <c r="A197" s="426"/>
      <c r="B197" s="121"/>
      <c r="C197" s="121"/>
      <c r="D197" s="121"/>
      <c r="E197" s="121"/>
      <c r="F197" s="277"/>
      <c r="G197" s="121"/>
      <c r="H197" s="121"/>
      <c r="I197" s="121"/>
      <c r="J197" s="121"/>
      <c r="K197" s="121"/>
      <c r="L197" s="121"/>
      <c r="M197" s="121"/>
      <c r="N197" s="121"/>
      <c r="O197" s="121"/>
      <c r="P197" s="289"/>
      <c r="Q197" s="289"/>
      <c r="R197" s="289"/>
      <c r="S197" s="289"/>
      <c r="T197" s="289"/>
      <c r="U197" s="289"/>
      <c r="V197" s="289"/>
      <c r="W197" s="289"/>
      <c r="X197" s="289"/>
    </row>
    <row r="198" ht="15.75" customHeight="1">
      <c r="A198" s="426"/>
      <c r="B198" s="121"/>
      <c r="C198" s="121"/>
      <c r="D198" s="121"/>
      <c r="E198" s="121"/>
      <c r="F198" s="277"/>
      <c r="G198" s="121"/>
      <c r="H198" s="121"/>
      <c r="I198" s="121"/>
      <c r="J198" s="121"/>
      <c r="K198" s="121"/>
      <c r="L198" s="121"/>
      <c r="M198" s="121"/>
      <c r="N198" s="121"/>
      <c r="O198" s="121"/>
      <c r="P198" s="289"/>
      <c r="Q198" s="289"/>
      <c r="R198" s="289"/>
      <c r="S198" s="289"/>
      <c r="T198" s="289"/>
      <c r="U198" s="289"/>
      <c r="V198" s="289"/>
      <c r="W198" s="289"/>
      <c r="X198" s="289"/>
    </row>
    <row r="199" ht="15.75" customHeight="1">
      <c r="A199" s="426"/>
      <c r="B199" s="121"/>
      <c r="C199" s="121"/>
      <c r="D199" s="121"/>
      <c r="E199" s="121"/>
      <c r="F199" s="277"/>
      <c r="G199" s="121"/>
      <c r="H199" s="121"/>
      <c r="I199" s="121"/>
      <c r="J199" s="121"/>
      <c r="K199" s="121"/>
      <c r="L199" s="121"/>
      <c r="M199" s="121"/>
      <c r="N199" s="121"/>
      <c r="O199" s="121"/>
      <c r="P199" s="289"/>
      <c r="Q199" s="289"/>
      <c r="R199" s="289"/>
      <c r="S199" s="289"/>
      <c r="T199" s="289"/>
      <c r="U199" s="289"/>
      <c r="V199" s="289"/>
      <c r="W199" s="289"/>
      <c r="X199" s="289"/>
    </row>
    <row r="200" ht="15.75" customHeight="1">
      <c r="A200" s="426"/>
      <c r="B200" s="121"/>
      <c r="C200" s="121"/>
      <c r="D200" s="121"/>
      <c r="E200" s="121"/>
      <c r="F200" s="277"/>
      <c r="G200" s="121"/>
      <c r="H200" s="121"/>
      <c r="I200" s="121"/>
      <c r="J200" s="121"/>
      <c r="K200" s="121"/>
      <c r="L200" s="121"/>
      <c r="M200" s="121"/>
      <c r="N200" s="121"/>
      <c r="O200" s="121"/>
      <c r="P200" s="289"/>
      <c r="Q200" s="289"/>
      <c r="R200" s="289"/>
      <c r="S200" s="289"/>
      <c r="T200" s="289"/>
      <c r="U200" s="289"/>
      <c r="V200" s="289"/>
      <c r="W200" s="289"/>
      <c r="X200" s="289"/>
    </row>
    <row r="201" ht="15.75" customHeight="1">
      <c r="A201" s="426"/>
      <c r="B201" s="121"/>
      <c r="C201" s="121"/>
      <c r="D201" s="121"/>
      <c r="E201" s="121"/>
      <c r="F201" s="277"/>
      <c r="G201" s="121"/>
      <c r="H201" s="121"/>
      <c r="I201" s="121"/>
      <c r="J201" s="121"/>
      <c r="K201" s="121"/>
      <c r="L201" s="121"/>
      <c r="M201" s="121"/>
      <c r="N201" s="121"/>
      <c r="O201" s="121"/>
      <c r="P201" s="289"/>
      <c r="Q201" s="289"/>
      <c r="R201" s="289"/>
      <c r="S201" s="289"/>
      <c r="T201" s="289"/>
      <c r="U201" s="289"/>
      <c r="V201" s="289"/>
      <c r="W201" s="289"/>
      <c r="X201" s="289"/>
    </row>
    <row r="202" ht="15.75" customHeight="1">
      <c r="A202" s="426"/>
      <c r="B202" s="121"/>
      <c r="C202" s="121"/>
      <c r="D202" s="121"/>
      <c r="E202" s="121"/>
      <c r="F202" s="277"/>
      <c r="G202" s="121"/>
      <c r="H202" s="121"/>
      <c r="I202" s="121"/>
      <c r="J202" s="121"/>
      <c r="K202" s="121"/>
      <c r="L202" s="121"/>
      <c r="M202" s="121"/>
      <c r="N202" s="121"/>
      <c r="O202" s="121"/>
      <c r="P202" s="289"/>
      <c r="Q202" s="289"/>
      <c r="R202" s="289"/>
      <c r="S202" s="289"/>
      <c r="T202" s="289"/>
      <c r="U202" s="289"/>
      <c r="V202" s="289"/>
      <c r="W202" s="289"/>
      <c r="X202" s="289"/>
    </row>
    <row r="203" ht="15.75" customHeight="1">
      <c r="A203" s="426"/>
      <c r="B203" s="121"/>
      <c r="C203" s="121"/>
      <c r="D203" s="121"/>
      <c r="E203" s="121"/>
      <c r="F203" s="277"/>
      <c r="G203" s="121"/>
      <c r="H203" s="121"/>
      <c r="I203" s="121"/>
      <c r="J203" s="121"/>
      <c r="K203" s="121"/>
      <c r="L203" s="121"/>
      <c r="M203" s="121"/>
      <c r="N203" s="121"/>
      <c r="O203" s="121"/>
      <c r="P203" s="289"/>
      <c r="Q203" s="289"/>
      <c r="R203" s="289"/>
      <c r="S203" s="289"/>
      <c r="T203" s="289"/>
      <c r="U203" s="289"/>
      <c r="V203" s="289"/>
      <c r="W203" s="289"/>
      <c r="X203" s="289"/>
    </row>
    <row r="204" ht="15.75" customHeight="1">
      <c r="A204" s="426"/>
      <c r="B204" s="121"/>
      <c r="C204" s="121"/>
      <c r="D204" s="121"/>
      <c r="E204" s="121"/>
      <c r="F204" s="277"/>
      <c r="G204" s="121"/>
      <c r="H204" s="121"/>
      <c r="I204" s="121"/>
      <c r="J204" s="121"/>
      <c r="K204" s="121"/>
      <c r="L204" s="121"/>
      <c r="M204" s="121"/>
      <c r="N204" s="121"/>
      <c r="O204" s="121"/>
      <c r="P204" s="289"/>
      <c r="Q204" s="289"/>
      <c r="R204" s="289"/>
      <c r="S204" s="289"/>
      <c r="T204" s="289"/>
      <c r="U204" s="289"/>
      <c r="V204" s="289"/>
      <c r="W204" s="289"/>
      <c r="X204" s="289"/>
    </row>
    <row r="205" ht="15.75" customHeight="1">
      <c r="A205" s="426"/>
      <c r="B205" s="121"/>
      <c r="C205" s="121"/>
      <c r="D205" s="121"/>
      <c r="E205" s="121"/>
      <c r="F205" s="277"/>
      <c r="G205" s="121"/>
      <c r="H205" s="121"/>
      <c r="I205" s="121"/>
      <c r="J205" s="121"/>
      <c r="K205" s="121"/>
      <c r="L205" s="121"/>
      <c r="M205" s="121"/>
      <c r="N205" s="121"/>
      <c r="O205" s="121"/>
      <c r="P205" s="289"/>
      <c r="Q205" s="289"/>
      <c r="R205" s="289"/>
      <c r="S205" s="289"/>
      <c r="T205" s="289"/>
      <c r="U205" s="289"/>
      <c r="V205" s="289"/>
      <c r="W205" s="289"/>
      <c r="X205" s="289"/>
    </row>
    <row r="206" ht="15.75" customHeight="1">
      <c r="A206" s="426"/>
      <c r="B206" s="121"/>
      <c r="C206" s="121"/>
      <c r="D206" s="121"/>
      <c r="E206" s="121"/>
      <c r="F206" s="277"/>
      <c r="G206" s="121"/>
      <c r="H206" s="121"/>
      <c r="I206" s="121"/>
      <c r="J206" s="121"/>
      <c r="K206" s="121"/>
      <c r="L206" s="121"/>
      <c r="M206" s="121"/>
      <c r="N206" s="121"/>
      <c r="O206" s="121"/>
      <c r="P206" s="289"/>
      <c r="Q206" s="289"/>
      <c r="R206" s="289"/>
      <c r="S206" s="289"/>
      <c r="T206" s="289"/>
      <c r="U206" s="289"/>
      <c r="V206" s="289"/>
      <c r="W206" s="289"/>
      <c r="X206" s="289"/>
    </row>
    <row r="207" ht="15.75" customHeight="1">
      <c r="A207" s="426"/>
      <c r="B207" s="121"/>
      <c r="C207" s="121"/>
      <c r="D207" s="121"/>
      <c r="E207" s="121"/>
      <c r="F207" s="277"/>
      <c r="G207" s="121"/>
      <c r="H207" s="121"/>
      <c r="I207" s="121"/>
      <c r="J207" s="121"/>
      <c r="K207" s="121"/>
      <c r="L207" s="121"/>
      <c r="M207" s="121"/>
      <c r="N207" s="121"/>
      <c r="O207" s="121"/>
      <c r="P207" s="289"/>
      <c r="Q207" s="289"/>
      <c r="R207" s="289"/>
      <c r="S207" s="289"/>
      <c r="T207" s="289"/>
      <c r="U207" s="289"/>
      <c r="V207" s="289"/>
      <c r="W207" s="289"/>
      <c r="X207" s="289"/>
    </row>
    <row r="208" ht="15.75" customHeight="1">
      <c r="A208" s="426"/>
      <c r="B208" s="121"/>
      <c r="C208" s="121"/>
      <c r="D208" s="121"/>
      <c r="E208" s="121"/>
      <c r="F208" s="277"/>
      <c r="G208" s="121"/>
      <c r="H208" s="121"/>
      <c r="I208" s="121"/>
      <c r="J208" s="121"/>
      <c r="K208" s="121"/>
      <c r="L208" s="121"/>
      <c r="M208" s="121"/>
      <c r="N208" s="121"/>
      <c r="O208" s="121"/>
      <c r="P208" s="289"/>
      <c r="Q208" s="289"/>
      <c r="R208" s="289"/>
      <c r="S208" s="289"/>
      <c r="T208" s="289"/>
      <c r="U208" s="289"/>
      <c r="V208" s="289"/>
      <c r="W208" s="289"/>
      <c r="X208" s="289"/>
    </row>
    <row r="209" ht="15.75" customHeight="1">
      <c r="A209" s="426"/>
      <c r="B209" s="121"/>
      <c r="C209" s="121"/>
      <c r="D209" s="121"/>
      <c r="E209" s="121"/>
      <c r="F209" s="277"/>
      <c r="G209" s="121"/>
      <c r="H209" s="121"/>
      <c r="I209" s="121"/>
      <c r="J209" s="121"/>
      <c r="K209" s="121"/>
      <c r="L209" s="121"/>
      <c r="M209" s="121"/>
      <c r="N209" s="121"/>
      <c r="O209" s="121"/>
      <c r="P209" s="289"/>
      <c r="Q209" s="289"/>
      <c r="R209" s="289"/>
      <c r="S209" s="289"/>
      <c r="T209" s="289"/>
      <c r="U209" s="289"/>
      <c r="V209" s="289"/>
      <c r="W209" s="289"/>
      <c r="X209" s="289"/>
    </row>
    <row r="210" ht="15.75" customHeight="1">
      <c r="A210" s="426"/>
      <c r="B210" s="121"/>
      <c r="C210" s="121"/>
      <c r="D210" s="121"/>
      <c r="E210" s="121"/>
      <c r="F210" s="277"/>
      <c r="G210" s="121"/>
      <c r="H210" s="121"/>
      <c r="I210" s="121"/>
      <c r="J210" s="121"/>
      <c r="K210" s="121"/>
      <c r="L210" s="121"/>
      <c r="M210" s="121"/>
      <c r="N210" s="121"/>
      <c r="O210" s="121"/>
      <c r="P210" s="289"/>
      <c r="Q210" s="289"/>
      <c r="R210" s="289"/>
      <c r="S210" s="289"/>
      <c r="T210" s="289"/>
      <c r="U210" s="289"/>
      <c r="V210" s="289"/>
      <c r="W210" s="289"/>
      <c r="X210" s="289"/>
    </row>
    <row r="211" ht="15.75" customHeight="1">
      <c r="A211" s="426"/>
      <c r="B211" s="121"/>
      <c r="C211" s="121"/>
      <c r="D211" s="121"/>
      <c r="E211" s="121"/>
      <c r="F211" s="277"/>
      <c r="G211" s="121"/>
      <c r="H211" s="121"/>
      <c r="I211" s="121"/>
      <c r="J211" s="121"/>
      <c r="K211" s="121"/>
      <c r="L211" s="121"/>
      <c r="M211" s="121"/>
      <c r="N211" s="121"/>
      <c r="O211" s="121"/>
      <c r="P211" s="289"/>
      <c r="Q211" s="289"/>
      <c r="R211" s="289"/>
      <c r="S211" s="289"/>
      <c r="T211" s="289"/>
      <c r="U211" s="289"/>
      <c r="V211" s="289"/>
      <c r="W211" s="289"/>
      <c r="X211" s="289"/>
    </row>
    <row r="212" ht="15.75" customHeight="1">
      <c r="A212" s="426"/>
      <c r="B212" s="121"/>
      <c r="C212" s="121"/>
      <c r="D212" s="121"/>
      <c r="E212" s="121"/>
      <c r="F212" s="277"/>
      <c r="G212" s="121"/>
      <c r="H212" s="121"/>
      <c r="I212" s="121"/>
      <c r="J212" s="121"/>
      <c r="K212" s="121"/>
      <c r="L212" s="121"/>
      <c r="M212" s="121"/>
      <c r="N212" s="121"/>
      <c r="O212" s="121"/>
      <c r="P212" s="289"/>
      <c r="Q212" s="289"/>
      <c r="R212" s="289"/>
      <c r="S212" s="289"/>
      <c r="T212" s="289"/>
      <c r="U212" s="289"/>
      <c r="V212" s="289"/>
      <c r="W212" s="289"/>
      <c r="X212" s="289"/>
    </row>
    <row r="213" ht="15.75" customHeight="1">
      <c r="A213" s="426"/>
      <c r="B213" s="121"/>
      <c r="C213" s="121"/>
      <c r="D213" s="121"/>
      <c r="E213" s="121"/>
      <c r="F213" s="277"/>
      <c r="G213" s="121"/>
      <c r="H213" s="121"/>
      <c r="I213" s="121"/>
      <c r="J213" s="121"/>
      <c r="K213" s="121"/>
      <c r="L213" s="121"/>
      <c r="M213" s="121"/>
      <c r="N213" s="121"/>
      <c r="O213" s="121"/>
      <c r="P213" s="289"/>
      <c r="Q213" s="289"/>
      <c r="R213" s="289"/>
      <c r="S213" s="289"/>
      <c r="T213" s="289"/>
      <c r="U213" s="289"/>
      <c r="V213" s="289"/>
      <c r="W213" s="289"/>
      <c r="X213" s="289"/>
    </row>
    <row r="214" ht="15.75" customHeight="1">
      <c r="A214" s="426"/>
      <c r="B214" s="121"/>
      <c r="C214" s="121"/>
      <c r="D214" s="121"/>
      <c r="E214" s="121"/>
      <c r="F214" s="277"/>
      <c r="G214" s="121"/>
      <c r="H214" s="121"/>
      <c r="I214" s="121"/>
      <c r="J214" s="121"/>
      <c r="K214" s="121"/>
      <c r="L214" s="121"/>
      <c r="M214" s="121"/>
      <c r="N214" s="121"/>
      <c r="O214" s="121"/>
      <c r="P214" s="289"/>
      <c r="Q214" s="289"/>
      <c r="R214" s="289"/>
      <c r="S214" s="289"/>
      <c r="T214" s="289"/>
      <c r="U214" s="289"/>
      <c r="V214" s="289"/>
      <c r="W214" s="289"/>
      <c r="X214" s="289"/>
    </row>
    <row r="215" ht="15.75" customHeight="1">
      <c r="A215" s="426"/>
      <c r="B215" s="121"/>
      <c r="C215" s="121"/>
      <c r="D215" s="121"/>
      <c r="E215" s="121"/>
      <c r="F215" s="277"/>
      <c r="G215" s="121"/>
      <c r="H215" s="121"/>
      <c r="I215" s="121"/>
      <c r="J215" s="121"/>
      <c r="K215" s="121"/>
      <c r="L215" s="121"/>
      <c r="M215" s="121"/>
      <c r="N215" s="121"/>
      <c r="O215" s="121"/>
      <c r="P215" s="289"/>
      <c r="Q215" s="289"/>
      <c r="R215" s="289"/>
      <c r="S215" s="289"/>
      <c r="T215" s="289"/>
      <c r="U215" s="289"/>
      <c r="V215" s="289"/>
      <c r="W215" s="289"/>
      <c r="X215" s="289"/>
    </row>
    <row r="216" ht="15.75" customHeight="1">
      <c r="A216" s="426"/>
      <c r="B216" s="121"/>
      <c r="C216" s="121"/>
      <c r="D216" s="121"/>
      <c r="E216" s="121"/>
      <c r="F216" s="277"/>
      <c r="G216" s="121"/>
      <c r="H216" s="121"/>
      <c r="I216" s="121"/>
      <c r="J216" s="121"/>
      <c r="K216" s="121"/>
      <c r="L216" s="121"/>
      <c r="M216" s="121"/>
      <c r="N216" s="121"/>
      <c r="O216" s="121"/>
      <c r="P216" s="289"/>
      <c r="Q216" s="289"/>
      <c r="R216" s="289"/>
      <c r="S216" s="289"/>
      <c r="T216" s="289"/>
      <c r="U216" s="289"/>
      <c r="V216" s="289"/>
      <c r="W216" s="289"/>
      <c r="X216" s="289"/>
    </row>
    <row r="217" ht="15.75" customHeight="1">
      <c r="A217" s="426"/>
      <c r="B217" s="121"/>
      <c r="C217" s="121"/>
      <c r="D217" s="121"/>
      <c r="E217" s="121"/>
      <c r="F217" s="277"/>
      <c r="G217" s="121"/>
      <c r="H217" s="121"/>
      <c r="I217" s="121"/>
      <c r="J217" s="121"/>
      <c r="K217" s="121"/>
      <c r="L217" s="121"/>
      <c r="M217" s="121"/>
      <c r="N217" s="121"/>
      <c r="O217" s="121"/>
      <c r="P217" s="289"/>
      <c r="Q217" s="289"/>
      <c r="R217" s="289"/>
      <c r="S217" s="289"/>
      <c r="T217" s="289"/>
      <c r="U217" s="289"/>
      <c r="V217" s="289"/>
      <c r="W217" s="289"/>
      <c r="X217" s="289"/>
    </row>
    <row r="218" ht="15.75" customHeight="1">
      <c r="A218" s="426"/>
      <c r="B218" s="121"/>
      <c r="C218" s="121"/>
      <c r="D218" s="121"/>
      <c r="E218" s="121"/>
      <c r="F218" s="277"/>
      <c r="G218" s="121"/>
      <c r="H218" s="121"/>
      <c r="I218" s="121"/>
      <c r="J218" s="121"/>
      <c r="K218" s="121"/>
      <c r="L218" s="121"/>
      <c r="M218" s="121"/>
      <c r="N218" s="121"/>
      <c r="O218" s="121"/>
      <c r="P218" s="289"/>
      <c r="Q218" s="289"/>
      <c r="R218" s="289"/>
      <c r="S218" s="289"/>
      <c r="T218" s="289"/>
      <c r="U218" s="289"/>
      <c r="V218" s="289"/>
      <c r="W218" s="289"/>
      <c r="X218" s="289"/>
    </row>
    <row r="219" ht="15.75" customHeight="1">
      <c r="A219" s="426"/>
      <c r="B219" s="121"/>
      <c r="C219" s="121"/>
      <c r="D219" s="121"/>
      <c r="E219" s="121"/>
      <c r="F219" s="277"/>
      <c r="G219" s="121"/>
      <c r="H219" s="121"/>
      <c r="I219" s="121"/>
      <c r="J219" s="121"/>
      <c r="K219" s="121"/>
      <c r="L219" s="121"/>
      <c r="M219" s="121"/>
      <c r="N219" s="121"/>
      <c r="O219" s="121"/>
      <c r="P219" s="289"/>
      <c r="Q219" s="289"/>
      <c r="R219" s="289"/>
      <c r="S219" s="289"/>
      <c r="T219" s="289"/>
      <c r="U219" s="289"/>
      <c r="V219" s="289"/>
      <c r="W219" s="289"/>
      <c r="X219" s="289"/>
    </row>
    <row r="220" ht="15.75" customHeight="1">
      <c r="A220" s="426"/>
      <c r="B220" s="121"/>
      <c r="C220" s="121"/>
      <c r="D220" s="121"/>
      <c r="E220" s="121"/>
      <c r="F220" s="277"/>
      <c r="G220" s="121"/>
      <c r="H220" s="121"/>
      <c r="I220" s="121"/>
      <c r="J220" s="121"/>
      <c r="K220" s="121"/>
      <c r="L220" s="121"/>
      <c r="M220" s="121"/>
      <c r="N220" s="121"/>
      <c r="O220" s="121"/>
      <c r="P220" s="289"/>
      <c r="Q220" s="289"/>
      <c r="R220" s="289"/>
      <c r="S220" s="289"/>
      <c r="T220" s="289"/>
      <c r="U220" s="289"/>
      <c r="V220" s="289"/>
      <c r="W220" s="289"/>
      <c r="X220" s="28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1:$I$1001"/>
  <customSheetViews>
    <customSheetView guid="{AB856B94-BC6D-4658-AC9D-D986A8231141}" filter="1" showAutoFilter="1">
      <autoFilter ref="$A$1:$I$19"/>
      <extLst>
        <ext uri="GoogleSheetsCustomDataVersion1">
          <go:sheetsCustomData xmlns:go="http://customooxmlschemas.google.com/" filterViewId="1668278250"/>
        </ext>
      </extLst>
    </customSheetView>
  </customSheetView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9.0"/>
    <col customWidth="1" min="2" max="2" width="85.0"/>
    <col customWidth="1" min="3" max="3" width="24.71"/>
    <col customWidth="1" min="4" max="8" width="18.57"/>
    <col customWidth="1" min="9" max="9" width="34.43"/>
    <col customWidth="1" min="10" max="24" width="9.14"/>
  </cols>
  <sheetData>
    <row r="1">
      <c r="A1" s="374" t="s">
        <v>273</v>
      </c>
      <c r="B1" s="184" t="s">
        <v>274</v>
      </c>
      <c r="C1" s="375" t="s">
        <v>275</v>
      </c>
      <c r="D1" s="375" t="s">
        <v>276</v>
      </c>
      <c r="E1" s="375" t="s">
        <v>277</v>
      </c>
      <c r="F1" s="376" t="s">
        <v>278</v>
      </c>
      <c r="G1" s="185" t="s">
        <v>639</v>
      </c>
      <c r="H1" s="185" t="s">
        <v>138</v>
      </c>
      <c r="I1" s="185" t="s">
        <v>281</v>
      </c>
      <c r="J1" s="427"/>
      <c r="K1" s="427"/>
      <c r="L1" s="427"/>
      <c r="M1" s="427"/>
      <c r="N1" s="427"/>
      <c r="O1" s="427"/>
      <c r="P1" s="427"/>
      <c r="Q1" s="427"/>
      <c r="R1" s="427"/>
      <c r="S1" s="427"/>
      <c r="T1" s="427"/>
      <c r="U1" s="427"/>
      <c r="V1" s="378"/>
      <c r="W1" s="378"/>
      <c r="X1" s="378"/>
      <c r="Y1" s="27"/>
    </row>
    <row r="2" ht="15.75" customHeight="1">
      <c r="A2" s="90"/>
      <c r="B2" s="410"/>
      <c r="C2" s="92"/>
      <c r="D2" s="92"/>
      <c r="E2" s="92"/>
      <c r="F2" s="193"/>
      <c r="G2" s="108"/>
      <c r="H2" s="108"/>
      <c r="I2" s="271"/>
      <c r="J2" s="428"/>
      <c r="K2" s="428"/>
      <c r="L2" s="428"/>
      <c r="M2" s="428"/>
      <c r="N2" s="428"/>
      <c r="O2" s="428"/>
      <c r="P2" s="428"/>
      <c r="Q2" s="428"/>
      <c r="R2" s="428"/>
      <c r="S2" s="428"/>
      <c r="T2" s="428"/>
      <c r="U2" s="428"/>
      <c r="V2" s="428"/>
      <c r="W2" s="428"/>
      <c r="X2" s="428"/>
      <c r="Y2" s="189"/>
    </row>
    <row r="3" ht="15.75" customHeight="1">
      <c r="A3" s="82">
        <v>1.0</v>
      </c>
      <c r="B3" s="83" t="s">
        <v>714</v>
      </c>
      <c r="C3" s="84"/>
      <c r="D3" s="84"/>
      <c r="E3" s="84"/>
      <c r="F3" s="190"/>
      <c r="G3" s="86"/>
      <c r="H3" s="86"/>
      <c r="I3" s="86"/>
      <c r="J3" s="429"/>
      <c r="K3" s="429"/>
      <c r="L3" s="429"/>
      <c r="M3" s="429"/>
      <c r="N3" s="247"/>
      <c r="O3" s="247"/>
      <c r="P3" s="247"/>
      <c r="Q3" s="247"/>
      <c r="R3" s="247"/>
      <c r="S3" s="247"/>
      <c r="T3" s="247"/>
      <c r="U3" s="247"/>
      <c r="V3" s="247"/>
      <c r="W3" s="247"/>
      <c r="X3" s="247"/>
      <c r="Y3" s="189"/>
    </row>
    <row r="4" ht="15.75" customHeight="1">
      <c r="A4" s="90"/>
      <c r="B4" s="91"/>
      <c r="C4" s="199"/>
      <c r="D4" s="430"/>
      <c r="E4" s="430"/>
      <c r="F4" s="380"/>
      <c r="G4" s="431"/>
      <c r="H4" s="431"/>
      <c r="I4" s="382"/>
      <c r="J4" s="247"/>
      <c r="K4" s="429"/>
      <c r="L4" s="429"/>
      <c r="M4" s="429"/>
      <c r="N4" s="247"/>
      <c r="O4" s="247"/>
      <c r="P4" s="247"/>
      <c r="Q4" s="247"/>
      <c r="R4" s="247"/>
      <c r="S4" s="247"/>
      <c r="T4" s="247"/>
      <c r="U4" s="247"/>
      <c r="V4" s="247"/>
      <c r="W4" s="247"/>
      <c r="X4" s="247"/>
      <c r="Y4" s="189"/>
    </row>
    <row r="5">
      <c r="A5" s="90"/>
      <c r="B5" s="99" t="s">
        <v>715</v>
      </c>
      <c r="C5" s="99"/>
      <c r="D5" s="105"/>
      <c r="E5" s="105"/>
      <c r="F5" s="196"/>
      <c r="G5" s="414"/>
      <c r="H5" s="414"/>
      <c r="I5" s="110"/>
      <c r="J5" s="189"/>
      <c r="K5" s="429"/>
      <c r="L5" s="429"/>
      <c r="M5" s="429"/>
      <c r="N5" s="247"/>
      <c r="O5" s="247"/>
      <c r="P5" s="247"/>
      <c r="Q5" s="247"/>
      <c r="R5" s="247"/>
      <c r="S5" s="247"/>
      <c r="T5" s="247"/>
      <c r="U5" s="247"/>
      <c r="V5" s="247"/>
      <c r="W5" s="247"/>
      <c r="X5" s="247"/>
      <c r="Y5" s="189"/>
    </row>
    <row r="6">
      <c r="A6" s="90">
        <v>1.1</v>
      </c>
      <c r="B6" s="91" t="s">
        <v>716</v>
      </c>
      <c r="C6" s="99" t="s">
        <v>717</v>
      </c>
      <c r="D6" s="119" t="s">
        <v>718</v>
      </c>
      <c r="E6" s="105" t="s">
        <v>287</v>
      </c>
      <c r="F6" s="196">
        <v>450.0</v>
      </c>
      <c r="G6" s="108">
        <v>1305.0</v>
      </c>
      <c r="H6" s="110">
        <f>IF(F6="QRO",0,(F6*$G6))</f>
        <v>587250</v>
      </c>
      <c r="I6" s="188" t="s">
        <v>719</v>
      </c>
      <c r="J6" s="247"/>
      <c r="K6" s="429"/>
      <c r="L6" s="429"/>
      <c r="M6" s="429"/>
      <c r="N6" s="429"/>
      <c r="O6" s="429"/>
      <c r="P6" s="429"/>
      <c r="Q6" s="429"/>
      <c r="R6" s="429"/>
      <c r="S6" s="429"/>
      <c r="T6" s="429"/>
      <c r="U6" s="429"/>
      <c r="V6" s="255"/>
      <c r="W6" s="255"/>
      <c r="X6" s="255"/>
      <c r="Y6" s="189"/>
    </row>
    <row r="7">
      <c r="A7" s="90"/>
      <c r="B7" s="99" t="s">
        <v>720</v>
      </c>
      <c r="C7" s="99"/>
      <c r="D7" s="105"/>
      <c r="E7" s="105"/>
      <c r="F7" s="196"/>
      <c r="G7" s="266"/>
      <c r="H7" s="266"/>
      <c r="I7" s="110"/>
      <c r="J7" s="247"/>
      <c r="K7" s="429"/>
      <c r="L7" s="429"/>
      <c r="M7" s="429"/>
      <c r="N7" s="429"/>
      <c r="O7" s="429"/>
      <c r="P7" s="429"/>
      <c r="Q7" s="429"/>
      <c r="R7" s="429"/>
      <c r="S7" s="429"/>
      <c r="T7" s="429"/>
      <c r="U7" s="429"/>
      <c r="V7" s="255"/>
      <c r="W7" s="255"/>
      <c r="X7" s="255"/>
      <c r="Y7" s="189"/>
    </row>
    <row r="8" ht="39.75" customHeight="1">
      <c r="A8" s="90">
        <v>1.2</v>
      </c>
      <c r="B8" s="91" t="s">
        <v>721</v>
      </c>
      <c r="C8" s="99" t="s">
        <v>722</v>
      </c>
      <c r="D8" s="119" t="s">
        <v>723</v>
      </c>
      <c r="E8" s="105" t="s">
        <v>287</v>
      </c>
      <c r="F8" s="196">
        <v>55.0</v>
      </c>
      <c r="G8" s="432">
        <v>5805.69</v>
      </c>
      <c r="H8" s="110">
        <f>IF(F8="QRO",0,(F8*$G8))</f>
        <v>319312.95</v>
      </c>
      <c r="I8" s="188" t="s">
        <v>724</v>
      </c>
      <c r="J8" s="247"/>
      <c r="K8" s="429"/>
      <c r="L8" s="429"/>
      <c r="M8" s="429"/>
      <c r="N8" s="429"/>
      <c r="O8" s="429"/>
      <c r="P8" s="429"/>
      <c r="Q8" s="429"/>
      <c r="R8" s="429"/>
      <c r="S8" s="429"/>
      <c r="T8" s="429"/>
      <c r="U8" s="429"/>
      <c r="V8" s="255"/>
      <c r="W8" s="255"/>
      <c r="X8" s="255"/>
      <c r="Y8" s="189"/>
    </row>
    <row r="9">
      <c r="A9" s="386"/>
      <c r="B9" s="298" t="s">
        <v>725</v>
      </c>
      <c r="C9" s="298"/>
      <c r="D9" s="388"/>
      <c r="E9" s="388"/>
      <c r="F9" s="389"/>
      <c r="G9" s="416"/>
      <c r="H9" s="433"/>
      <c r="I9" s="392"/>
      <c r="J9" s="247"/>
      <c r="K9" s="429"/>
      <c r="L9" s="429"/>
      <c r="M9" s="429"/>
      <c r="N9" s="429"/>
      <c r="O9" s="429"/>
      <c r="P9" s="429"/>
      <c r="Q9" s="429"/>
      <c r="R9" s="429"/>
      <c r="S9" s="429"/>
      <c r="T9" s="429"/>
      <c r="U9" s="429"/>
      <c r="V9" s="255"/>
      <c r="W9" s="255"/>
      <c r="X9" s="255"/>
      <c r="Y9" s="189"/>
    </row>
    <row r="10" ht="22.5" customHeight="1">
      <c r="A10" s="434"/>
      <c r="B10" s="170" t="s">
        <v>726</v>
      </c>
      <c r="C10" s="435"/>
      <c r="D10" s="304"/>
      <c r="E10" s="304"/>
      <c r="F10" s="305"/>
      <c r="G10" s="419"/>
      <c r="H10" s="419">
        <f>SUM(H3:H9)</f>
        <v>906562.95</v>
      </c>
      <c r="I10" s="419"/>
      <c r="J10" s="428"/>
      <c r="K10" s="428"/>
      <c r="L10" s="428"/>
      <c r="M10" s="428"/>
      <c r="N10" s="428"/>
      <c r="O10" s="428"/>
      <c r="P10" s="428"/>
      <c r="Q10" s="428"/>
      <c r="R10" s="428"/>
      <c r="S10" s="428"/>
      <c r="T10" s="428"/>
      <c r="U10" s="428"/>
      <c r="V10" s="398"/>
      <c r="W10" s="398"/>
      <c r="X10" s="398"/>
      <c r="Y10" s="189"/>
    </row>
    <row r="11" ht="15.75" customHeight="1">
      <c r="A11" s="399"/>
      <c r="B11" s="98"/>
      <c r="C11" s="255"/>
      <c r="D11" s="313"/>
      <c r="E11" s="313"/>
      <c r="F11" s="314"/>
      <c r="G11" s="436"/>
      <c r="H11" s="436"/>
      <c r="I11" s="437"/>
      <c r="J11" s="438"/>
      <c r="K11" s="438"/>
      <c r="L11" s="438"/>
      <c r="M11" s="438"/>
      <c r="N11" s="438"/>
      <c r="O11" s="438"/>
      <c r="P11" s="438"/>
      <c r="Q11" s="438"/>
      <c r="R11" s="438"/>
      <c r="S11" s="438"/>
      <c r="T11" s="438"/>
      <c r="U11" s="438"/>
      <c r="V11" s="313"/>
      <c r="W11" s="313"/>
      <c r="X11" s="313"/>
      <c r="Y11" s="189"/>
    </row>
    <row r="12" ht="15.75" customHeight="1">
      <c r="A12" s="399"/>
      <c r="B12" s="98"/>
      <c r="C12" s="255"/>
      <c r="D12" s="313"/>
      <c r="E12" s="313"/>
      <c r="F12" s="314"/>
      <c r="G12" s="436"/>
      <c r="H12" s="436"/>
      <c r="I12" s="437"/>
      <c r="J12" s="438"/>
      <c r="K12" s="438"/>
      <c r="L12" s="438"/>
      <c r="M12" s="438"/>
      <c r="N12" s="438"/>
      <c r="O12" s="438"/>
      <c r="P12" s="438"/>
      <c r="Q12" s="438"/>
      <c r="R12" s="438"/>
      <c r="S12" s="438"/>
      <c r="T12" s="438"/>
      <c r="U12" s="438"/>
      <c r="V12" s="313"/>
      <c r="W12" s="313"/>
      <c r="X12" s="313"/>
      <c r="Y12" s="189"/>
    </row>
    <row r="13" ht="15.75" customHeight="1">
      <c r="A13" s="399"/>
      <c r="B13" s="98"/>
      <c r="C13" s="255"/>
      <c r="D13" s="313"/>
      <c r="E13" s="313"/>
      <c r="F13" s="314"/>
      <c r="G13" s="436"/>
      <c r="H13" s="436"/>
      <c r="I13" s="437"/>
      <c r="J13" s="438"/>
      <c r="K13" s="438"/>
      <c r="L13" s="438"/>
      <c r="M13" s="438"/>
      <c r="N13" s="438"/>
      <c r="O13" s="438"/>
      <c r="P13" s="438"/>
      <c r="Q13" s="438"/>
      <c r="R13" s="438"/>
      <c r="S13" s="438"/>
      <c r="T13" s="438"/>
      <c r="U13" s="438"/>
      <c r="V13" s="313"/>
      <c r="W13" s="313"/>
      <c r="X13" s="313"/>
      <c r="Y13" s="189"/>
    </row>
    <row r="14" ht="15.75" customHeight="1">
      <c r="A14" s="399"/>
      <c r="B14" s="98" t="s">
        <v>381</v>
      </c>
      <c r="C14" s="255"/>
      <c r="D14" s="313"/>
      <c r="E14" s="313"/>
      <c r="F14" s="314"/>
      <c r="G14" s="436"/>
      <c r="H14" s="436"/>
      <c r="I14" s="437"/>
      <c r="J14" s="438"/>
      <c r="K14" s="438"/>
      <c r="L14" s="438"/>
      <c r="M14" s="438"/>
      <c r="N14" s="438"/>
      <c r="O14" s="438"/>
      <c r="P14" s="438"/>
      <c r="Q14" s="438"/>
      <c r="R14" s="438"/>
      <c r="S14" s="438"/>
      <c r="T14" s="438"/>
      <c r="U14" s="438"/>
      <c r="V14" s="313"/>
      <c r="W14" s="313"/>
      <c r="X14" s="313"/>
      <c r="Y14" s="189"/>
    </row>
    <row r="15" ht="15.75" customHeight="1">
      <c r="A15" s="399"/>
      <c r="B15" s="98"/>
      <c r="C15" s="255"/>
      <c r="D15" s="313"/>
      <c r="E15" s="313"/>
      <c r="F15" s="314"/>
      <c r="G15" s="436"/>
      <c r="H15" s="436"/>
      <c r="I15" s="437"/>
      <c r="J15" s="438"/>
      <c r="K15" s="438"/>
      <c r="L15" s="438"/>
      <c r="M15" s="438"/>
      <c r="N15" s="438"/>
      <c r="O15" s="438"/>
      <c r="P15" s="438"/>
      <c r="Q15" s="438"/>
      <c r="R15" s="438"/>
      <c r="S15" s="438"/>
      <c r="T15" s="438"/>
      <c r="U15" s="438"/>
      <c r="V15" s="313"/>
      <c r="W15" s="313"/>
      <c r="X15" s="313"/>
      <c r="Y15" s="189"/>
    </row>
    <row r="16" ht="15.75" customHeight="1">
      <c r="A16" s="399"/>
      <c r="B16" s="98"/>
      <c r="C16" s="255"/>
      <c r="D16" s="313"/>
      <c r="E16" s="313"/>
      <c r="F16" s="314"/>
      <c r="G16" s="436"/>
      <c r="H16" s="436"/>
      <c r="I16" s="437"/>
      <c r="J16" s="438"/>
      <c r="K16" s="438"/>
      <c r="L16" s="438"/>
      <c r="M16" s="438"/>
      <c r="N16" s="438"/>
      <c r="O16" s="438"/>
      <c r="P16" s="438"/>
      <c r="Q16" s="438"/>
      <c r="R16" s="438"/>
      <c r="S16" s="438"/>
      <c r="T16" s="438"/>
      <c r="U16" s="438"/>
      <c r="V16" s="313"/>
      <c r="W16" s="313"/>
      <c r="X16" s="313"/>
      <c r="Y16" s="189"/>
    </row>
    <row r="17" ht="15.75" customHeight="1">
      <c r="A17" s="399"/>
      <c r="B17" s="98"/>
      <c r="C17" s="255"/>
      <c r="D17" s="313"/>
      <c r="E17" s="313"/>
      <c r="F17" s="314"/>
      <c r="G17" s="436"/>
      <c r="H17" s="436"/>
      <c r="I17" s="437"/>
      <c r="J17" s="438"/>
      <c r="K17" s="438"/>
      <c r="L17" s="438"/>
      <c r="M17" s="438"/>
      <c r="N17" s="438"/>
      <c r="O17" s="438"/>
      <c r="P17" s="438"/>
      <c r="Q17" s="438"/>
      <c r="R17" s="438"/>
      <c r="S17" s="438"/>
      <c r="T17" s="438"/>
      <c r="U17" s="438"/>
      <c r="V17" s="313"/>
      <c r="W17" s="313"/>
      <c r="X17" s="313"/>
      <c r="Y17" s="189"/>
    </row>
    <row r="18" ht="15.75" customHeight="1">
      <c r="A18" s="399"/>
      <c r="B18" s="98"/>
      <c r="C18" s="255"/>
      <c r="D18" s="313"/>
      <c r="E18" s="313"/>
      <c r="F18" s="314"/>
      <c r="G18" s="436"/>
      <c r="H18" s="436"/>
      <c r="I18" s="437"/>
      <c r="J18" s="438"/>
      <c r="K18" s="438"/>
      <c r="L18" s="438"/>
      <c r="M18" s="438"/>
      <c r="N18" s="438"/>
      <c r="O18" s="438"/>
      <c r="P18" s="438"/>
      <c r="Q18" s="438"/>
      <c r="R18" s="438"/>
      <c r="S18" s="438"/>
      <c r="T18" s="438"/>
      <c r="U18" s="438"/>
      <c r="V18" s="313"/>
      <c r="W18" s="313"/>
      <c r="X18" s="313"/>
      <c r="Y18" s="189"/>
    </row>
    <row r="19" ht="15.75" customHeight="1">
      <c r="A19" s="399"/>
      <c r="B19" s="98"/>
      <c r="C19" s="255"/>
      <c r="D19" s="313"/>
      <c r="E19" s="313"/>
      <c r="F19" s="314"/>
      <c r="G19" s="436"/>
      <c r="H19" s="436"/>
      <c r="I19" s="437"/>
      <c r="J19" s="438"/>
      <c r="K19" s="438"/>
      <c r="L19" s="438"/>
      <c r="M19" s="438"/>
      <c r="N19" s="438"/>
      <c r="O19" s="438"/>
      <c r="P19" s="438"/>
      <c r="Q19" s="438"/>
      <c r="R19" s="438"/>
      <c r="S19" s="438"/>
      <c r="T19" s="438"/>
      <c r="U19" s="438"/>
      <c r="V19" s="313"/>
      <c r="W19" s="313"/>
      <c r="X19" s="313"/>
      <c r="Y19" s="189"/>
    </row>
    <row r="20" ht="15.75" customHeight="1">
      <c r="A20" s="399"/>
      <c r="B20" s="98"/>
      <c r="C20" s="255"/>
      <c r="D20" s="313"/>
      <c r="E20" s="313"/>
      <c r="F20" s="314"/>
      <c r="G20" s="436"/>
      <c r="H20" s="436"/>
      <c r="I20" s="437"/>
      <c r="J20" s="438"/>
      <c r="K20" s="438"/>
      <c r="L20" s="438"/>
      <c r="M20" s="438"/>
      <c r="N20" s="438"/>
      <c r="O20" s="438"/>
      <c r="P20" s="438"/>
      <c r="Q20" s="438"/>
      <c r="R20" s="438"/>
      <c r="S20" s="438"/>
      <c r="T20" s="438"/>
      <c r="U20" s="438"/>
      <c r="V20" s="313"/>
      <c r="W20" s="313"/>
      <c r="X20" s="313"/>
      <c r="Y20" s="189"/>
    </row>
    <row r="21" ht="15.75" customHeight="1">
      <c r="A21" s="399"/>
      <c r="B21" s="98"/>
      <c r="C21" s="255"/>
      <c r="D21" s="313"/>
      <c r="E21" s="313"/>
      <c r="F21" s="314"/>
      <c r="G21" s="436"/>
      <c r="H21" s="436"/>
      <c r="I21" s="437"/>
      <c r="J21" s="438"/>
      <c r="K21" s="438"/>
      <c r="L21" s="438"/>
      <c r="M21" s="438"/>
      <c r="N21" s="438"/>
      <c r="O21" s="438"/>
      <c r="P21" s="438"/>
      <c r="Q21" s="438"/>
      <c r="R21" s="438"/>
      <c r="S21" s="438"/>
      <c r="T21" s="438"/>
      <c r="U21" s="438"/>
      <c r="V21" s="313"/>
      <c r="W21" s="313"/>
      <c r="X21" s="313"/>
      <c r="Y21" s="189"/>
    </row>
    <row r="22" ht="15.75" customHeight="1">
      <c r="A22" s="399"/>
      <c r="B22" s="98"/>
      <c r="C22" s="255"/>
      <c r="D22" s="313"/>
      <c r="E22" s="313"/>
      <c r="F22" s="314"/>
      <c r="G22" s="436"/>
      <c r="H22" s="436"/>
      <c r="I22" s="437"/>
      <c r="J22" s="438"/>
      <c r="K22" s="438"/>
      <c r="L22" s="438"/>
      <c r="M22" s="438"/>
      <c r="N22" s="438"/>
      <c r="O22" s="438"/>
      <c r="P22" s="438"/>
      <c r="Q22" s="438"/>
      <c r="R22" s="438"/>
      <c r="S22" s="438"/>
      <c r="T22" s="438"/>
      <c r="U22" s="438"/>
      <c r="V22" s="313"/>
      <c r="W22" s="313"/>
      <c r="X22" s="313"/>
      <c r="Y22" s="189"/>
    </row>
    <row r="23" ht="15.75" customHeight="1">
      <c r="A23" s="399"/>
      <c r="B23" s="98"/>
      <c r="C23" s="255"/>
      <c r="D23" s="313"/>
      <c r="E23" s="313"/>
      <c r="F23" s="314"/>
      <c r="G23" s="436"/>
      <c r="H23" s="436"/>
      <c r="I23" s="437"/>
      <c r="J23" s="438"/>
      <c r="K23" s="438"/>
      <c r="L23" s="438"/>
      <c r="M23" s="438"/>
      <c r="N23" s="438"/>
      <c r="O23" s="438"/>
      <c r="P23" s="438"/>
      <c r="Q23" s="438"/>
      <c r="R23" s="438"/>
      <c r="S23" s="438"/>
      <c r="T23" s="438"/>
      <c r="U23" s="438"/>
      <c r="V23" s="313"/>
      <c r="W23" s="313"/>
      <c r="X23" s="313"/>
      <c r="Y23" s="189"/>
    </row>
    <row r="24" ht="15.75" customHeight="1">
      <c r="A24" s="399"/>
      <c r="B24" s="98"/>
      <c r="C24" s="255"/>
      <c r="D24" s="313"/>
      <c r="E24" s="313"/>
      <c r="F24" s="314"/>
      <c r="G24" s="436"/>
      <c r="H24" s="436"/>
      <c r="I24" s="437"/>
      <c r="J24" s="438"/>
      <c r="K24" s="438"/>
      <c r="L24" s="438"/>
      <c r="M24" s="438"/>
      <c r="N24" s="438"/>
      <c r="O24" s="438"/>
      <c r="P24" s="438"/>
      <c r="Q24" s="438"/>
      <c r="R24" s="438"/>
      <c r="S24" s="438"/>
      <c r="T24" s="438"/>
      <c r="U24" s="438"/>
      <c r="V24" s="313"/>
      <c r="W24" s="313"/>
      <c r="X24" s="313"/>
      <c r="Y24" s="189"/>
    </row>
    <row r="25" ht="15.75" customHeight="1">
      <c r="A25" s="399"/>
      <c r="B25" s="98"/>
      <c r="C25" s="255"/>
      <c r="D25" s="313"/>
      <c r="E25" s="313"/>
      <c r="F25" s="314"/>
      <c r="G25" s="436"/>
      <c r="H25" s="436"/>
      <c r="I25" s="437"/>
      <c r="J25" s="438"/>
      <c r="K25" s="438"/>
      <c r="L25" s="438"/>
      <c r="M25" s="438"/>
      <c r="N25" s="438"/>
      <c r="O25" s="438"/>
      <c r="P25" s="438"/>
      <c r="Q25" s="438"/>
      <c r="R25" s="438"/>
      <c r="S25" s="438"/>
      <c r="T25" s="438"/>
      <c r="U25" s="438"/>
      <c r="V25" s="313"/>
      <c r="W25" s="313"/>
      <c r="X25" s="313"/>
      <c r="Y25" s="189"/>
    </row>
    <row r="26" ht="15.75" customHeight="1">
      <c r="A26" s="399"/>
      <c r="B26" s="98"/>
      <c r="C26" s="255"/>
      <c r="D26" s="313"/>
      <c r="E26" s="313"/>
      <c r="F26" s="314"/>
      <c r="G26" s="436"/>
      <c r="H26" s="436"/>
      <c r="I26" s="437"/>
      <c r="J26" s="438"/>
      <c r="K26" s="438"/>
      <c r="L26" s="438"/>
      <c r="M26" s="438"/>
      <c r="N26" s="438"/>
      <c r="O26" s="438"/>
      <c r="P26" s="438"/>
      <c r="Q26" s="438"/>
      <c r="R26" s="438"/>
      <c r="S26" s="438"/>
      <c r="T26" s="438"/>
      <c r="U26" s="438"/>
      <c r="V26" s="313"/>
      <c r="W26" s="313"/>
      <c r="X26" s="313"/>
      <c r="Y26" s="189"/>
    </row>
    <row r="27" ht="15.75" customHeight="1">
      <c r="A27" s="399"/>
      <c r="B27" s="98"/>
      <c r="C27" s="255"/>
      <c r="D27" s="313"/>
      <c r="E27" s="313"/>
      <c r="F27" s="314"/>
      <c r="G27" s="436"/>
      <c r="H27" s="436"/>
      <c r="I27" s="437"/>
      <c r="J27" s="438"/>
      <c r="K27" s="438"/>
      <c r="L27" s="438"/>
      <c r="M27" s="438"/>
      <c r="N27" s="438"/>
      <c r="O27" s="438"/>
      <c r="P27" s="438"/>
      <c r="Q27" s="438"/>
      <c r="R27" s="438"/>
      <c r="S27" s="438"/>
      <c r="T27" s="438"/>
      <c r="U27" s="438"/>
      <c r="V27" s="313"/>
      <c r="W27" s="313"/>
      <c r="X27" s="313"/>
      <c r="Y27" s="189"/>
    </row>
    <row r="28" ht="15.75" customHeight="1">
      <c r="A28" s="399"/>
      <c r="B28" s="98"/>
      <c r="C28" s="255"/>
      <c r="D28" s="313"/>
      <c r="E28" s="313"/>
      <c r="F28" s="314"/>
      <c r="G28" s="436"/>
      <c r="H28" s="436"/>
      <c r="I28" s="437"/>
      <c r="J28" s="438"/>
      <c r="K28" s="438"/>
      <c r="L28" s="438"/>
      <c r="M28" s="438"/>
      <c r="N28" s="438"/>
      <c r="O28" s="438"/>
      <c r="P28" s="438"/>
      <c r="Q28" s="438"/>
      <c r="R28" s="438"/>
      <c r="S28" s="438"/>
      <c r="T28" s="438"/>
      <c r="U28" s="438"/>
      <c r="V28" s="313"/>
      <c r="W28" s="313"/>
      <c r="X28" s="313"/>
      <c r="Y28" s="189"/>
    </row>
    <row r="29" ht="15.75" customHeight="1">
      <c r="A29" s="399"/>
      <c r="B29" s="98"/>
      <c r="C29" s="255"/>
      <c r="D29" s="313"/>
      <c r="E29" s="313"/>
      <c r="F29" s="314"/>
      <c r="G29" s="436"/>
      <c r="H29" s="436"/>
      <c r="I29" s="437"/>
      <c r="J29" s="438"/>
      <c r="K29" s="438"/>
      <c r="L29" s="438"/>
      <c r="M29" s="438"/>
      <c r="N29" s="438"/>
      <c r="O29" s="438"/>
      <c r="P29" s="438"/>
      <c r="Q29" s="438"/>
      <c r="R29" s="438"/>
      <c r="S29" s="438"/>
      <c r="T29" s="438"/>
      <c r="U29" s="438"/>
      <c r="V29" s="313"/>
      <c r="W29" s="313"/>
      <c r="X29" s="313"/>
      <c r="Y29" s="189"/>
    </row>
    <row r="30" ht="15.75" customHeight="1">
      <c r="A30" s="399"/>
      <c r="B30" s="98"/>
      <c r="C30" s="255"/>
      <c r="D30" s="313"/>
      <c r="E30" s="313"/>
      <c r="F30" s="314"/>
      <c r="G30" s="436"/>
      <c r="H30" s="436"/>
      <c r="I30" s="437"/>
      <c r="J30" s="438"/>
      <c r="K30" s="438"/>
      <c r="L30" s="438"/>
      <c r="M30" s="438"/>
      <c r="N30" s="438"/>
      <c r="O30" s="438"/>
      <c r="P30" s="438"/>
      <c r="Q30" s="438"/>
      <c r="R30" s="438"/>
      <c r="S30" s="438"/>
      <c r="T30" s="438"/>
      <c r="U30" s="438"/>
      <c r="V30" s="313"/>
      <c r="W30" s="313"/>
      <c r="X30" s="313"/>
      <c r="Y30" s="189"/>
    </row>
    <row r="31" ht="15.75" customHeight="1">
      <c r="A31" s="399"/>
      <c r="B31" s="98"/>
      <c r="C31" s="255"/>
      <c r="D31" s="313"/>
      <c r="E31" s="313"/>
      <c r="F31" s="314"/>
      <c r="G31" s="436"/>
      <c r="H31" s="436"/>
      <c r="I31" s="437"/>
      <c r="J31" s="438"/>
      <c r="K31" s="438"/>
      <c r="L31" s="438"/>
      <c r="M31" s="438"/>
      <c r="N31" s="438"/>
      <c r="O31" s="438"/>
      <c r="P31" s="438"/>
      <c r="Q31" s="438"/>
      <c r="R31" s="438"/>
      <c r="S31" s="438"/>
      <c r="T31" s="438"/>
      <c r="U31" s="438"/>
      <c r="V31" s="313"/>
      <c r="W31" s="313"/>
      <c r="X31" s="313"/>
      <c r="Y31" s="189"/>
    </row>
    <row r="32" ht="15.75" customHeight="1">
      <c r="A32" s="399"/>
      <c r="B32" s="98"/>
      <c r="C32" s="255"/>
      <c r="D32" s="313"/>
      <c r="E32" s="313"/>
      <c r="F32" s="314"/>
      <c r="G32" s="436"/>
      <c r="H32" s="436"/>
      <c r="I32" s="437"/>
      <c r="J32" s="438"/>
      <c r="K32" s="438"/>
      <c r="L32" s="438"/>
      <c r="M32" s="438"/>
      <c r="N32" s="438"/>
      <c r="O32" s="438"/>
      <c r="P32" s="438"/>
      <c r="Q32" s="438"/>
      <c r="R32" s="438"/>
      <c r="S32" s="438"/>
      <c r="T32" s="438"/>
      <c r="U32" s="438"/>
      <c r="V32" s="313"/>
      <c r="W32" s="313"/>
      <c r="X32" s="313"/>
      <c r="Y32" s="189"/>
    </row>
    <row r="33" ht="15.75" customHeight="1">
      <c r="A33" s="399"/>
      <c r="B33" s="98"/>
      <c r="C33" s="255"/>
      <c r="D33" s="313"/>
      <c r="E33" s="313"/>
      <c r="F33" s="314"/>
      <c r="G33" s="436"/>
      <c r="H33" s="436"/>
      <c r="I33" s="437"/>
      <c r="J33" s="438"/>
      <c r="K33" s="438"/>
      <c r="L33" s="438"/>
      <c r="M33" s="438"/>
      <c r="N33" s="438"/>
      <c r="O33" s="438"/>
      <c r="P33" s="438"/>
      <c r="Q33" s="438"/>
      <c r="R33" s="438"/>
      <c r="S33" s="438"/>
      <c r="T33" s="438"/>
      <c r="U33" s="438"/>
      <c r="V33" s="313"/>
      <c r="W33" s="313"/>
      <c r="X33" s="313"/>
      <c r="Y33" s="189"/>
    </row>
    <row r="34" ht="15.75" customHeight="1">
      <c r="A34" s="399"/>
      <c r="B34" s="98"/>
      <c r="C34" s="255"/>
      <c r="D34" s="313"/>
      <c r="E34" s="313"/>
      <c r="F34" s="314"/>
      <c r="G34" s="436"/>
      <c r="H34" s="436"/>
      <c r="I34" s="437"/>
      <c r="J34" s="438"/>
      <c r="K34" s="438"/>
      <c r="L34" s="438"/>
      <c r="M34" s="438"/>
      <c r="N34" s="438"/>
      <c r="O34" s="438"/>
      <c r="P34" s="438"/>
      <c r="Q34" s="438"/>
      <c r="R34" s="438"/>
      <c r="S34" s="438"/>
      <c r="T34" s="438"/>
      <c r="U34" s="438"/>
      <c r="V34" s="313"/>
      <c r="W34" s="313"/>
      <c r="X34" s="313"/>
      <c r="Y34" s="189"/>
    </row>
    <row r="35" ht="15.75" customHeight="1">
      <c r="A35" s="399"/>
      <c r="B35" s="98"/>
      <c r="C35" s="255"/>
      <c r="D35" s="313"/>
      <c r="E35" s="313"/>
      <c r="F35" s="314"/>
      <c r="G35" s="436"/>
      <c r="H35" s="436"/>
      <c r="I35" s="437"/>
      <c r="J35" s="438"/>
      <c r="K35" s="438"/>
      <c r="L35" s="438"/>
      <c r="M35" s="438"/>
      <c r="N35" s="438"/>
      <c r="O35" s="438"/>
      <c r="P35" s="438"/>
      <c r="Q35" s="438"/>
      <c r="R35" s="438"/>
      <c r="S35" s="438"/>
      <c r="T35" s="438"/>
      <c r="U35" s="438"/>
      <c r="V35" s="313"/>
      <c r="W35" s="313"/>
      <c r="X35" s="313"/>
      <c r="Y35" s="189"/>
    </row>
    <row r="36" ht="15.75" customHeight="1">
      <c r="A36" s="399"/>
      <c r="B36" s="98"/>
      <c r="C36" s="255"/>
      <c r="D36" s="313"/>
      <c r="E36" s="313"/>
      <c r="F36" s="314"/>
      <c r="G36" s="436"/>
      <c r="H36" s="436"/>
      <c r="I36" s="437"/>
      <c r="J36" s="438"/>
      <c r="K36" s="438"/>
      <c r="L36" s="438"/>
      <c r="M36" s="438"/>
      <c r="N36" s="438"/>
      <c r="O36" s="438"/>
      <c r="P36" s="438"/>
      <c r="Q36" s="438"/>
      <c r="R36" s="438"/>
      <c r="S36" s="438"/>
      <c r="T36" s="438"/>
      <c r="U36" s="438"/>
      <c r="V36" s="313"/>
      <c r="W36" s="313"/>
      <c r="X36" s="313"/>
      <c r="Y36" s="189"/>
    </row>
    <row r="37" ht="15.75" customHeight="1">
      <c r="A37" s="399"/>
      <c r="B37" s="98"/>
      <c r="C37" s="255"/>
      <c r="D37" s="313"/>
      <c r="E37" s="313"/>
      <c r="F37" s="314"/>
      <c r="G37" s="436"/>
      <c r="H37" s="436"/>
      <c r="I37" s="437"/>
      <c r="J37" s="438"/>
      <c r="K37" s="438"/>
      <c r="L37" s="438"/>
      <c r="M37" s="438"/>
      <c r="N37" s="438"/>
      <c r="O37" s="438"/>
      <c r="P37" s="438"/>
      <c r="Q37" s="438"/>
      <c r="R37" s="438"/>
      <c r="S37" s="438"/>
      <c r="T37" s="438"/>
      <c r="U37" s="438"/>
      <c r="V37" s="313"/>
      <c r="W37" s="313"/>
      <c r="X37" s="313"/>
      <c r="Y37" s="189"/>
    </row>
    <row r="38" ht="15.75" customHeight="1">
      <c r="A38" s="399"/>
      <c r="B38" s="98"/>
      <c r="C38" s="255"/>
      <c r="D38" s="313"/>
      <c r="E38" s="313"/>
      <c r="F38" s="314"/>
      <c r="G38" s="436"/>
      <c r="H38" s="436"/>
      <c r="I38" s="437"/>
      <c r="J38" s="438"/>
      <c r="K38" s="438"/>
      <c r="L38" s="438"/>
      <c r="M38" s="438"/>
      <c r="N38" s="438"/>
      <c r="O38" s="438"/>
      <c r="P38" s="438"/>
      <c r="Q38" s="438"/>
      <c r="R38" s="438"/>
      <c r="S38" s="438"/>
      <c r="T38" s="438"/>
      <c r="U38" s="438"/>
      <c r="V38" s="313"/>
      <c r="W38" s="313"/>
      <c r="X38" s="313"/>
      <c r="Y38" s="189"/>
    </row>
    <row r="39" ht="15.75" customHeight="1">
      <c r="A39" s="399"/>
      <c r="B39" s="98"/>
      <c r="C39" s="255"/>
      <c r="D39" s="313"/>
      <c r="E39" s="313"/>
      <c r="F39" s="314"/>
      <c r="G39" s="436"/>
      <c r="H39" s="436"/>
      <c r="I39" s="437"/>
      <c r="J39" s="438"/>
      <c r="K39" s="438"/>
      <c r="L39" s="438"/>
      <c r="M39" s="438"/>
      <c r="N39" s="438"/>
      <c r="O39" s="438"/>
      <c r="P39" s="438"/>
      <c r="Q39" s="438"/>
      <c r="R39" s="438"/>
      <c r="S39" s="438"/>
      <c r="T39" s="438"/>
      <c r="U39" s="438"/>
      <c r="V39" s="313"/>
      <c r="W39" s="313"/>
      <c r="X39" s="313"/>
      <c r="Y39" s="189"/>
    </row>
    <row r="40" ht="15.75" customHeight="1">
      <c r="A40" s="399"/>
      <c r="B40" s="98"/>
      <c r="C40" s="255"/>
      <c r="D40" s="313"/>
      <c r="E40" s="313"/>
      <c r="F40" s="314"/>
      <c r="G40" s="436"/>
      <c r="H40" s="436"/>
      <c r="I40" s="437"/>
      <c r="J40" s="438"/>
      <c r="K40" s="438"/>
      <c r="L40" s="438"/>
      <c r="M40" s="438"/>
      <c r="N40" s="438"/>
      <c r="O40" s="438"/>
      <c r="P40" s="438"/>
      <c r="Q40" s="438"/>
      <c r="R40" s="438"/>
      <c r="S40" s="438"/>
      <c r="T40" s="438"/>
      <c r="U40" s="438"/>
      <c r="V40" s="313"/>
      <c r="W40" s="313"/>
      <c r="X40" s="313"/>
      <c r="Y40" s="189"/>
    </row>
    <row r="41" ht="15.75" customHeight="1">
      <c r="A41" s="399"/>
      <c r="B41" s="98"/>
      <c r="C41" s="255"/>
      <c r="D41" s="313"/>
      <c r="E41" s="313"/>
      <c r="F41" s="314"/>
      <c r="G41" s="436"/>
      <c r="H41" s="436"/>
      <c r="I41" s="437"/>
      <c r="J41" s="438"/>
      <c r="K41" s="438"/>
      <c r="L41" s="438"/>
      <c r="M41" s="438"/>
      <c r="N41" s="438"/>
      <c r="O41" s="438"/>
      <c r="P41" s="438"/>
      <c r="Q41" s="438"/>
      <c r="R41" s="438"/>
      <c r="S41" s="438"/>
      <c r="T41" s="438"/>
      <c r="U41" s="438"/>
      <c r="V41" s="313"/>
      <c r="W41" s="313"/>
      <c r="X41" s="313"/>
      <c r="Y41" s="189"/>
    </row>
    <row r="42" ht="15.75" customHeight="1">
      <c r="A42" s="399"/>
      <c r="B42" s="98"/>
      <c r="C42" s="255"/>
      <c r="D42" s="313"/>
      <c r="E42" s="313"/>
      <c r="F42" s="314"/>
      <c r="G42" s="436"/>
      <c r="H42" s="436"/>
      <c r="I42" s="437"/>
      <c r="J42" s="438"/>
      <c r="K42" s="438"/>
      <c r="L42" s="438"/>
      <c r="M42" s="438"/>
      <c r="N42" s="438"/>
      <c r="O42" s="438"/>
      <c r="P42" s="438"/>
      <c r="Q42" s="438"/>
      <c r="R42" s="438"/>
      <c r="S42" s="438"/>
      <c r="T42" s="438"/>
      <c r="U42" s="438"/>
      <c r="V42" s="313"/>
      <c r="W42" s="313"/>
      <c r="X42" s="313"/>
      <c r="Y42" s="189"/>
    </row>
    <row r="43" ht="15.75" customHeight="1">
      <c r="A43" s="399"/>
      <c r="B43" s="98"/>
      <c r="C43" s="255"/>
      <c r="D43" s="313"/>
      <c r="E43" s="313"/>
      <c r="F43" s="314"/>
      <c r="G43" s="436"/>
      <c r="H43" s="436"/>
      <c r="I43" s="437"/>
      <c r="J43" s="438"/>
      <c r="K43" s="438"/>
      <c r="L43" s="438"/>
      <c r="M43" s="438"/>
      <c r="N43" s="438"/>
      <c r="O43" s="438"/>
      <c r="P43" s="438"/>
      <c r="Q43" s="438"/>
      <c r="R43" s="438"/>
      <c r="S43" s="438"/>
      <c r="T43" s="438"/>
      <c r="U43" s="438"/>
      <c r="V43" s="313"/>
      <c r="W43" s="313"/>
      <c r="X43" s="313"/>
      <c r="Y43" s="189"/>
    </row>
    <row r="44" ht="15.75" customHeight="1">
      <c r="A44" s="399"/>
      <c r="B44" s="98"/>
      <c r="C44" s="255"/>
      <c r="D44" s="313"/>
      <c r="E44" s="313"/>
      <c r="F44" s="314"/>
      <c r="G44" s="436"/>
      <c r="H44" s="436"/>
      <c r="I44" s="437"/>
      <c r="J44" s="438"/>
      <c r="K44" s="438"/>
      <c r="L44" s="438"/>
      <c r="M44" s="438"/>
      <c r="N44" s="438"/>
      <c r="O44" s="438"/>
      <c r="P44" s="438"/>
      <c r="Q44" s="438"/>
      <c r="R44" s="438"/>
      <c r="S44" s="438"/>
      <c r="T44" s="438"/>
      <c r="U44" s="438"/>
      <c r="V44" s="313"/>
      <c r="W44" s="313"/>
      <c r="X44" s="313"/>
      <c r="Y44" s="189"/>
    </row>
    <row r="45" ht="15.75" customHeight="1">
      <c r="A45" s="399"/>
      <c r="B45" s="98"/>
      <c r="C45" s="255"/>
      <c r="D45" s="313"/>
      <c r="E45" s="313"/>
      <c r="F45" s="314"/>
      <c r="G45" s="436"/>
      <c r="H45" s="436"/>
      <c r="I45" s="437"/>
      <c r="J45" s="438"/>
      <c r="K45" s="438"/>
      <c r="L45" s="438"/>
      <c r="M45" s="438"/>
      <c r="N45" s="438"/>
      <c r="O45" s="438"/>
      <c r="P45" s="438"/>
      <c r="Q45" s="438"/>
      <c r="R45" s="438"/>
      <c r="S45" s="438"/>
      <c r="T45" s="438"/>
      <c r="U45" s="438"/>
      <c r="V45" s="313"/>
      <c r="W45" s="313"/>
      <c r="X45" s="313"/>
      <c r="Y45" s="189"/>
    </row>
    <row r="46" ht="15.75" customHeight="1">
      <c r="A46" s="399"/>
      <c r="B46" s="98"/>
      <c r="C46" s="255"/>
      <c r="D46" s="313"/>
      <c r="E46" s="313"/>
      <c r="F46" s="314"/>
      <c r="G46" s="436"/>
      <c r="H46" s="436"/>
      <c r="I46" s="437"/>
      <c r="J46" s="438"/>
      <c r="K46" s="438"/>
      <c r="L46" s="438"/>
      <c r="M46" s="438"/>
      <c r="N46" s="438"/>
      <c r="O46" s="438"/>
      <c r="P46" s="438"/>
      <c r="Q46" s="438"/>
      <c r="R46" s="438"/>
      <c r="S46" s="438"/>
      <c r="T46" s="438"/>
      <c r="U46" s="438"/>
      <c r="V46" s="313"/>
      <c r="W46" s="313"/>
      <c r="X46" s="313"/>
      <c r="Y46" s="189"/>
    </row>
    <row r="47" ht="15.75" customHeight="1">
      <c r="A47" s="399"/>
      <c r="B47" s="98"/>
      <c r="C47" s="255"/>
      <c r="D47" s="313"/>
      <c r="E47" s="313"/>
      <c r="F47" s="314"/>
      <c r="G47" s="436"/>
      <c r="H47" s="436"/>
      <c r="I47" s="437"/>
      <c r="J47" s="438"/>
      <c r="K47" s="438"/>
      <c r="L47" s="438"/>
      <c r="M47" s="438"/>
      <c r="N47" s="438"/>
      <c r="O47" s="438"/>
      <c r="P47" s="438"/>
      <c r="Q47" s="438"/>
      <c r="R47" s="438"/>
      <c r="S47" s="438"/>
      <c r="T47" s="438"/>
      <c r="U47" s="438"/>
      <c r="V47" s="313"/>
      <c r="W47" s="313"/>
      <c r="X47" s="313"/>
      <c r="Y47" s="189"/>
    </row>
    <row r="48" ht="15.75" customHeight="1">
      <c r="A48" s="399"/>
      <c r="B48" s="98"/>
      <c r="C48" s="255"/>
      <c r="D48" s="313"/>
      <c r="E48" s="313"/>
      <c r="F48" s="314"/>
      <c r="G48" s="436"/>
      <c r="H48" s="436"/>
      <c r="I48" s="437"/>
      <c r="J48" s="438"/>
      <c r="K48" s="438"/>
      <c r="L48" s="438"/>
      <c r="M48" s="438"/>
      <c r="N48" s="438"/>
      <c r="O48" s="438"/>
      <c r="P48" s="438"/>
      <c r="Q48" s="438"/>
      <c r="R48" s="438"/>
      <c r="S48" s="438"/>
      <c r="T48" s="438"/>
      <c r="U48" s="438"/>
      <c r="V48" s="313"/>
      <c r="W48" s="313"/>
      <c r="X48" s="313"/>
      <c r="Y48" s="189"/>
    </row>
    <row r="49" ht="15.75" customHeight="1">
      <c r="A49" s="399"/>
      <c r="B49" s="98"/>
      <c r="C49" s="255"/>
      <c r="D49" s="313"/>
      <c r="E49" s="313"/>
      <c r="F49" s="314"/>
      <c r="G49" s="436"/>
      <c r="H49" s="436"/>
      <c r="I49" s="437"/>
      <c r="J49" s="438"/>
      <c r="K49" s="438"/>
      <c r="L49" s="438"/>
      <c r="M49" s="438"/>
      <c r="N49" s="438"/>
      <c r="O49" s="438"/>
      <c r="P49" s="438"/>
      <c r="Q49" s="438"/>
      <c r="R49" s="438"/>
      <c r="S49" s="438"/>
      <c r="T49" s="438"/>
      <c r="U49" s="438"/>
      <c r="V49" s="313"/>
      <c r="W49" s="313"/>
      <c r="X49" s="313"/>
      <c r="Y49" s="189"/>
    </row>
    <row r="50" ht="15.75" customHeight="1">
      <c r="A50" s="399"/>
      <c r="B50" s="98"/>
      <c r="C50" s="255"/>
      <c r="D50" s="313"/>
      <c r="E50" s="313"/>
      <c r="F50" s="314"/>
      <c r="G50" s="436"/>
      <c r="H50" s="436"/>
      <c r="I50" s="437"/>
      <c r="J50" s="438"/>
      <c r="K50" s="438"/>
      <c r="L50" s="438"/>
      <c r="M50" s="438"/>
      <c r="N50" s="438"/>
      <c r="O50" s="438"/>
      <c r="P50" s="438"/>
      <c r="Q50" s="438"/>
      <c r="R50" s="438"/>
      <c r="S50" s="438"/>
      <c r="T50" s="438"/>
      <c r="U50" s="438"/>
      <c r="V50" s="313"/>
      <c r="W50" s="313"/>
      <c r="X50" s="313"/>
      <c r="Y50" s="189"/>
    </row>
    <row r="51" ht="15.75" customHeight="1">
      <c r="A51" s="399"/>
      <c r="B51" s="98"/>
      <c r="C51" s="255"/>
      <c r="D51" s="313"/>
      <c r="E51" s="313"/>
      <c r="F51" s="314"/>
      <c r="G51" s="436"/>
      <c r="H51" s="436"/>
      <c r="I51" s="437"/>
      <c r="J51" s="438"/>
      <c r="K51" s="438"/>
      <c r="L51" s="438"/>
      <c r="M51" s="438"/>
      <c r="N51" s="438"/>
      <c r="O51" s="438"/>
      <c r="P51" s="438"/>
      <c r="Q51" s="438"/>
      <c r="R51" s="438"/>
      <c r="S51" s="438"/>
      <c r="T51" s="438"/>
      <c r="U51" s="438"/>
      <c r="V51" s="313"/>
      <c r="W51" s="313"/>
      <c r="X51" s="313"/>
      <c r="Y51" s="189"/>
    </row>
    <row r="52" ht="15.75" customHeight="1">
      <c r="A52" s="399"/>
      <c r="B52" s="98"/>
      <c r="C52" s="255"/>
      <c r="D52" s="313"/>
      <c r="E52" s="313"/>
      <c r="F52" s="314"/>
      <c r="G52" s="436"/>
      <c r="H52" s="436"/>
      <c r="I52" s="437"/>
      <c r="J52" s="438"/>
      <c r="K52" s="438"/>
      <c r="L52" s="438"/>
      <c r="M52" s="438"/>
      <c r="N52" s="438"/>
      <c r="O52" s="438"/>
      <c r="P52" s="438"/>
      <c r="Q52" s="438"/>
      <c r="R52" s="438"/>
      <c r="S52" s="438"/>
      <c r="T52" s="438"/>
      <c r="U52" s="438"/>
      <c r="V52" s="313"/>
      <c r="W52" s="313"/>
      <c r="X52" s="313"/>
      <c r="Y52" s="189"/>
    </row>
    <row r="53" ht="15.75" customHeight="1">
      <c r="A53" s="399"/>
      <c r="B53" s="98"/>
      <c r="C53" s="255"/>
      <c r="D53" s="313"/>
      <c r="E53" s="313"/>
      <c r="F53" s="314"/>
      <c r="G53" s="436"/>
      <c r="H53" s="436"/>
      <c r="I53" s="437"/>
      <c r="J53" s="438"/>
      <c r="K53" s="438"/>
      <c r="L53" s="438"/>
      <c r="M53" s="438"/>
      <c r="N53" s="438"/>
      <c r="O53" s="438"/>
      <c r="P53" s="438"/>
      <c r="Q53" s="438"/>
      <c r="R53" s="438"/>
      <c r="S53" s="438"/>
      <c r="T53" s="438"/>
      <c r="U53" s="438"/>
      <c r="V53" s="313"/>
      <c r="W53" s="313"/>
      <c r="X53" s="313"/>
      <c r="Y53" s="189"/>
    </row>
    <row r="54" ht="15.75" customHeight="1">
      <c r="A54" s="399"/>
      <c r="B54" s="98"/>
      <c r="C54" s="255"/>
      <c r="D54" s="313"/>
      <c r="E54" s="313"/>
      <c r="F54" s="314"/>
      <c r="G54" s="436"/>
      <c r="H54" s="436"/>
      <c r="I54" s="437"/>
      <c r="J54" s="438"/>
      <c r="K54" s="438"/>
      <c r="L54" s="438"/>
      <c r="M54" s="438"/>
      <c r="N54" s="438"/>
      <c r="O54" s="438"/>
      <c r="P54" s="438"/>
      <c r="Q54" s="438"/>
      <c r="R54" s="438"/>
      <c r="S54" s="438"/>
      <c r="T54" s="438"/>
      <c r="U54" s="438"/>
      <c r="V54" s="313"/>
      <c r="W54" s="313"/>
      <c r="X54" s="313"/>
      <c r="Y54" s="189"/>
    </row>
    <row r="55" ht="15.75" customHeight="1">
      <c r="A55" s="399"/>
      <c r="B55" s="98"/>
      <c r="C55" s="255"/>
      <c r="D55" s="313"/>
      <c r="E55" s="313"/>
      <c r="F55" s="314"/>
      <c r="G55" s="436"/>
      <c r="H55" s="436"/>
      <c r="I55" s="437"/>
      <c r="J55" s="438"/>
      <c r="K55" s="438"/>
      <c r="L55" s="438"/>
      <c r="M55" s="438"/>
      <c r="N55" s="438"/>
      <c r="O55" s="438"/>
      <c r="P55" s="438"/>
      <c r="Q55" s="438"/>
      <c r="R55" s="438"/>
      <c r="S55" s="438"/>
      <c r="T55" s="438"/>
      <c r="U55" s="438"/>
      <c r="V55" s="313"/>
      <c r="W55" s="313"/>
      <c r="X55" s="313"/>
      <c r="Y55" s="189"/>
    </row>
    <row r="56" ht="15.75" customHeight="1">
      <c r="A56" s="399"/>
      <c r="B56" s="98"/>
      <c r="C56" s="255"/>
      <c r="D56" s="313"/>
      <c r="E56" s="313"/>
      <c r="F56" s="314"/>
      <c r="G56" s="436"/>
      <c r="H56" s="436"/>
      <c r="I56" s="437"/>
      <c r="J56" s="438"/>
      <c r="K56" s="438"/>
      <c r="L56" s="438"/>
      <c r="M56" s="438"/>
      <c r="N56" s="438"/>
      <c r="O56" s="438"/>
      <c r="P56" s="438"/>
      <c r="Q56" s="438"/>
      <c r="R56" s="438"/>
      <c r="S56" s="438"/>
      <c r="T56" s="438"/>
      <c r="U56" s="438"/>
      <c r="V56" s="313"/>
      <c r="W56" s="313"/>
      <c r="X56" s="313"/>
      <c r="Y56" s="189"/>
    </row>
    <row r="57" ht="15.75" customHeight="1">
      <c r="A57" s="399"/>
      <c r="B57" s="98"/>
      <c r="C57" s="255"/>
      <c r="D57" s="313"/>
      <c r="E57" s="313"/>
      <c r="F57" s="314"/>
      <c r="G57" s="436"/>
      <c r="H57" s="436"/>
      <c r="I57" s="437"/>
      <c r="J57" s="438"/>
      <c r="K57" s="438"/>
      <c r="L57" s="438"/>
      <c r="M57" s="438"/>
      <c r="N57" s="438"/>
      <c r="O57" s="438"/>
      <c r="P57" s="438"/>
      <c r="Q57" s="438"/>
      <c r="R57" s="438"/>
      <c r="S57" s="438"/>
      <c r="T57" s="438"/>
      <c r="U57" s="438"/>
      <c r="V57" s="313"/>
      <c r="W57" s="313"/>
      <c r="X57" s="313"/>
      <c r="Y57" s="189"/>
    </row>
    <row r="58" ht="15.75" customHeight="1">
      <c r="A58" s="399"/>
      <c r="B58" s="98"/>
      <c r="C58" s="255"/>
      <c r="D58" s="313"/>
      <c r="E58" s="313"/>
      <c r="F58" s="314"/>
      <c r="G58" s="436"/>
      <c r="H58" s="436"/>
      <c r="I58" s="437"/>
      <c r="J58" s="438"/>
      <c r="K58" s="438"/>
      <c r="L58" s="438"/>
      <c r="M58" s="438"/>
      <c r="N58" s="438"/>
      <c r="O58" s="438"/>
      <c r="P58" s="438"/>
      <c r="Q58" s="438"/>
      <c r="R58" s="438"/>
      <c r="S58" s="438"/>
      <c r="T58" s="438"/>
      <c r="U58" s="438"/>
      <c r="V58" s="313"/>
      <c r="W58" s="313"/>
      <c r="X58" s="313"/>
      <c r="Y58" s="189"/>
    </row>
    <row r="59" ht="15.75" customHeight="1">
      <c r="A59" s="399"/>
      <c r="B59" s="98"/>
      <c r="C59" s="255"/>
      <c r="D59" s="313"/>
      <c r="E59" s="313"/>
      <c r="F59" s="314"/>
      <c r="G59" s="436"/>
      <c r="H59" s="436"/>
      <c r="I59" s="437"/>
      <c r="J59" s="438"/>
      <c r="K59" s="438"/>
      <c r="L59" s="438"/>
      <c r="M59" s="438"/>
      <c r="N59" s="438"/>
      <c r="O59" s="438"/>
      <c r="P59" s="438"/>
      <c r="Q59" s="438"/>
      <c r="R59" s="438"/>
      <c r="S59" s="438"/>
      <c r="T59" s="438"/>
      <c r="U59" s="438"/>
      <c r="V59" s="313"/>
      <c r="W59" s="313"/>
      <c r="X59" s="313"/>
      <c r="Y59" s="189"/>
    </row>
    <row r="60" ht="15.75" customHeight="1">
      <c r="A60" s="399"/>
      <c r="B60" s="98"/>
      <c r="C60" s="255"/>
      <c r="D60" s="313"/>
      <c r="E60" s="313"/>
      <c r="F60" s="314"/>
      <c r="G60" s="436"/>
      <c r="H60" s="436"/>
      <c r="I60" s="437"/>
      <c r="J60" s="438"/>
      <c r="K60" s="438"/>
      <c r="L60" s="438"/>
      <c r="M60" s="438"/>
      <c r="N60" s="438"/>
      <c r="O60" s="438"/>
      <c r="P60" s="438"/>
      <c r="Q60" s="438"/>
      <c r="R60" s="438"/>
      <c r="S60" s="438"/>
      <c r="T60" s="438"/>
      <c r="U60" s="438"/>
      <c r="V60" s="313"/>
      <c r="W60" s="313"/>
      <c r="X60" s="313"/>
      <c r="Y60" s="189"/>
    </row>
    <row r="61" ht="15.75" customHeight="1">
      <c r="A61" s="399"/>
      <c r="B61" s="98"/>
      <c r="C61" s="255"/>
      <c r="D61" s="313"/>
      <c r="E61" s="313"/>
      <c r="F61" s="314"/>
      <c r="G61" s="436"/>
      <c r="H61" s="436"/>
      <c r="I61" s="437"/>
      <c r="J61" s="438"/>
      <c r="K61" s="438"/>
      <c r="L61" s="438"/>
      <c r="M61" s="438"/>
      <c r="N61" s="438"/>
      <c r="O61" s="438"/>
      <c r="P61" s="438"/>
      <c r="Q61" s="438"/>
      <c r="R61" s="438"/>
      <c r="S61" s="438"/>
      <c r="T61" s="438"/>
      <c r="U61" s="438"/>
      <c r="V61" s="313"/>
      <c r="W61" s="313"/>
      <c r="X61" s="313"/>
      <c r="Y61" s="189"/>
    </row>
    <row r="62" ht="15.75" customHeight="1">
      <c r="A62" s="399"/>
      <c r="B62" s="98"/>
      <c r="C62" s="255"/>
      <c r="D62" s="313"/>
      <c r="E62" s="313"/>
      <c r="F62" s="314"/>
      <c r="G62" s="436"/>
      <c r="H62" s="436"/>
      <c r="I62" s="437"/>
      <c r="J62" s="438"/>
      <c r="K62" s="438"/>
      <c r="L62" s="438"/>
      <c r="M62" s="438"/>
      <c r="N62" s="438"/>
      <c r="O62" s="438"/>
      <c r="P62" s="438"/>
      <c r="Q62" s="438"/>
      <c r="R62" s="438"/>
      <c r="S62" s="438"/>
      <c r="T62" s="438"/>
      <c r="U62" s="438"/>
      <c r="V62" s="313"/>
      <c r="W62" s="313"/>
      <c r="X62" s="313"/>
      <c r="Y62" s="189"/>
    </row>
    <row r="63" ht="15.75" customHeight="1">
      <c r="A63" s="399"/>
      <c r="B63" s="98"/>
      <c r="C63" s="255"/>
      <c r="D63" s="313"/>
      <c r="E63" s="313"/>
      <c r="F63" s="314"/>
      <c r="G63" s="436"/>
      <c r="H63" s="436"/>
      <c r="I63" s="437"/>
      <c r="J63" s="438"/>
      <c r="K63" s="438"/>
      <c r="L63" s="438"/>
      <c r="M63" s="438"/>
      <c r="N63" s="438"/>
      <c r="O63" s="438"/>
      <c r="P63" s="438"/>
      <c r="Q63" s="438"/>
      <c r="R63" s="438"/>
      <c r="S63" s="438"/>
      <c r="T63" s="438"/>
      <c r="U63" s="438"/>
      <c r="V63" s="313"/>
      <c r="W63" s="313"/>
      <c r="X63" s="313"/>
      <c r="Y63" s="189"/>
    </row>
    <row r="64" ht="15.75" customHeight="1">
      <c r="A64" s="399"/>
      <c r="B64" s="98"/>
      <c r="C64" s="255"/>
      <c r="D64" s="313"/>
      <c r="E64" s="313"/>
      <c r="F64" s="314"/>
      <c r="G64" s="436"/>
      <c r="H64" s="436"/>
      <c r="I64" s="437"/>
      <c r="J64" s="438"/>
      <c r="K64" s="438"/>
      <c r="L64" s="438"/>
      <c r="M64" s="438"/>
      <c r="N64" s="438"/>
      <c r="O64" s="438"/>
      <c r="P64" s="438"/>
      <c r="Q64" s="438"/>
      <c r="R64" s="438"/>
      <c r="S64" s="438"/>
      <c r="T64" s="438"/>
      <c r="U64" s="438"/>
      <c r="V64" s="313"/>
      <c r="W64" s="313"/>
      <c r="X64" s="313"/>
      <c r="Y64" s="189"/>
    </row>
    <row r="65" ht="15.75" customHeight="1">
      <c r="A65" s="399"/>
      <c r="B65" s="98"/>
      <c r="C65" s="255"/>
      <c r="D65" s="313"/>
      <c r="E65" s="313"/>
      <c r="F65" s="314"/>
      <c r="G65" s="436"/>
      <c r="H65" s="436"/>
      <c r="I65" s="437"/>
      <c r="J65" s="438"/>
      <c r="K65" s="438"/>
      <c r="L65" s="438"/>
      <c r="M65" s="438"/>
      <c r="N65" s="438"/>
      <c r="O65" s="438"/>
      <c r="P65" s="438"/>
      <c r="Q65" s="438"/>
      <c r="R65" s="438"/>
      <c r="S65" s="438"/>
      <c r="T65" s="438"/>
      <c r="U65" s="438"/>
      <c r="V65" s="313"/>
      <c r="W65" s="313"/>
      <c r="X65" s="313"/>
      <c r="Y65" s="189"/>
    </row>
    <row r="66" ht="15.75" customHeight="1">
      <c r="A66" s="399"/>
      <c r="B66" s="98"/>
      <c r="C66" s="255"/>
      <c r="D66" s="313"/>
      <c r="E66" s="313"/>
      <c r="F66" s="314"/>
      <c r="G66" s="436"/>
      <c r="H66" s="436"/>
      <c r="I66" s="437"/>
      <c r="J66" s="438"/>
      <c r="K66" s="438"/>
      <c r="L66" s="438"/>
      <c r="M66" s="438"/>
      <c r="N66" s="438"/>
      <c r="O66" s="438"/>
      <c r="P66" s="438"/>
      <c r="Q66" s="438"/>
      <c r="R66" s="438"/>
      <c r="S66" s="438"/>
      <c r="T66" s="438"/>
      <c r="U66" s="438"/>
      <c r="V66" s="313"/>
      <c r="W66" s="313"/>
      <c r="X66" s="313"/>
      <c r="Y66" s="189"/>
    </row>
    <row r="67" ht="15.75" customHeight="1">
      <c r="A67" s="399"/>
      <c r="B67" s="98"/>
      <c r="C67" s="255"/>
      <c r="D67" s="313"/>
      <c r="E67" s="313"/>
      <c r="F67" s="314"/>
      <c r="G67" s="436"/>
      <c r="H67" s="436"/>
      <c r="I67" s="437"/>
      <c r="J67" s="438"/>
      <c r="K67" s="438"/>
      <c r="L67" s="438"/>
      <c r="M67" s="438"/>
      <c r="N67" s="438"/>
      <c r="O67" s="438"/>
      <c r="P67" s="438"/>
      <c r="Q67" s="438"/>
      <c r="R67" s="438"/>
      <c r="S67" s="438"/>
      <c r="T67" s="438"/>
      <c r="U67" s="438"/>
      <c r="V67" s="313"/>
      <c r="W67" s="313"/>
      <c r="X67" s="313"/>
      <c r="Y67" s="189"/>
    </row>
    <row r="68" ht="15.75" customHeight="1">
      <c r="A68" s="399"/>
      <c r="B68" s="98"/>
      <c r="C68" s="255"/>
      <c r="D68" s="313"/>
      <c r="E68" s="313"/>
      <c r="F68" s="314"/>
      <c r="G68" s="436"/>
      <c r="H68" s="436"/>
      <c r="I68" s="437"/>
      <c r="J68" s="438"/>
      <c r="K68" s="438"/>
      <c r="L68" s="438"/>
      <c r="M68" s="438"/>
      <c r="N68" s="438"/>
      <c r="O68" s="438"/>
      <c r="P68" s="438"/>
      <c r="Q68" s="438"/>
      <c r="R68" s="438"/>
      <c r="S68" s="438"/>
      <c r="T68" s="438"/>
      <c r="U68" s="438"/>
      <c r="V68" s="313"/>
      <c r="W68" s="313"/>
      <c r="X68" s="313"/>
      <c r="Y68" s="189"/>
    </row>
    <row r="69" ht="15.75" customHeight="1">
      <c r="A69" s="399"/>
      <c r="B69" s="98"/>
      <c r="C69" s="255"/>
      <c r="D69" s="313"/>
      <c r="E69" s="313"/>
      <c r="F69" s="314"/>
      <c r="G69" s="436"/>
      <c r="H69" s="436"/>
      <c r="I69" s="437"/>
      <c r="J69" s="438"/>
      <c r="K69" s="438"/>
      <c r="L69" s="438"/>
      <c r="M69" s="438"/>
      <c r="N69" s="438"/>
      <c r="O69" s="438"/>
      <c r="P69" s="438"/>
      <c r="Q69" s="438"/>
      <c r="R69" s="438"/>
      <c r="S69" s="438"/>
      <c r="T69" s="438"/>
      <c r="U69" s="438"/>
      <c r="V69" s="313"/>
      <c r="W69" s="313"/>
      <c r="X69" s="313"/>
      <c r="Y69" s="189"/>
    </row>
    <row r="70" ht="15.75" customHeight="1">
      <c r="A70" s="399"/>
      <c r="B70" s="98"/>
      <c r="C70" s="255"/>
      <c r="D70" s="313"/>
      <c r="E70" s="313"/>
      <c r="F70" s="314"/>
      <c r="G70" s="436"/>
      <c r="H70" s="436"/>
      <c r="I70" s="437"/>
      <c r="J70" s="438"/>
      <c r="K70" s="438"/>
      <c r="L70" s="438"/>
      <c r="M70" s="438"/>
      <c r="N70" s="438"/>
      <c r="O70" s="438"/>
      <c r="P70" s="438"/>
      <c r="Q70" s="438"/>
      <c r="R70" s="438"/>
      <c r="S70" s="438"/>
      <c r="T70" s="438"/>
      <c r="U70" s="438"/>
      <c r="V70" s="313"/>
      <c r="W70" s="313"/>
      <c r="X70" s="313"/>
      <c r="Y70" s="189"/>
    </row>
    <row r="71" ht="15.75" customHeight="1">
      <c r="A71" s="399"/>
      <c r="B71" s="98"/>
      <c r="C71" s="255"/>
      <c r="D71" s="313"/>
      <c r="E71" s="313"/>
      <c r="F71" s="314"/>
      <c r="G71" s="436"/>
      <c r="H71" s="436"/>
      <c r="I71" s="437"/>
      <c r="J71" s="438"/>
      <c r="K71" s="438"/>
      <c r="L71" s="438"/>
      <c r="M71" s="438"/>
      <c r="N71" s="438"/>
      <c r="O71" s="438"/>
      <c r="P71" s="438"/>
      <c r="Q71" s="438"/>
      <c r="R71" s="438"/>
      <c r="S71" s="438"/>
      <c r="T71" s="438"/>
      <c r="U71" s="438"/>
      <c r="V71" s="313"/>
      <c r="W71" s="313"/>
      <c r="X71" s="313"/>
      <c r="Y71" s="189"/>
    </row>
    <row r="72" ht="15.75" customHeight="1">
      <c r="A72" s="399"/>
      <c r="B72" s="98"/>
      <c r="C72" s="255"/>
      <c r="D72" s="313"/>
      <c r="E72" s="313"/>
      <c r="F72" s="314"/>
      <c r="G72" s="436"/>
      <c r="H72" s="436"/>
      <c r="I72" s="437"/>
      <c r="J72" s="438"/>
      <c r="K72" s="438"/>
      <c r="L72" s="438"/>
      <c r="M72" s="438"/>
      <c r="N72" s="438"/>
      <c r="O72" s="438"/>
      <c r="P72" s="438"/>
      <c r="Q72" s="438"/>
      <c r="R72" s="438"/>
      <c r="S72" s="438"/>
      <c r="T72" s="438"/>
      <c r="U72" s="438"/>
      <c r="V72" s="313"/>
      <c r="W72" s="313"/>
      <c r="X72" s="313"/>
      <c r="Y72" s="189"/>
    </row>
    <row r="73" ht="15.75" customHeight="1">
      <c r="A73" s="399"/>
      <c r="B73" s="98"/>
      <c r="C73" s="255"/>
      <c r="D73" s="313"/>
      <c r="E73" s="313"/>
      <c r="F73" s="314"/>
      <c r="G73" s="436"/>
      <c r="H73" s="436"/>
      <c r="I73" s="437"/>
      <c r="J73" s="438"/>
      <c r="K73" s="438"/>
      <c r="L73" s="438"/>
      <c r="M73" s="438"/>
      <c r="N73" s="438"/>
      <c r="O73" s="438"/>
      <c r="P73" s="438"/>
      <c r="Q73" s="438"/>
      <c r="R73" s="438"/>
      <c r="S73" s="438"/>
      <c r="T73" s="438"/>
      <c r="U73" s="438"/>
      <c r="V73" s="313"/>
      <c r="W73" s="313"/>
      <c r="X73" s="313"/>
      <c r="Y73" s="189"/>
    </row>
    <row r="74" ht="15.75" customHeight="1">
      <c r="A74" s="399"/>
      <c r="B74" s="98"/>
      <c r="C74" s="255"/>
      <c r="D74" s="313"/>
      <c r="E74" s="313"/>
      <c r="F74" s="314"/>
      <c r="G74" s="436"/>
      <c r="H74" s="436"/>
      <c r="I74" s="437"/>
      <c r="J74" s="438"/>
      <c r="K74" s="438"/>
      <c r="L74" s="438"/>
      <c r="M74" s="438"/>
      <c r="N74" s="438"/>
      <c r="O74" s="438"/>
      <c r="P74" s="438"/>
      <c r="Q74" s="438"/>
      <c r="R74" s="438"/>
      <c r="S74" s="438"/>
      <c r="T74" s="438"/>
      <c r="U74" s="438"/>
      <c r="V74" s="313"/>
      <c r="W74" s="313"/>
      <c r="X74" s="313"/>
      <c r="Y74" s="189"/>
    </row>
    <row r="75" ht="15.75" customHeight="1">
      <c r="A75" s="399"/>
      <c r="B75" s="98"/>
      <c r="C75" s="255"/>
      <c r="D75" s="313"/>
      <c r="E75" s="313"/>
      <c r="F75" s="314"/>
      <c r="G75" s="436"/>
      <c r="H75" s="436"/>
      <c r="I75" s="437"/>
      <c r="J75" s="438"/>
      <c r="K75" s="438"/>
      <c r="L75" s="438"/>
      <c r="M75" s="438"/>
      <c r="N75" s="438"/>
      <c r="O75" s="438"/>
      <c r="P75" s="438"/>
      <c r="Q75" s="438"/>
      <c r="R75" s="438"/>
      <c r="S75" s="438"/>
      <c r="T75" s="438"/>
      <c r="U75" s="438"/>
      <c r="V75" s="313"/>
      <c r="W75" s="313"/>
      <c r="X75" s="313"/>
      <c r="Y75" s="189"/>
    </row>
    <row r="76" ht="15.75" customHeight="1">
      <c r="A76" s="399"/>
      <c r="B76" s="98"/>
      <c r="C76" s="255"/>
      <c r="D76" s="313"/>
      <c r="E76" s="313"/>
      <c r="F76" s="314"/>
      <c r="G76" s="436"/>
      <c r="H76" s="436"/>
      <c r="I76" s="437"/>
      <c r="J76" s="438"/>
      <c r="K76" s="438"/>
      <c r="L76" s="438"/>
      <c r="M76" s="438"/>
      <c r="N76" s="438"/>
      <c r="O76" s="438"/>
      <c r="P76" s="438"/>
      <c r="Q76" s="438"/>
      <c r="R76" s="438"/>
      <c r="S76" s="438"/>
      <c r="T76" s="438"/>
      <c r="U76" s="438"/>
      <c r="V76" s="313"/>
      <c r="W76" s="313"/>
      <c r="X76" s="313"/>
      <c r="Y76" s="189"/>
    </row>
    <row r="77" ht="15.75" customHeight="1">
      <c r="A77" s="399"/>
      <c r="B77" s="98"/>
      <c r="C77" s="255"/>
      <c r="D77" s="313"/>
      <c r="E77" s="313"/>
      <c r="F77" s="314"/>
      <c r="G77" s="436"/>
      <c r="H77" s="436"/>
      <c r="I77" s="437"/>
      <c r="J77" s="438"/>
      <c r="K77" s="438"/>
      <c r="L77" s="438"/>
      <c r="M77" s="438"/>
      <c r="N77" s="438"/>
      <c r="O77" s="438"/>
      <c r="P77" s="438"/>
      <c r="Q77" s="438"/>
      <c r="R77" s="438"/>
      <c r="S77" s="438"/>
      <c r="T77" s="438"/>
      <c r="U77" s="438"/>
      <c r="V77" s="313"/>
      <c r="W77" s="313"/>
      <c r="X77" s="313"/>
      <c r="Y77" s="189"/>
    </row>
    <row r="78" ht="15.75" customHeight="1">
      <c r="A78" s="399"/>
      <c r="B78" s="98"/>
      <c r="C78" s="255"/>
      <c r="D78" s="313"/>
      <c r="E78" s="313"/>
      <c r="F78" s="314"/>
      <c r="G78" s="436"/>
      <c r="H78" s="436"/>
      <c r="I78" s="437"/>
      <c r="J78" s="438"/>
      <c r="K78" s="438"/>
      <c r="L78" s="438"/>
      <c r="M78" s="438"/>
      <c r="N78" s="438"/>
      <c r="O78" s="438"/>
      <c r="P78" s="438"/>
      <c r="Q78" s="438"/>
      <c r="R78" s="438"/>
      <c r="S78" s="438"/>
      <c r="T78" s="438"/>
      <c r="U78" s="438"/>
      <c r="V78" s="313"/>
      <c r="W78" s="313"/>
      <c r="X78" s="313"/>
      <c r="Y78" s="189"/>
    </row>
    <row r="79" ht="15.75" customHeight="1">
      <c r="A79" s="399"/>
      <c r="B79" s="98"/>
      <c r="C79" s="255"/>
      <c r="D79" s="313"/>
      <c r="E79" s="313"/>
      <c r="F79" s="314"/>
      <c r="G79" s="436"/>
      <c r="H79" s="436"/>
      <c r="I79" s="437"/>
      <c r="J79" s="438"/>
      <c r="K79" s="438"/>
      <c r="L79" s="438"/>
      <c r="M79" s="438"/>
      <c r="N79" s="438"/>
      <c r="O79" s="438"/>
      <c r="P79" s="438"/>
      <c r="Q79" s="438"/>
      <c r="R79" s="438"/>
      <c r="S79" s="438"/>
      <c r="T79" s="438"/>
      <c r="U79" s="438"/>
      <c r="V79" s="313"/>
      <c r="W79" s="313"/>
      <c r="X79" s="313"/>
      <c r="Y79" s="189"/>
    </row>
    <row r="80" ht="15.75" customHeight="1">
      <c r="A80" s="399"/>
      <c r="B80" s="98"/>
      <c r="C80" s="255"/>
      <c r="D80" s="313"/>
      <c r="E80" s="313"/>
      <c r="F80" s="314"/>
      <c r="G80" s="436"/>
      <c r="H80" s="436"/>
      <c r="I80" s="437"/>
      <c r="J80" s="438"/>
      <c r="K80" s="438"/>
      <c r="L80" s="438"/>
      <c r="M80" s="438"/>
      <c r="N80" s="438"/>
      <c r="O80" s="438"/>
      <c r="P80" s="438"/>
      <c r="Q80" s="438"/>
      <c r="R80" s="438"/>
      <c r="S80" s="438"/>
      <c r="T80" s="438"/>
      <c r="U80" s="438"/>
      <c r="V80" s="313"/>
      <c r="W80" s="313"/>
      <c r="X80" s="313"/>
      <c r="Y80" s="189"/>
    </row>
    <row r="81" ht="15.75" customHeight="1">
      <c r="A81" s="399"/>
      <c r="B81" s="98"/>
      <c r="C81" s="255"/>
      <c r="D81" s="313"/>
      <c r="E81" s="313"/>
      <c r="F81" s="314"/>
      <c r="G81" s="436"/>
      <c r="H81" s="436"/>
      <c r="I81" s="437"/>
      <c r="J81" s="438"/>
      <c r="K81" s="438"/>
      <c r="L81" s="438"/>
      <c r="M81" s="438"/>
      <c r="N81" s="438"/>
      <c r="O81" s="438"/>
      <c r="P81" s="438"/>
      <c r="Q81" s="438"/>
      <c r="R81" s="438"/>
      <c r="S81" s="438"/>
      <c r="T81" s="438"/>
      <c r="U81" s="438"/>
      <c r="V81" s="313"/>
      <c r="W81" s="313"/>
      <c r="X81" s="313"/>
      <c r="Y81" s="189"/>
    </row>
    <row r="82" ht="15.75" customHeight="1">
      <c r="A82" s="399"/>
      <c r="B82" s="98"/>
      <c r="C82" s="255"/>
      <c r="D82" s="313"/>
      <c r="E82" s="313"/>
      <c r="F82" s="314"/>
      <c r="G82" s="436"/>
      <c r="H82" s="436"/>
      <c r="I82" s="437"/>
      <c r="J82" s="438"/>
      <c r="K82" s="438"/>
      <c r="L82" s="438"/>
      <c r="M82" s="438"/>
      <c r="N82" s="438"/>
      <c r="O82" s="438"/>
      <c r="P82" s="438"/>
      <c r="Q82" s="438"/>
      <c r="R82" s="438"/>
      <c r="S82" s="438"/>
      <c r="T82" s="438"/>
      <c r="U82" s="438"/>
      <c r="V82" s="313"/>
      <c r="W82" s="313"/>
      <c r="X82" s="313"/>
      <c r="Y82" s="189"/>
    </row>
    <row r="83" ht="15.75" customHeight="1">
      <c r="A83" s="399"/>
      <c r="B83" s="98"/>
      <c r="C83" s="255"/>
      <c r="D83" s="313"/>
      <c r="E83" s="313"/>
      <c r="F83" s="314"/>
      <c r="G83" s="436"/>
      <c r="H83" s="436"/>
      <c r="I83" s="437"/>
      <c r="J83" s="438"/>
      <c r="K83" s="438"/>
      <c r="L83" s="438"/>
      <c r="M83" s="438"/>
      <c r="N83" s="438"/>
      <c r="O83" s="438"/>
      <c r="P83" s="438"/>
      <c r="Q83" s="438"/>
      <c r="R83" s="438"/>
      <c r="S83" s="438"/>
      <c r="T83" s="438"/>
      <c r="U83" s="438"/>
      <c r="V83" s="313"/>
      <c r="W83" s="313"/>
      <c r="X83" s="313"/>
      <c r="Y83" s="189"/>
    </row>
    <row r="84" ht="15.75" customHeight="1">
      <c r="A84" s="399"/>
      <c r="B84" s="98"/>
      <c r="C84" s="255"/>
      <c r="D84" s="313"/>
      <c r="E84" s="313"/>
      <c r="F84" s="314"/>
      <c r="G84" s="436"/>
      <c r="H84" s="436"/>
      <c r="I84" s="437"/>
      <c r="J84" s="438"/>
      <c r="K84" s="438"/>
      <c r="L84" s="438"/>
      <c r="M84" s="438"/>
      <c r="N84" s="438"/>
      <c r="O84" s="438"/>
      <c r="P84" s="438"/>
      <c r="Q84" s="438"/>
      <c r="R84" s="438"/>
      <c r="S84" s="438"/>
      <c r="T84" s="438"/>
      <c r="U84" s="438"/>
      <c r="V84" s="313"/>
      <c r="W84" s="313"/>
      <c r="X84" s="313"/>
      <c r="Y84" s="189"/>
    </row>
    <row r="85" ht="15.75" customHeight="1">
      <c r="A85" s="399"/>
      <c r="B85" s="98"/>
      <c r="C85" s="255"/>
      <c r="D85" s="313"/>
      <c r="E85" s="313"/>
      <c r="F85" s="314"/>
      <c r="G85" s="436"/>
      <c r="H85" s="436"/>
      <c r="I85" s="437"/>
      <c r="J85" s="438"/>
      <c r="K85" s="438"/>
      <c r="L85" s="438"/>
      <c r="M85" s="438"/>
      <c r="N85" s="438"/>
      <c r="O85" s="438"/>
      <c r="P85" s="438"/>
      <c r="Q85" s="438"/>
      <c r="R85" s="438"/>
      <c r="S85" s="438"/>
      <c r="T85" s="438"/>
      <c r="U85" s="438"/>
      <c r="V85" s="313"/>
      <c r="W85" s="313"/>
      <c r="X85" s="313"/>
      <c r="Y85" s="189"/>
    </row>
    <row r="86" ht="15.75" customHeight="1">
      <c r="A86" s="399"/>
      <c r="B86" s="98"/>
      <c r="C86" s="255"/>
      <c r="D86" s="313"/>
      <c r="E86" s="313"/>
      <c r="F86" s="314"/>
      <c r="G86" s="436"/>
      <c r="H86" s="436"/>
      <c r="I86" s="437"/>
      <c r="J86" s="438"/>
      <c r="K86" s="438"/>
      <c r="L86" s="438"/>
      <c r="M86" s="438"/>
      <c r="N86" s="438"/>
      <c r="O86" s="438"/>
      <c r="P86" s="438"/>
      <c r="Q86" s="438"/>
      <c r="R86" s="438"/>
      <c r="S86" s="438"/>
      <c r="T86" s="438"/>
      <c r="U86" s="438"/>
      <c r="V86" s="313"/>
      <c r="W86" s="313"/>
      <c r="X86" s="313"/>
      <c r="Y86" s="189"/>
    </row>
    <row r="87" ht="15.75" customHeight="1">
      <c r="A87" s="399"/>
      <c r="B87" s="98"/>
      <c r="C87" s="255"/>
      <c r="D87" s="313"/>
      <c r="E87" s="313"/>
      <c r="F87" s="314"/>
      <c r="G87" s="436"/>
      <c r="H87" s="436"/>
      <c r="I87" s="437"/>
      <c r="J87" s="438"/>
      <c r="K87" s="438"/>
      <c r="L87" s="438"/>
      <c r="M87" s="438"/>
      <c r="N87" s="438"/>
      <c r="O87" s="438"/>
      <c r="P87" s="438"/>
      <c r="Q87" s="438"/>
      <c r="R87" s="438"/>
      <c r="S87" s="438"/>
      <c r="T87" s="438"/>
      <c r="U87" s="438"/>
      <c r="V87" s="313"/>
      <c r="W87" s="313"/>
      <c r="X87" s="313"/>
      <c r="Y87" s="189"/>
    </row>
    <row r="88" ht="15.75" customHeight="1">
      <c r="A88" s="399"/>
      <c r="B88" s="98"/>
      <c r="C88" s="255"/>
      <c r="D88" s="313"/>
      <c r="E88" s="313"/>
      <c r="F88" s="314"/>
      <c r="G88" s="436"/>
      <c r="H88" s="436"/>
      <c r="I88" s="437"/>
      <c r="J88" s="438"/>
      <c r="K88" s="438"/>
      <c r="L88" s="438"/>
      <c r="M88" s="438"/>
      <c r="N88" s="438"/>
      <c r="O88" s="438"/>
      <c r="P88" s="438"/>
      <c r="Q88" s="438"/>
      <c r="R88" s="438"/>
      <c r="S88" s="438"/>
      <c r="T88" s="438"/>
      <c r="U88" s="438"/>
      <c r="V88" s="313"/>
      <c r="W88" s="313"/>
      <c r="X88" s="313"/>
      <c r="Y88" s="189"/>
    </row>
    <row r="89" ht="15.75" customHeight="1">
      <c r="A89" s="399"/>
      <c r="B89" s="98"/>
      <c r="C89" s="255"/>
      <c r="D89" s="313"/>
      <c r="E89" s="313"/>
      <c r="F89" s="314"/>
      <c r="G89" s="436"/>
      <c r="H89" s="436"/>
      <c r="I89" s="437"/>
      <c r="J89" s="438"/>
      <c r="K89" s="438"/>
      <c r="L89" s="438"/>
      <c r="M89" s="438"/>
      <c r="N89" s="438"/>
      <c r="O89" s="438"/>
      <c r="P89" s="438"/>
      <c r="Q89" s="438"/>
      <c r="R89" s="438"/>
      <c r="S89" s="438"/>
      <c r="T89" s="438"/>
      <c r="U89" s="438"/>
      <c r="V89" s="313"/>
      <c r="W89" s="313"/>
      <c r="X89" s="313"/>
      <c r="Y89" s="189"/>
    </row>
    <row r="90" ht="15.75" customHeight="1">
      <c r="A90" s="399"/>
      <c r="B90" s="98"/>
      <c r="C90" s="255"/>
      <c r="D90" s="313"/>
      <c r="E90" s="313"/>
      <c r="F90" s="314"/>
      <c r="G90" s="436"/>
      <c r="H90" s="436"/>
      <c r="I90" s="437"/>
      <c r="J90" s="438"/>
      <c r="K90" s="438"/>
      <c r="L90" s="438"/>
      <c r="M90" s="438"/>
      <c r="N90" s="438"/>
      <c r="O90" s="438"/>
      <c r="P90" s="438"/>
      <c r="Q90" s="438"/>
      <c r="R90" s="438"/>
      <c r="S90" s="438"/>
      <c r="T90" s="438"/>
      <c r="U90" s="438"/>
      <c r="V90" s="313"/>
      <c r="W90" s="313"/>
      <c r="X90" s="313"/>
      <c r="Y90" s="189"/>
    </row>
    <row r="91" ht="15.75" customHeight="1">
      <c r="A91" s="399"/>
      <c r="B91" s="98"/>
      <c r="C91" s="255"/>
      <c r="D91" s="313"/>
      <c r="E91" s="313"/>
      <c r="F91" s="314"/>
      <c r="G91" s="436"/>
      <c r="H91" s="436"/>
      <c r="I91" s="437"/>
      <c r="J91" s="438"/>
      <c r="K91" s="438"/>
      <c r="L91" s="438"/>
      <c r="M91" s="438"/>
      <c r="N91" s="438"/>
      <c r="O91" s="438"/>
      <c r="P91" s="438"/>
      <c r="Q91" s="438"/>
      <c r="R91" s="438"/>
      <c r="S91" s="438"/>
      <c r="T91" s="438"/>
      <c r="U91" s="438"/>
      <c r="V91" s="313"/>
      <c r="W91" s="313"/>
      <c r="X91" s="313"/>
      <c r="Y91" s="189"/>
    </row>
    <row r="92" ht="15.75" customHeight="1">
      <c r="A92" s="399"/>
      <c r="B92" s="98"/>
      <c r="C92" s="255"/>
      <c r="D92" s="313"/>
      <c r="E92" s="313"/>
      <c r="F92" s="314"/>
      <c r="G92" s="436"/>
      <c r="H92" s="436"/>
      <c r="I92" s="437"/>
      <c r="J92" s="438"/>
      <c r="K92" s="438"/>
      <c r="L92" s="438"/>
      <c r="M92" s="438"/>
      <c r="N92" s="438"/>
      <c r="O92" s="438"/>
      <c r="P92" s="438"/>
      <c r="Q92" s="438"/>
      <c r="R92" s="438"/>
      <c r="S92" s="438"/>
      <c r="T92" s="438"/>
      <c r="U92" s="438"/>
      <c r="V92" s="313"/>
      <c r="W92" s="313"/>
      <c r="X92" s="313"/>
      <c r="Y92" s="189"/>
    </row>
    <row r="93" ht="15.75" customHeight="1">
      <c r="A93" s="399"/>
      <c r="B93" s="98"/>
      <c r="C93" s="255"/>
      <c r="D93" s="313"/>
      <c r="E93" s="313"/>
      <c r="F93" s="314"/>
      <c r="G93" s="436"/>
      <c r="H93" s="436"/>
      <c r="I93" s="437"/>
      <c r="J93" s="438"/>
      <c r="K93" s="438"/>
      <c r="L93" s="438"/>
      <c r="M93" s="438"/>
      <c r="N93" s="438"/>
      <c r="O93" s="438"/>
      <c r="P93" s="438"/>
      <c r="Q93" s="438"/>
      <c r="R93" s="438"/>
      <c r="S93" s="438"/>
      <c r="T93" s="438"/>
      <c r="U93" s="438"/>
      <c r="V93" s="313"/>
      <c r="W93" s="313"/>
      <c r="X93" s="313"/>
      <c r="Y93" s="189"/>
    </row>
    <row r="94" ht="15.75" customHeight="1">
      <c r="A94" s="399"/>
      <c r="B94" s="98"/>
      <c r="C94" s="255"/>
      <c r="D94" s="313"/>
      <c r="E94" s="313"/>
      <c r="F94" s="314"/>
      <c r="G94" s="436"/>
      <c r="H94" s="436"/>
      <c r="I94" s="437"/>
      <c r="J94" s="438"/>
      <c r="K94" s="438"/>
      <c r="L94" s="438"/>
      <c r="M94" s="438"/>
      <c r="N94" s="438"/>
      <c r="O94" s="438"/>
      <c r="P94" s="438"/>
      <c r="Q94" s="438"/>
      <c r="R94" s="438"/>
      <c r="S94" s="438"/>
      <c r="T94" s="438"/>
      <c r="U94" s="438"/>
      <c r="V94" s="313"/>
      <c r="W94" s="313"/>
      <c r="X94" s="313"/>
      <c r="Y94" s="189"/>
    </row>
    <row r="95" ht="15.75" customHeight="1">
      <c r="A95" s="399"/>
      <c r="B95" s="98"/>
      <c r="C95" s="255"/>
      <c r="D95" s="313"/>
      <c r="E95" s="313"/>
      <c r="F95" s="314"/>
      <c r="G95" s="436"/>
      <c r="H95" s="436"/>
      <c r="I95" s="437"/>
      <c r="J95" s="438"/>
      <c r="K95" s="438"/>
      <c r="L95" s="438"/>
      <c r="M95" s="438"/>
      <c r="N95" s="438"/>
      <c r="O95" s="438"/>
      <c r="P95" s="438"/>
      <c r="Q95" s="438"/>
      <c r="R95" s="438"/>
      <c r="S95" s="438"/>
      <c r="T95" s="438"/>
      <c r="U95" s="438"/>
      <c r="V95" s="313"/>
      <c r="W95" s="313"/>
      <c r="X95" s="313"/>
      <c r="Y95" s="189"/>
    </row>
    <row r="96" ht="15.75" customHeight="1">
      <c r="A96" s="399"/>
      <c r="B96" s="98"/>
      <c r="C96" s="255"/>
      <c r="D96" s="313"/>
      <c r="E96" s="313"/>
      <c r="F96" s="314"/>
      <c r="G96" s="436"/>
      <c r="H96" s="436"/>
      <c r="I96" s="437"/>
      <c r="J96" s="438"/>
      <c r="K96" s="438"/>
      <c r="L96" s="438"/>
      <c r="M96" s="438"/>
      <c r="N96" s="438"/>
      <c r="O96" s="438"/>
      <c r="P96" s="438"/>
      <c r="Q96" s="438"/>
      <c r="R96" s="438"/>
      <c r="S96" s="438"/>
      <c r="T96" s="438"/>
      <c r="U96" s="438"/>
      <c r="V96" s="313"/>
      <c r="W96" s="313"/>
      <c r="X96" s="313"/>
      <c r="Y96" s="189"/>
    </row>
    <row r="97" ht="15.75" customHeight="1">
      <c r="A97" s="399"/>
      <c r="B97" s="98"/>
      <c r="C97" s="255"/>
      <c r="D97" s="313"/>
      <c r="E97" s="313"/>
      <c r="F97" s="314"/>
      <c r="G97" s="436"/>
      <c r="H97" s="436"/>
      <c r="I97" s="437"/>
      <c r="J97" s="438"/>
      <c r="K97" s="438"/>
      <c r="L97" s="438"/>
      <c r="M97" s="438"/>
      <c r="N97" s="438"/>
      <c r="O97" s="438"/>
      <c r="P97" s="438"/>
      <c r="Q97" s="438"/>
      <c r="R97" s="438"/>
      <c r="S97" s="438"/>
      <c r="T97" s="438"/>
      <c r="U97" s="438"/>
      <c r="V97" s="313"/>
      <c r="W97" s="313"/>
      <c r="X97" s="313"/>
      <c r="Y97" s="189"/>
    </row>
    <row r="98" ht="15.75" customHeight="1">
      <c r="A98" s="399"/>
      <c r="B98" s="98"/>
      <c r="C98" s="255"/>
      <c r="D98" s="313"/>
      <c r="E98" s="313"/>
      <c r="F98" s="314"/>
      <c r="G98" s="436"/>
      <c r="H98" s="436"/>
      <c r="I98" s="437"/>
      <c r="J98" s="438"/>
      <c r="K98" s="438"/>
      <c r="L98" s="438"/>
      <c r="M98" s="438"/>
      <c r="N98" s="438"/>
      <c r="O98" s="438"/>
      <c r="P98" s="438"/>
      <c r="Q98" s="438"/>
      <c r="R98" s="438"/>
      <c r="S98" s="438"/>
      <c r="T98" s="438"/>
      <c r="U98" s="438"/>
      <c r="V98" s="313"/>
      <c r="W98" s="313"/>
      <c r="X98" s="313"/>
      <c r="Y98" s="189"/>
    </row>
    <row r="99" ht="15.75" customHeight="1">
      <c r="A99" s="399"/>
      <c r="B99" s="98"/>
      <c r="C99" s="255"/>
      <c r="D99" s="313"/>
      <c r="E99" s="313"/>
      <c r="F99" s="314"/>
      <c r="G99" s="436"/>
      <c r="H99" s="436"/>
      <c r="I99" s="437"/>
      <c r="J99" s="438"/>
      <c r="K99" s="438"/>
      <c r="L99" s="438"/>
      <c r="M99" s="438"/>
      <c r="N99" s="438"/>
      <c r="O99" s="438"/>
      <c r="P99" s="438"/>
      <c r="Q99" s="438"/>
      <c r="R99" s="438"/>
      <c r="S99" s="438"/>
      <c r="T99" s="438"/>
      <c r="U99" s="438"/>
      <c r="V99" s="313"/>
      <c r="W99" s="313"/>
      <c r="X99" s="313"/>
      <c r="Y99" s="189"/>
    </row>
    <row r="100" ht="15.75" customHeight="1">
      <c r="A100" s="399"/>
      <c r="B100" s="98"/>
      <c r="C100" s="255"/>
      <c r="D100" s="313"/>
      <c r="E100" s="313"/>
      <c r="F100" s="314"/>
      <c r="G100" s="436"/>
      <c r="H100" s="436"/>
      <c r="I100" s="437"/>
      <c r="J100" s="438"/>
      <c r="K100" s="438"/>
      <c r="L100" s="438"/>
      <c r="M100" s="438"/>
      <c r="N100" s="438"/>
      <c r="O100" s="438"/>
      <c r="P100" s="438"/>
      <c r="Q100" s="438"/>
      <c r="R100" s="438"/>
      <c r="S100" s="438"/>
      <c r="T100" s="438"/>
      <c r="U100" s="438"/>
      <c r="V100" s="313"/>
      <c r="W100" s="313"/>
      <c r="X100" s="313"/>
      <c r="Y100" s="189"/>
    </row>
    <row r="101" ht="15.75" customHeight="1">
      <c r="A101" s="399"/>
      <c r="B101" s="98"/>
      <c r="C101" s="255"/>
      <c r="D101" s="313"/>
      <c r="E101" s="313"/>
      <c r="F101" s="314"/>
      <c r="G101" s="436"/>
      <c r="H101" s="436"/>
      <c r="I101" s="437"/>
      <c r="J101" s="438"/>
      <c r="K101" s="438"/>
      <c r="L101" s="438"/>
      <c r="M101" s="438"/>
      <c r="N101" s="438"/>
      <c r="O101" s="438"/>
      <c r="P101" s="438"/>
      <c r="Q101" s="438"/>
      <c r="R101" s="438"/>
      <c r="S101" s="438"/>
      <c r="T101" s="438"/>
      <c r="U101" s="438"/>
      <c r="V101" s="313"/>
      <c r="W101" s="313"/>
      <c r="X101" s="313"/>
      <c r="Y101" s="189"/>
    </row>
    <row r="102" ht="15.75" customHeight="1">
      <c r="A102" s="399"/>
      <c r="B102" s="98"/>
      <c r="C102" s="255"/>
      <c r="D102" s="313"/>
      <c r="E102" s="313"/>
      <c r="F102" s="314"/>
      <c r="G102" s="436"/>
      <c r="H102" s="436"/>
      <c r="I102" s="437"/>
      <c r="J102" s="438"/>
      <c r="K102" s="438"/>
      <c r="L102" s="438"/>
      <c r="M102" s="438"/>
      <c r="N102" s="438"/>
      <c r="O102" s="438"/>
      <c r="P102" s="438"/>
      <c r="Q102" s="438"/>
      <c r="R102" s="438"/>
      <c r="S102" s="438"/>
      <c r="T102" s="438"/>
      <c r="U102" s="438"/>
      <c r="V102" s="313"/>
      <c r="W102" s="313"/>
      <c r="X102" s="313"/>
      <c r="Y102" s="189"/>
    </row>
    <row r="103" ht="15.75" customHeight="1">
      <c r="A103" s="399"/>
      <c r="B103" s="98"/>
      <c r="C103" s="255"/>
      <c r="D103" s="313"/>
      <c r="E103" s="313"/>
      <c r="F103" s="314"/>
      <c r="G103" s="436"/>
      <c r="H103" s="436"/>
      <c r="I103" s="437"/>
      <c r="J103" s="438"/>
      <c r="K103" s="438"/>
      <c r="L103" s="438"/>
      <c r="M103" s="438"/>
      <c r="N103" s="438"/>
      <c r="O103" s="438"/>
      <c r="P103" s="438"/>
      <c r="Q103" s="438"/>
      <c r="R103" s="438"/>
      <c r="S103" s="438"/>
      <c r="T103" s="438"/>
      <c r="U103" s="438"/>
      <c r="V103" s="313"/>
      <c r="W103" s="313"/>
      <c r="X103" s="313"/>
      <c r="Y103" s="189"/>
    </row>
    <row r="104" ht="15.75" customHeight="1">
      <c r="A104" s="399"/>
      <c r="B104" s="98"/>
      <c r="C104" s="255"/>
      <c r="D104" s="313"/>
      <c r="E104" s="313"/>
      <c r="F104" s="314"/>
      <c r="G104" s="436"/>
      <c r="H104" s="436"/>
      <c r="I104" s="437"/>
      <c r="J104" s="438"/>
      <c r="K104" s="438"/>
      <c r="L104" s="438"/>
      <c r="M104" s="438"/>
      <c r="N104" s="438"/>
      <c r="O104" s="438"/>
      <c r="P104" s="438"/>
      <c r="Q104" s="438"/>
      <c r="R104" s="438"/>
      <c r="S104" s="438"/>
      <c r="T104" s="438"/>
      <c r="U104" s="438"/>
      <c r="V104" s="313"/>
      <c r="W104" s="313"/>
      <c r="X104" s="313"/>
      <c r="Y104" s="189"/>
    </row>
    <row r="105" ht="15.75" customHeight="1">
      <c r="A105" s="399"/>
      <c r="B105" s="98"/>
      <c r="C105" s="255"/>
      <c r="D105" s="313"/>
      <c r="E105" s="313"/>
      <c r="F105" s="314"/>
      <c r="G105" s="436"/>
      <c r="H105" s="436"/>
      <c r="I105" s="437"/>
      <c r="J105" s="438"/>
      <c r="K105" s="438"/>
      <c r="L105" s="438"/>
      <c r="M105" s="438"/>
      <c r="N105" s="438"/>
      <c r="O105" s="438"/>
      <c r="P105" s="438"/>
      <c r="Q105" s="438"/>
      <c r="R105" s="438"/>
      <c r="S105" s="438"/>
      <c r="T105" s="438"/>
      <c r="U105" s="438"/>
      <c r="V105" s="313"/>
      <c r="W105" s="313"/>
      <c r="X105" s="313"/>
      <c r="Y105" s="189"/>
    </row>
    <row r="106" ht="15.75" customHeight="1">
      <c r="A106" s="399"/>
      <c r="B106" s="98"/>
      <c r="C106" s="255"/>
      <c r="D106" s="313"/>
      <c r="E106" s="313"/>
      <c r="F106" s="314"/>
      <c r="G106" s="436"/>
      <c r="H106" s="436"/>
      <c r="I106" s="437"/>
      <c r="J106" s="438"/>
      <c r="K106" s="438"/>
      <c r="L106" s="438"/>
      <c r="M106" s="438"/>
      <c r="N106" s="438"/>
      <c r="O106" s="438"/>
      <c r="P106" s="438"/>
      <c r="Q106" s="438"/>
      <c r="R106" s="438"/>
      <c r="S106" s="438"/>
      <c r="T106" s="438"/>
      <c r="U106" s="438"/>
      <c r="V106" s="313"/>
      <c r="W106" s="313"/>
      <c r="X106" s="313"/>
      <c r="Y106" s="189"/>
    </row>
    <row r="107" ht="15.75" customHeight="1">
      <c r="A107" s="399"/>
      <c r="B107" s="98"/>
      <c r="C107" s="255"/>
      <c r="D107" s="313"/>
      <c r="E107" s="313"/>
      <c r="F107" s="314"/>
      <c r="G107" s="436"/>
      <c r="H107" s="436"/>
      <c r="I107" s="437"/>
      <c r="J107" s="438"/>
      <c r="K107" s="438"/>
      <c r="L107" s="438"/>
      <c r="M107" s="438"/>
      <c r="N107" s="438"/>
      <c r="O107" s="438"/>
      <c r="P107" s="438"/>
      <c r="Q107" s="438"/>
      <c r="R107" s="438"/>
      <c r="S107" s="438"/>
      <c r="T107" s="438"/>
      <c r="U107" s="438"/>
      <c r="V107" s="313"/>
      <c r="W107" s="313"/>
      <c r="X107" s="313"/>
      <c r="Y107" s="189"/>
    </row>
    <row r="108" ht="15.75" customHeight="1">
      <c r="A108" s="399"/>
      <c r="B108" s="98"/>
      <c r="C108" s="255"/>
      <c r="D108" s="313"/>
      <c r="E108" s="313"/>
      <c r="F108" s="314"/>
      <c r="G108" s="436"/>
      <c r="H108" s="436"/>
      <c r="I108" s="437"/>
      <c r="J108" s="438"/>
      <c r="K108" s="438"/>
      <c r="L108" s="438"/>
      <c r="M108" s="438"/>
      <c r="N108" s="438"/>
      <c r="O108" s="438"/>
      <c r="P108" s="438"/>
      <c r="Q108" s="438"/>
      <c r="R108" s="438"/>
      <c r="S108" s="438"/>
      <c r="T108" s="438"/>
      <c r="U108" s="438"/>
      <c r="V108" s="313"/>
      <c r="W108" s="313"/>
      <c r="X108" s="313"/>
      <c r="Y108" s="189"/>
    </row>
    <row r="109" ht="15.75" customHeight="1">
      <c r="A109" s="399"/>
      <c r="B109" s="98"/>
      <c r="C109" s="255"/>
      <c r="D109" s="313"/>
      <c r="E109" s="313"/>
      <c r="F109" s="314"/>
      <c r="G109" s="436"/>
      <c r="H109" s="436"/>
      <c r="I109" s="437"/>
      <c r="J109" s="438"/>
      <c r="K109" s="438"/>
      <c r="L109" s="438"/>
      <c r="M109" s="438"/>
      <c r="N109" s="438"/>
      <c r="O109" s="438"/>
      <c r="P109" s="438"/>
      <c r="Q109" s="438"/>
      <c r="R109" s="438"/>
      <c r="S109" s="438"/>
      <c r="T109" s="438"/>
      <c r="U109" s="438"/>
      <c r="V109" s="313"/>
      <c r="W109" s="313"/>
      <c r="X109" s="313"/>
      <c r="Y109" s="189"/>
    </row>
    <row r="110" ht="15.75" customHeight="1">
      <c r="A110" s="399"/>
      <c r="B110" s="98"/>
      <c r="C110" s="255"/>
      <c r="D110" s="313"/>
      <c r="E110" s="313"/>
      <c r="F110" s="314"/>
      <c r="G110" s="436"/>
      <c r="H110" s="436"/>
      <c r="I110" s="437"/>
      <c r="J110" s="438"/>
      <c r="K110" s="438"/>
      <c r="L110" s="438"/>
      <c r="M110" s="438"/>
      <c r="N110" s="438"/>
      <c r="O110" s="438"/>
      <c r="P110" s="438"/>
      <c r="Q110" s="438"/>
      <c r="R110" s="438"/>
      <c r="S110" s="438"/>
      <c r="T110" s="438"/>
      <c r="U110" s="438"/>
      <c r="V110" s="313"/>
      <c r="W110" s="313"/>
      <c r="X110" s="313"/>
      <c r="Y110" s="189"/>
    </row>
    <row r="111" ht="15.75" customHeight="1">
      <c r="A111" s="399"/>
      <c r="B111" s="98"/>
      <c r="C111" s="255"/>
      <c r="D111" s="313"/>
      <c r="E111" s="313"/>
      <c r="F111" s="314"/>
      <c r="G111" s="436"/>
      <c r="H111" s="436"/>
      <c r="I111" s="437"/>
      <c r="J111" s="438"/>
      <c r="K111" s="438"/>
      <c r="L111" s="438"/>
      <c r="M111" s="438"/>
      <c r="N111" s="438"/>
      <c r="O111" s="438"/>
      <c r="P111" s="438"/>
      <c r="Q111" s="438"/>
      <c r="R111" s="438"/>
      <c r="S111" s="438"/>
      <c r="T111" s="438"/>
      <c r="U111" s="438"/>
      <c r="V111" s="313"/>
      <c r="W111" s="313"/>
      <c r="X111" s="313"/>
      <c r="Y111" s="189"/>
    </row>
    <row r="112" ht="15.75" customHeight="1">
      <c r="A112" s="399"/>
      <c r="B112" s="98"/>
      <c r="C112" s="255"/>
      <c r="D112" s="313"/>
      <c r="E112" s="313"/>
      <c r="F112" s="314"/>
      <c r="G112" s="436"/>
      <c r="H112" s="436"/>
      <c r="I112" s="437"/>
      <c r="J112" s="438"/>
      <c r="K112" s="438"/>
      <c r="L112" s="438"/>
      <c r="M112" s="438"/>
      <c r="N112" s="438"/>
      <c r="O112" s="438"/>
      <c r="P112" s="438"/>
      <c r="Q112" s="438"/>
      <c r="R112" s="438"/>
      <c r="S112" s="438"/>
      <c r="T112" s="438"/>
      <c r="U112" s="438"/>
      <c r="V112" s="313"/>
      <c r="W112" s="313"/>
      <c r="X112" s="313"/>
      <c r="Y112" s="189"/>
    </row>
    <row r="113" ht="15.75" customHeight="1">
      <c r="A113" s="399"/>
      <c r="B113" s="98"/>
      <c r="C113" s="255"/>
      <c r="D113" s="313"/>
      <c r="E113" s="313"/>
      <c r="F113" s="314"/>
      <c r="G113" s="436"/>
      <c r="H113" s="436"/>
      <c r="I113" s="437"/>
      <c r="J113" s="438"/>
      <c r="K113" s="438"/>
      <c r="L113" s="438"/>
      <c r="M113" s="438"/>
      <c r="N113" s="438"/>
      <c r="O113" s="438"/>
      <c r="P113" s="438"/>
      <c r="Q113" s="438"/>
      <c r="R113" s="438"/>
      <c r="S113" s="438"/>
      <c r="T113" s="438"/>
      <c r="U113" s="438"/>
      <c r="V113" s="313"/>
      <c r="W113" s="313"/>
      <c r="X113" s="313"/>
      <c r="Y113" s="189"/>
    </row>
    <row r="114" ht="15.75" customHeight="1">
      <c r="A114" s="399"/>
      <c r="B114" s="98"/>
      <c r="C114" s="255"/>
      <c r="D114" s="313"/>
      <c r="E114" s="313"/>
      <c r="F114" s="314"/>
      <c r="G114" s="436"/>
      <c r="H114" s="436"/>
      <c r="I114" s="437"/>
      <c r="J114" s="438"/>
      <c r="K114" s="438"/>
      <c r="L114" s="438"/>
      <c r="M114" s="438"/>
      <c r="N114" s="438"/>
      <c r="O114" s="438"/>
      <c r="P114" s="438"/>
      <c r="Q114" s="438"/>
      <c r="R114" s="438"/>
      <c r="S114" s="438"/>
      <c r="T114" s="438"/>
      <c r="U114" s="438"/>
      <c r="V114" s="313"/>
      <c r="W114" s="313"/>
      <c r="X114" s="313"/>
      <c r="Y114" s="189"/>
    </row>
    <row r="115" ht="15.75" customHeight="1">
      <c r="A115" s="399"/>
      <c r="B115" s="98"/>
      <c r="C115" s="255"/>
      <c r="D115" s="313"/>
      <c r="E115" s="313"/>
      <c r="F115" s="314"/>
      <c r="G115" s="436"/>
      <c r="H115" s="436"/>
      <c r="I115" s="437"/>
      <c r="J115" s="438"/>
      <c r="K115" s="438"/>
      <c r="L115" s="438"/>
      <c r="M115" s="438"/>
      <c r="N115" s="438"/>
      <c r="O115" s="438"/>
      <c r="P115" s="438"/>
      <c r="Q115" s="438"/>
      <c r="R115" s="438"/>
      <c r="S115" s="438"/>
      <c r="T115" s="438"/>
      <c r="U115" s="438"/>
      <c r="V115" s="313"/>
      <c r="W115" s="313"/>
      <c r="X115" s="313"/>
      <c r="Y115" s="189"/>
    </row>
    <row r="116" ht="15.75" customHeight="1">
      <c r="A116" s="399"/>
      <c r="B116" s="98"/>
      <c r="C116" s="255"/>
      <c r="D116" s="313"/>
      <c r="E116" s="313"/>
      <c r="F116" s="314"/>
      <c r="G116" s="436"/>
      <c r="H116" s="436"/>
      <c r="I116" s="437"/>
      <c r="J116" s="438"/>
      <c r="K116" s="438"/>
      <c r="L116" s="438"/>
      <c r="M116" s="438"/>
      <c r="N116" s="438"/>
      <c r="O116" s="438"/>
      <c r="P116" s="438"/>
      <c r="Q116" s="438"/>
      <c r="R116" s="438"/>
      <c r="S116" s="438"/>
      <c r="T116" s="438"/>
      <c r="U116" s="438"/>
      <c r="V116" s="313"/>
      <c r="W116" s="313"/>
      <c r="X116" s="313"/>
      <c r="Y116" s="189"/>
    </row>
    <row r="117" ht="15.75" customHeight="1">
      <c r="A117" s="399"/>
      <c r="B117" s="98"/>
      <c r="C117" s="255"/>
      <c r="D117" s="313"/>
      <c r="E117" s="313"/>
      <c r="F117" s="314"/>
      <c r="G117" s="436"/>
      <c r="H117" s="436"/>
      <c r="I117" s="437"/>
      <c r="J117" s="438"/>
      <c r="K117" s="438"/>
      <c r="L117" s="438"/>
      <c r="M117" s="438"/>
      <c r="N117" s="438"/>
      <c r="O117" s="438"/>
      <c r="P117" s="438"/>
      <c r="Q117" s="438"/>
      <c r="R117" s="438"/>
      <c r="S117" s="438"/>
      <c r="T117" s="438"/>
      <c r="U117" s="438"/>
      <c r="V117" s="313"/>
      <c r="W117" s="313"/>
      <c r="X117" s="313"/>
      <c r="Y117" s="189"/>
    </row>
    <row r="118" ht="15.75" customHeight="1">
      <c r="A118" s="399"/>
      <c r="B118" s="98"/>
      <c r="C118" s="255"/>
      <c r="D118" s="313"/>
      <c r="E118" s="313"/>
      <c r="F118" s="314"/>
      <c r="G118" s="436"/>
      <c r="H118" s="436"/>
      <c r="I118" s="437"/>
      <c r="J118" s="438"/>
      <c r="K118" s="438"/>
      <c r="L118" s="438"/>
      <c r="M118" s="438"/>
      <c r="N118" s="438"/>
      <c r="O118" s="438"/>
      <c r="P118" s="438"/>
      <c r="Q118" s="438"/>
      <c r="R118" s="438"/>
      <c r="S118" s="438"/>
      <c r="T118" s="438"/>
      <c r="U118" s="438"/>
      <c r="V118" s="313"/>
      <c r="W118" s="313"/>
      <c r="X118" s="313"/>
      <c r="Y118" s="189"/>
    </row>
    <row r="119" ht="15.75" customHeight="1">
      <c r="A119" s="399"/>
      <c r="B119" s="98"/>
      <c r="C119" s="255"/>
      <c r="D119" s="313"/>
      <c r="E119" s="313"/>
      <c r="F119" s="314"/>
      <c r="G119" s="436"/>
      <c r="H119" s="436"/>
      <c r="I119" s="437"/>
      <c r="J119" s="438"/>
      <c r="K119" s="438"/>
      <c r="L119" s="438"/>
      <c r="M119" s="438"/>
      <c r="N119" s="438"/>
      <c r="O119" s="438"/>
      <c r="P119" s="438"/>
      <c r="Q119" s="438"/>
      <c r="R119" s="438"/>
      <c r="S119" s="438"/>
      <c r="T119" s="438"/>
      <c r="U119" s="438"/>
      <c r="V119" s="313"/>
      <c r="W119" s="313"/>
      <c r="X119" s="313"/>
      <c r="Y119" s="189"/>
    </row>
    <row r="120" ht="15.75" customHeight="1">
      <c r="A120" s="399"/>
      <c r="B120" s="98"/>
      <c r="C120" s="255"/>
      <c r="D120" s="313"/>
      <c r="E120" s="313"/>
      <c r="F120" s="314"/>
      <c r="G120" s="436"/>
      <c r="H120" s="436"/>
      <c r="I120" s="437"/>
      <c r="J120" s="438"/>
      <c r="K120" s="438"/>
      <c r="L120" s="438"/>
      <c r="M120" s="438"/>
      <c r="N120" s="438"/>
      <c r="O120" s="438"/>
      <c r="P120" s="438"/>
      <c r="Q120" s="438"/>
      <c r="R120" s="438"/>
      <c r="S120" s="438"/>
      <c r="T120" s="438"/>
      <c r="U120" s="438"/>
      <c r="V120" s="313"/>
      <c r="W120" s="313"/>
      <c r="X120" s="313"/>
      <c r="Y120" s="189"/>
    </row>
    <row r="121" ht="15.75" customHeight="1">
      <c r="A121" s="399"/>
      <c r="B121" s="98"/>
      <c r="C121" s="255"/>
      <c r="D121" s="313"/>
      <c r="E121" s="313"/>
      <c r="F121" s="314"/>
      <c r="G121" s="436"/>
      <c r="H121" s="436"/>
      <c r="I121" s="437"/>
      <c r="J121" s="438"/>
      <c r="K121" s="438"/>
      <c r="L121" s="438"/>
      <c r="M121" s="438"/>
      <c r="N121" s="438"/>
      <c r="O121" s="438"/>
      <c r="P121" s="438"/>
      <c r="Q121" s="438"/>
      <c r="R121" s="438"/>
      <c r="S121" s="438"/>
      <c r="T121" s="438"/>
      <c r="U121" s="438"/>
      <c r="V121" s="313"/>
      <c r="W121" s="313"/>
      <c r="X121" s="313"/>
      <c r="Y121" s="189"/>
    </row>
    <row r="122" ht="15.75" customHeight="1">
      <c r="A122" s="399"/>
      <c r="B122" s="98"/>
      <c r="C122" s="255"/>
      <c r="D122" s="313"/>
      <c r="E122" s="313"/>
      <c r="F122" s="314"/>
      <c r="G122" s="436"/>
      <c r="H122" s="436"/>
      <c r="I122" s="437"/>
      <c r="J122" s="438"/>
      <c r="K122" s="438"/>
      <c r="L122" s="438"/>
      <c r="M122" s="438"/>
      <c r="N122" s="438"/>
      <c r="O122" s="438"/>
      <c r="P122" s="438"/>
      <c r="Q122" s="438"/>
      <c r="R122" s="438"/>
      <c r="S122" s="438"/>
      <c r="T122" s="438"/>
      <c r="U122" s="438"/>
      <c r="V122" s="313"/>
      <c r="W122" s="313"/>
      <c r="X122" s="313"/>
      <c r="Y122" s="189"/>
    </row>
    <row r="123" ht="15.75" customHeight="1">
      <c r="A123" s="399"/>
      <c r="B123" s="98"/>
      <c r="C123" s="255"/>
      <c r="D123" s="313"/>
      <c r="E123" s="313"/>
      <c r="F123" s="314"/>
      <c r="G123" s="436"/>
      <c r="H123" s="436"/>
      <c r="I123" s="437"/>
      <c r="J123" s="438"/>
      <c r="K123" s="438"/>
      <c r="L123" s="438"/>
      <c r="M123" s="438"/>
      <c r="N123" s="438"/>
      <c r="O123" s="438"/>
      <c r="P123" s="438"/>
      <c r="Q123" s="438"/>
      <c r="R123" s="438"/>
      <c r="S123" s="438"/>
      <c r="T123" s="438"/>
      <c r="U123" s="438"/>
      <c r="V123" s="313"/>
      <c r="W123" s="313"/>
      <c r="X123" s="313"/>
      <c r="Y123" s="189"/>
    </row>
    <row r="124" ht="15.75" customHeight="1">
      <c r="A124" s="399"/>
      <c r="B124" s="98"/>
      <c r="C124" s="255"/>
      <c r="D124" s="313"/>
      <c r="E124" s="313"/>
      <c r="F124" s="314"/>
      <c r="G124" s="436"/>
      <c r="H124" s="436"/>
      <c r="I124" s="437"/>
      <c r="J124" s="438"/>
      <c r="K124" s="438"/>
      <c r="L124" s="438"/>
      <c r="M124" s="438"/>
      <c r="N124" s="438"/>
      <c r="O124" s="438"/>
      <c r="P124" s="438"/>
      <c r="Q124" s="438"/>
      <c r="R124" s="438"/>
      <c r="S124" s="438"/>
      <c r="T124" s="438"/>
      <c r="U124" s="438"/>
      <c r="V124" s="313"/>
      <c r="W124" s="313"/>
      <c r="X124" s="313"/>
      <c r="Y124" s="189"/>
    </row>
    <row r="125" ht="15.75" customHeight="1">
      <c r="A125" s="399"/>
      <c r="B125" s="98"/>
      <c r="C125" s="255"/>
      <c r="D125" s="313"/>
      <c r="E125" s="313"/>
      <c r="F125" s="314"/>
      <c r="G125" s="436"/>
      <c r="H125" s="436"/>
      <c r="I125" s="437"/>
      <c r="J125" s="438"/>
      <c r="K125" s="438"/>
      <c r="L125" s="438"/>
      <c r="M125" s="438"/>
      <c r="N125" s="438"/>
      <c r="O125" s="438"/>
      <c r="P125" s="438"/>
      <c r="Q125" s="438"/>
      <c r="R125" s="438"/>
      <c r="S125" s="438"/>
      <c r="T125" s="438"/>
      <c r="U125" s="438"/>
      <c r="V125" s="313"/>
      <c r="W125" s="313"/>
      <c r="X125" s="313"/>
      <c r="Y125" s="189"/>
    </row>
    <row r="126" ht="15.75" customHeight="1">
      <c r="A126" s="399"/>
      <c r="B126" s="98"/>
      <c r="C126" s="255"/>
      <c r="D126" s="313"/>
      <c r="E126" s="313"/>
      <c r="F126" s="314"/>
      <c r="G126" s="436"/>
      <c r="H126" s="436"/>
      <c r="I126" s="437"/>
      <c r="J126" s="438"/>
      <c r="K126" s="438"/>
      <c r="L126" s="438"/>
      <c r="M126" s="438"/>
      <c r="N126" s="438"/>
      <c r="O126" s="438"/>
      <c r="P126" s="438"/>
      <c r="Q126" s="438"/>
      <c r="R126" s="438"/>
      <c r="S126" s="438"/>
      <c r="T126" s="438"/>
      <c r="U126" s="438"/>
      <c r="V126" s="313"/>
      <c r="W126" s="313"/>
      <c r="X126" s="313"/>
      <c r="Y126" s="189"/>
    </row>
    <row r="127" ht="15.75" customHeight="1">
      <c r="A127" s="399"/>
      <c r="B127" s="98"/>
      <c r="C127" s="255"/>
      <c r="D127" s="313"/>
      <c r="E127" s="313"/>
      <c r="F127" s="314"/>
      <c r="G127" s="436"/>
      <c r="H127" s="436"/>
      <c r="I127" s="437"/>
      <c r="J127" s="438"/>
      <c r="K127" s="438"/>
      <c r="L127" s="438"/>
      <c r="M127" s="438"/>
      <c r="N127" s="438"/>
      <c r="O127" s="438"/>
      <c r="P127" s="438"/>
      <c r="Q127" s="438"/>
      <c r="R127" s="438"/>
      <c r="S127" s="438"/>
      <c r="T127" s="438"/>
      <c r="U127" s="438"/>
      <c r="V127" s="313"/>
      <c r="W127" s="313"/>
      <c r="X127" s="313"/>
      <c r="Y127" s="189"/>
    </row>
    <row r="128" ht="15.75" customHeight="1">
      <c r="A128" s="399"/>
      <c r="B128" s="98"/>
      <c r="C128" s="255"/>
      <c r="D128" s="313"/>
      <c r="E128" s="313"/>
      <c r="F128" s="314"/>
      <c r="G128" s="436"/>
      <c r="H128" s="436"/>
      <c r="I128" s="437"/>
      <c r="J128" s="438"/>
      <c r="K128" s="438"/>
      <c r="L128" s="438"/>
      <c r="M128" s="438"/>
      <c r="N128" s="438"/>
      <c r="O128" s="438"/>
      <c r="P128" s="438"/>
      <c r="Q128" s="438"/>
      <c r="R128" s="438"/>
      <c r="S128" s="438"/>
      <c r="T128" s="438"/>
      <c r="U128" s="438"/>
      <c r="V128" s="313"/>
      <c r="W128" s="313"/>
      <c r="X128" s="313"/>
      <c r="Y128" s="189"/>
    </row>
    <row r="129" ht="15.75" customHeight="1">
      <c r="A129" s="399"/>
      <c r="B129" s="98"/>
      <c r="C129" s="255"/>
      <c r="D129" s="313"/>
      <c r="E129" s="313"/>
      <c r="F129" s="314"/>
      <c r="G129" s="436"/>
      <c r="H129" s="436"/>
      <c r="I129" s="437"/>
      <c r="J129" s="438"/>
      <c r="K129" s="438"/>
      <c r="L129" s="438"/>
      <c r="M129" s="438"/>
      <c r="N129" s="438"/>
      <c r="O129" s="438"/>
      <c r="P129" s="438"/>
      <c r="Q129" s="438"/>
      <c r="R129" s="438"/>
      <c r="S129" s="438"/>
      <c r="T129" s="438"/>
      <c r="U129" s="438"/>
      <c r="V129" s="313"/>
      <c r="W129" s="313"/>
      <c r="X129" s="313"/>
      <c r="Y129" s="189"/>
    </row>
    <row r="130" ht="15.75" customHeight="1">
      <c r="A130" s="399"/>
      <c r="B130" s="98"/>
      <c r="C130" s="255"/>
      <c r="D130" s="313"/>
      <c r="E130" s="313"/>
      <c r="F130" s="314"/>
      <c r="G130" s="436"/>
      <c r="H130" s="436"/>
      <c r="I130" s="437"/>
      <c r="J130" s="438"/>
      <c r="K130" s="438"/>
      <c r="L130" s="438"/>
      <c r="M130" s="438"/>
      <c r="N130" s="438"/>
      <c r="O130" s="438"/>
      <c r="P130" s="438"/>
      <c r="Q130" s="438"/>
      <c r="R130" s="438"/>
      <c r="S130" s="438"/>
      <c r="T130" s="438"/>
      <c r="U130" s="438"/>
      <c r="V130" s="313"/>
      <c r="W130" s="313"/>
      <c r="X130" s="313"/>
      <c r="Y130" s="189"/>
    </row>
    <row r="131" ht="15.75" customHeight="1">
      <c r="A131" s="399"/>
      <c r="B131" s="98"/>
      <c r="C131" s="255"/>
      <c r="D131" s="313"/>
      <c r="E131" s="313"/>
      <c r="F131" s="314"/>
      <c r="G131" s="436"/>
      <c r="H131" s="436"/>
      <c r="I131" s="437"/>
      <c r="J131" s="438"/>
      <c r="K131" s="438"/>
      <c r="L131" s="438"/>
      <c r="M131" s="438"/>
      <c r="N131" s="438"/>
      <c r="O131" s="438"/>
      <c r="P131" s="438"/>
      <c r="Q131" s="438"/>
      <c r="R131" s="438"/>
      <c r="S131" s="438"/>
      <c r="T131" s="438"/>
      <c r="U131" s="438"/>
      <c r="V131" s="313"/>
      <c r="W131" s="313"/>
      <c r="X131" s="313"/>
      <c r="Y131" s="189"/>
    </row>
    <row r="132" ht="15.75" customHeight="1">
      <c r="A132" s="399"/>
      <c r="B132" s="98"/>
      <c r="C132" s="255"/>
      <c r="D132" s="313"/>
      <c r="E132" s="313"/>
      <c r="F132" s="314"/>
      <c r="G132" s="436"/>
      <c r="H132" s="436"/>
      <c r="I132" s="437"/>
      <c r="J132" s="438"/>
      <c r="K132" s="438"/>
      <c r="L132" s="438"/>
      <c r="M132" s="438"/>
      <c r="N132" s="438"/>
      <c r="O132" s="438"/>
      <c r="P132" s="438"/>
      <c r="Q132" s="438"/>
      <c r="R132" s="438"/>
      <c r="S132" s="438"/>
      <c r="T132" s="438"/>
      <c r="U132" s="438"/>
      <c r="V132" s="313"/>
      <c r="W132" s="313"/>
      <c r="X132" s="313"/>
      <c r="Y132" s="189"/>
    </row>
    <row r="133" ht="15.75" customHeight="1">
      <c r="A133" s="399"/>
      <c r="B133" s="98"/>
      <c r="C133" s="255"/>
      <c r="D133" s="313"/>
      <c r="E133" s="313"/>
      <c r="F133" s="314"/>
      <c r="G133" s="436"/>
      <c r="H133" s="436"/>
      <c r="I133" s="437"/>
      <c r="J133" s="438"/>
      <c r="K133" s="438"/>
      <c r="L133" s="438"/>
      <c r="M133" s="438"/>
      <c r="N133" s="438"/>
      <c r="O133" s="438"/>
      <c r="P133" s="438"/>
      <c r="Q133" s="438"/>
      <c r="R133" s="438"/>
      <c r="S133" s="438"/>
      <c r="T133" s="438"/>
      <c r="U133" s="438"/>
      <c r="V133" s="313"/>
      <c r="W133" s="313"/>
      <c r="X133" s="313"/>
      <c r="Y133" s="189"/>
    </row>
    <row r="134" ht="15.75" customHeight="1">
      <c r="A134" s="399"/>
      <c r="B134" s="98"/>
      <c r="C134" s="255"/>
      <c r="D134" s="313"/>
      <c r="E134" s="313"/>
      <c r="F134" s="314"/>
      <c r="G134" s="436"/>
      <c r="H134" s="436"/>
      <c r="I134" s="437"/>
      <c r="J134" s="438"/>
      <c r="K134" s="438"/>
      <c r="L134" s="438"/>
      <c r="M134" s="438"/>
      <c r="N134" s="438"/>
      <c r="O134" s="438"/>
      <c r="P134" s="438"/>
      <c r="Q134" s="438"/>
      <c r="R134" s="438"/>
      <c r="S134" s="438"/>
      <c r="T134" s="438"/>
      <c r="U134" s="438"/>
      <c r="V134" s="313"/>
      <c r="W134" s="313"/>
      <c r="X134" s="313"/>
      <c r="Y134" s="189"/>
    </row>
    <row r="135" ht="15.75" customHeight="1">
      <c r="A135" s="399"/>
      <c r="B135" s="98"/>
      <c r="C135" s="255"/>
      <c r="D135" s="313"/>
      <c r="E135" s="313"/>
      <c r="F135" s="314"/>
      <c r="G135" s="436"/>
      <c r="H135" s="436"/>
      <c r="I135" s="437"/>
      <c r="J135" s="438"/>
      <c r="K135" s="438"/>
      <c r="L135" s="438"/>
      <c r="M135" s="438"/>
      <c r="N135" s="438"/>
      <c r="O135" s="438"/>
      <c r="P135" s="438"/>
      <c r="Q135" s="438"/>
      <c r="R135" s="438"/>
      <c r="S135" s="438"/>
      <c r="T135" s="438"/>
      <c r="U135" s="438"/>
      <c r="V135" s="313"/>
      <c r="W135" s="313"/>
      <c r="X135" s="313"/>
      <c r="Y135" s="189"/>
    </row>
    <row r="136" ht="15.75" customHeight="1">
      <c r="A136" s="399"/>
      <c r="B136" s="98"/>
      <c r="C136" s="255"/>
      <c r="D136" s="313"/>
      <c r="E136" s="313"/>
      <c r="F136" s="314"/>
      <c r="G136" s="436"/>
      <c r="H136" s="436"/>
      <c r="I136" s="437"/>
      <c r="J136" s="438"/>
      <c r="K136" s="438"/>
      <c r="L136" s="438"/>
      <c r="M136" s="438"/>
      <c r="N136" s="438"/>
      <c r="O136" s="438"/>
      <c r="P136" s="438"/>
      <c r="Q136" s="438"/>
      <c r="R136" s="438"/>
      <c r="S136" s="438"/>
      <c r="T136" s="438"/>
      <c r="U136" s="438"/>
      <c r="V136" s="313"/>
      <c r="W136" s="313"/>
      <c r="X136" s="313"/>
      <c r="Y136" s="189"/>
    </row>
    <row r="137" ht="15.75" customHeight="1">
      <c r="A137" s="399"/>
      <c r="B137" s="98"/>
      <c r="C137" s="255"/>
      <c r="D137" s="313"/>
      <c r="E137" s="313"/>
      <c r="F137" s="314"/>
      <c r="G137" s="436"/>
      <c r="H137" s="436"/>
      <c r="I137" s="437"/>
      <c r="J137" s="438"/>
      <c r="K137" s="438"/>
      <c r="L137" s="438"/>
      <c r="M137" s="438"/>
      <c r="N137" s="438"/>
      <c r="O137" s="438"/>
      <c r="P137" s="438"/>
      <c r="Q137" s="438"/>
      <c r="R137" s="438"/>
      <c r="S137" s="438"/>
      <c r="T137" s="438"/>
      <c r="U137" s="438"/>
      <c r="V137" s="313"/>
      <c r="W137" s="313"/>
      <c r="X137" s="313"/>
      <c r="Y137" s="189"/>
    </row>
    <row r="138" ht="15.75" customHeight="1">
      <c r="A138" s="399"/>
      <c r="B138" s="98"/>
      <c r="C138" s="255"/>
      <c r="D138" s="313"/>
      <c r="E138" s="313"/>
      <c r="F138" s="314"/>
      <c r="G138" s="436"/>
      <c r="H138" s="436"/>
      <c r="I138" s="437"/>
      <c r="J138" s="438"/>
      <c r="K138" s="438"/>
      <c r="L138" s="438"/>
      <c r="M138" s="438"/>
      <c r="N138" s="438"/>
      <c r="O138" s="438"/>
      <c r="P138" s="438"/>
      <c r="Q138" s="438"/>
      <c r="R138" s="438"/>
      <c r="S138" s="438"/>
      <c r="T138" s="438"/>
      <c r="U138" s="438"/>
      <c r="V138" s="313"/>
      <c r="W138" s="313"/>
      <c r="X138" s="313"/>
      <c r="Y138" s="189"/>
    </row>
    <row r="139" ht="15.75" customHeight="1">
      <c r="A139" s="399"/>
      <c r="B139" s="98"/>
      <c r="C139" s="255"/>
      <c r="D139" s="313"/>
      <c r="E139" s="313"/>
      <c r="F139" s="314"/>
      <c r="G139" s="436"/>
      <c r="H139" s="436"/>
      <c r="I139" s="437"/>
      <c r="J139" s="438"/>
      <c r="K139" s="438"/>
      <c r="L139" s="438"/>
      <c r="M139" s="438"/>
      <c r="N139" s="438"/>
      <c r="O139" s="438"/>
      <c r="P139" s="438"/>
      <c r="Q139" s="438"/>
      <c r="R139" s="438"/>
      <c r="S139" s="438"/>
      <c r="T139" s="438"/>
      <c r="U139" s="438"/>
      <c r="V139" s="313"/>
      <c r="W139" s="313"/>
      <c r="X139" s="313"/>
      <c r="Y139" s="189"/>
    </row>
    <row r="140" ht="15.75" customHeight="1">
      <c r="A140" s="399"/>
      <c r="B140" s="98"/>
      <c r="C140" s="255"/>
      <c r="D140" s="313"/>
      <c r="E140" s="313"/>
      <c r="F140" s="314"/>
      <c r="G140" s="436"/>
      <c r="H140" s="436"/>
      <c r="I140" s="437"/>
      <c r="J140" s="438"/>
      <c r="K140" s="438"/>
      <c r="L140" s="438"/>
      <c r="M140" s="438"/>
      <c r="N140" s="438"/>
      <c r="O140" s="438"/>
      <c r="P140" s="438"/>
      <c r="Q140" s="438"/>
      <c r="R140" s="438"/>
      <c r="S140" s="438"/>
      <c r="T140" s="438"/>
      <c r="U140" s="438"/>
      <c r="V140" s="313"/>
      <c r="W140" s="313"/>
      <c r="X140" s="313"/>
      <c r="Y140" s="189"/>
    </row>
    <row r="141" ht="15.75" customHeight="1">
      <c r="A141" s="399"/>
      <c r="B141" s="98"/>
      <c r="C141" s="255"/>
      <c r="D141" s="313"/>
      <c r="E141" s="313"/>
      <c r="F141" s="314"/>
      <c r="G141" s="436"/>
      <c r="H141" s="436"/>
      <c r="I141" s="437"/>
      <c r="J141" s="438"/>
      <c r="K141" s="438"/>
      <c r="L141" s="438"/>
      <c r="M141" s="438"/>
      <c r="N141" s="438"/>
      <c r="O141" s="438"/>
      <c r="P141" s="438"/>
      <c r="Q141" s="438"/>
      <c r="R141" s="438"/>
      <c r="S141" s="438"/>
      <c r="T141" s="438"/>
      <c r="U141" s="438"/>
      <c r="V141" s="313"/>
      <c r="W141" s="313"/>
      <c r="X141" s="313"/>
      <c r="Y141" s="189"/>
    </row>
    <row r="142" ht="15.75" customHeight="1">
      <c r="A142" s="399"/>
      <c r="B142" s="98"/>
      <c r="C142" s="255"/>
      <c r="D142" s="313"/>
      <c r="E142" s="313"/>
      <c r="F142" s="314"/>
      <c r="G142" s="436"/>
      <c r="H142" s="436"/>
      <c r="I142" s="437"/>
      <c r="J142" s="438"/>
      <c r="K142" s="438"/>
      <c r="L142" s="438"/>
      <c r="M142" s="438"/>
      <c r="N142" s="438"/>
      <c r="O142" s="438"/>
      <c r="P142" s="438"/>
      <c r="Q142" s="438"/>
      <c r="R142" s="438"/>
      <c r="S142" s="438"/>
      <c r="T142" s="438"/>
      <c r="U142" s="438"/>
      <c r="V142" s="313"/>
      <c r="W142" s="313"/>
      <c r="X142" s="313"/>
      <c r="Y142" s="189"/>
    </row>
    <row r="143" ht="15.75" customHeight="1">
      <c r="A143" s="399"/>
      <c r="B143" s="98"/>
      <c r="C143" s="255"/>
      <c r="D143" s="313"/>
      <c r="E143" s="313"/>
      <c r="F143" s="314"/>
      <c r="G143" s="436"/>
      <c r="H143" s="436"/>
      <c r="I143" s="437"/>
      <c r="J143" s="438"/>
      <c r="K143" s="438"/>
      <c r="L143" s="438"/>
      <c r="M143" s="438"/>
      <c r="N143" s="438"/>
      <c r="O143" s="438"/>
      <c r="P143" s="438"/>
      <c r="Q143" s="438"/>
      <c r="R143" s="438"/>
      <c r="S143" s="438"/>
      <c r="T143" s="438"/>
      <c r="U143" s="438"/>
      <c r="V143" s="313"/>
      <c r="W143" s="313"/>
      <c r="X143" s="313"/>
      <c r="Y143" s="189"/>
    </row>
    <row r="144" ht="15.75" customHeight="1">
      <c r="A144" s="399"/>
      <c r="B144" s="98"/>
      <c r="C144" s="255"/>
      <c r="D144" s="313"/>
      <c r="E144" s="313"/>
      <c r="F144" s="314"/>
      <c r="G144" s="436"/>
      <c r="H144" s="436"/>
      <c r="I144" s="437"/>
      <c r="J144" s="438"/>
      <c r="K144" s="438"/>
      <c r="L144" s="438"/>
      <c r="M144" s="438"/>
      <c r="N144" s="438"/>
      <c r="O144" s="438"/>
      <c r="P144" s="438"/>
      <c r="Q144" s="438"/>
      <c r="R144" s="438"/>
      <c r="S144" s="438"/>
      <c r="T144" s="438"/>
      <c r="U144" s="438"/>
      <c r="V144" s="313"/>
      <c r="W144" s="313"/>
      <c r="X144" s="313"/>
      <c r="Y144" s="189"/>
    </row>
    <row r="145" ht="15.75" customHeight="1">
      <c r="A145" s="399"/>
      <c r="B145" s="98"/>
      <c r="C145" s="255"/>
      <c r="D145" s="313"/>
      <c r="E145" s="313"/>
      <c r="F145" s="314"/>
      <c r="G145" s="436"/>
      <c r="H145" s="436"/>
      <c r="I145" s="437"/>
      <c r="J145" s="438"/>
      <c r="K145" s="438"/>
      <c r="L145" s="438"/>
      <c r="M145" s="438"/>
      <c r="N145" s="438"/>
      <c r="O145" s="438"/>
      <c r="P145" s="438"/>
      <c r="Q145" s="438"/>
      <c r="R145" s="438"/>
      <c r="S145" s="438"/>
      <c r="T145" s="438"/>
      <c r="U145" s="438"/>
      <c r="V145" s="313"/>
      <c r="W145" s="313"/>
      <c r="X145" s="313"/>
      <c r="Y145" s="189"/>
    </row>
    <row r="146" ht="15.75" customHeight="1">
      <c r="A146" s="399"/>
      <c r="B146" s="98"/>
      <c r="C146" s="255"/>
      <c r="D146" s="313"/>
      <c r="E146" s="313"/>
      <c r="F146" s="314"/>
      <c r="G146" s="436"/>
      <c r="H146" s="436"/>
      <c r="I146" s="437"/>
      <c r="J146" s="438"/>
      <c r="K146" s="438"/>
      <c r="L146" s="438"/>
      <c r="M146" s="438"/>
      <c r="N146" s="438"/>
      <c r="O146" s="438"/>
      <c r="P146" s="438"/>
      <c r="Q146" s="438"/>
      <c r="R146" s="438"/>
      <c r="S146" s="438"/>
      <c r="T146" s="438"/>
      <c r="U146" s="438"/>
      <c r="V146" s="313"/>
      <c r="W146" s="313"/>
      <c r="X146" s="313"/>
      <c r="Y146" s="189"/>
    </row>
    <row r="147" ht="15.75" customHeight="1">
      <c r="A147" s="399"/>
      <c r="B147" s="98"/>
      <c r="C147" s="255"/>
      <c r="D147" s="313"/>
      <c r="E147" s="313"/>
      <c r="F147" s="314"/>
      <c r="G147" s="436"/>
      <c r="H147" s="436"/>
      <c r="I147" s="437"/>
      <c r="J147" s="438"/>
      <c r="K147" s="438"/>
      <c r="L147" s="438"/>
      <c r="M147" s="438"/>
      <c r="N147" s="438"/>
      <c r="O147" s="438"/>
      <c r="P147" s="438"/>
      <c r="Q147" s="438"/>
      <c r="R147" s="438"/>
      <c r="S147" s="438"/>
      <c r="T147" s="438"/>
      <c r="U147" s="438"/>
      <c r="V147" s="313"/>
      <c r="W147" s="313"/>
      <c r="X147" s="313"/>
      <c r="Y147" s="189"/>
    </row>
    <row r="148" ht="15.75" customHeight="1">
      <c r="A148" s="399"/>
      <c r="B148" s="98"/>
      <c r="C148" s="255"/>
      <c r="D148" s="313"/>
      <c r="E148" s="313"/>
      <c r="F148" s="314"/>
      <c r="G148" s="436"/>
      <c r="H148" s="436"/>
      <c r="I148" s="437"/>
      <c r="J148" s="438"/>
      <c r="K148" s="438"/>
      <c r="L148" s="438"/>
      <c r="M148" s="438"/>
      <c r="N148" s="438"/>
      <c r="O148" s="438"/>
      <c r="P148" s="438"/>
      <c r="Q148" s="438"/>
      <c r="R148" s="438"/>
      <c r="S148" s="438"/>
      <c r="T148" s="438"/>
      <c r="U148" s="438"/>
      <c r="V148" s="313"/>
      <c r="W148" s="313"/>
      <c r="X148" s="313"/>
      <c r="Y148" s="189"/>
    </row>
    <row r="149" ht="15.75" customHeight="1">
      <c r="A149" s="399"/>
      <c r="B149" s="98"/>
      <c r="C149" s="255"/>
      <c r="D149" s="313"/>
      <c r="E149" s="313"/>
      <c r="F149" s="314"/>
      <c r="G149" s="436"/>
      <c r="H149" s="436"/>
      <c r="I149" s="437"/>
      <c r="J149" s="438"/>
      <c r="K149" s="438"/>
      <c r="L149" s="438"/>
      <c r="M149" s="438"/>
      <c r="N149" s="438"/>
      <c r="O149" s="438"/>
      <c r="P149" s="438"/>
      <c r="Q149" s="438"/>
      <c r="R149" s="438"/>
      <c r="S149" s="438"/>
      <c r="T149" s="438"/>
      <c r="U149" s="438"/>
      <c r="V149" s="313"/>
      <c r="W149" s="313"/>
      <c r="X149" s="313"/>
      <c r="Y149" s="189"/>
    </row>
    <row r="150" ht="15.75" customHeight="1">
      <c r="A150" s="399"/>
      <c r="B150" s="98"/>
      <c r="C150" s="255"/>
      <c r="D150" s="313"/>
      <c r="E150" s="313"/>
      <c r="F150" s="314"/>
      <c r="G150" s="436"/>
      <c r="H150" s="436"/>
      <c r="I150" s="437"/>
      <c r="J150" s="438"/>
      <c r="K150" s="438"/>
      <c r="L150" s="438"/>
      <c r="M150" s="438"/>
      <c r="N150" s="438"/>
      <c r="O150" s="438"/>
      <c r="P150" s="438"/>
      <c r="Q150" s="438"/>
      <c r="R150" s="438"/>
      <c r="S150" s="438"/>
      <c r="T150" s="438"/>
      <c r="U150" s="438"/>
      <c r="V150" s="313"/>
      <c r="W150" s="313"/>
      <c r="X150" s="313"/>
      <c r="Y150" s="189"/>
    </row>
    <row r="151" ht="15.75" customHeight="1">
      <c r="A151" s="399"/>
      <c r="B151" s="98"/>
      <c r="C151" s="255"/>
      <c r="D151" s="313"/>
      <c r="E151" s="313"/>
      <c r="F151" s="314"/>
      <c r="G151" s="436"/>
      <c r="H151" s="436"/>
      <c r="I151" s="437"/>
      <c r="J151" s="438"/>
      <c r="K151" s="438"/>
      <c r="L151" s="438"/>
      <c r="M151" s="438"/>
      <c r="N151" s="438"/>
      <c r="O151" s="438"/>
      <c r="P151" s="438"/>
      <c r="Q151" s="438"/>
      <c r="R151" s="438"/>
      <c r="S151" s="438"/>
      <c r="T151" s="438"/>
      <c r="U151" s="438"/>
      <c r="V151" s="313"/>
      <c r="W151" s="313"/>
      <c r="X151" s="313"/>
      <c r="Y151" s="189"/>
    </row>
    <row r="152" ht="15.75" customHeight="1">
      <c r="A152" s="399"/>
      <c r="B152" s="98"/>
      <c r="C152" s="255"/>
      <c r="D152" s="313"/>
      <c r="E152" s="313"/>
      <c r="F152" s="314"/>
      <c r="G152" s="436"/>
      <c r="H152" s="436"/>
      <c r="I152" s="437"/>
      <c r="J152" s="438"/>
      <c r="K152" s="438"/>
      <c r="L152" s="438"/>
      <c r="M152" s="438"/>
      <c r="N152" s="438"/>
      <c r="O152" s="438"/>
      <c r="P152" s="438"/>
      <c r="Q152" s="438"/>
      <c r="R152" s="438"/>
      <c r="S152" s="438"/>
      <c r="T152" s="438"/>
      <c r="U152" s="438"/>
      <c r="V152" s="313"/>
      <c r="W152" s="313"/>
      <c r="X152" s="313"/>
      <c r="Y152" s="189"/>
    </row>
    <row r="153" ht="15.75" customHeight="1">
      <c r="A153" s="399"/>
      <c r="B153" s="98"/>
      <c r="C153" s="255"/>
      <c r="D153" s="313"/>
      <c r="E153" s="313"/>
      <c r="F153" s="314"/>
      <c r="G153" s="436"/>
      <c r="H153" s="436"/>
      <c r="I153" s="437"/>
      <c r="J153" s="438"/>
      <c r="K153" s="438"/>
      <c r="L153" s="438"/>
      <c r="M153" s="438"/>
      <c r="N153" s="438"/>
      <c r="O153" s="438"/>
      <c r="P153" s="438"/>
      <c r="Q153" s="438"/>
      <c r="R153" s="438"/>
      <c r="S153" s="438"/>
      <c r="T153" s="438"/>
      <c r="U153" s="438"/>
      <c r="V153" s="313"/>
      <c r="W153" s="313"/>
      <c r="X153" s="313"/>
      <c r="Y153" s="189"/>
    </row>
    <row r="154" ht="15.75" customHeight="1">
      <c r="A154" s="399"/>
      <c r="B154" s="98"/>
      <c r="C154" s="255"/>
      <c r="D154" s="313"/>
      <c r="E154" s="313"/>
      <c r="F154" s="314"/>
      <c r="G154" s="436"/>
      <c r="H154" s="436"/>
      <c r="I154" s="437"/>
      <c r="J154" s="438"/>
      <c r="K154" s="438"/>
      <c r="L154" s="438"/>
      <c r="M154" s="438"/>
      <c r="N154" s="438"/>
      <c r="O154" s="438"/>
      <c r="P154" s="438"/>
      <c r="Q154" s="438"/>
      <c r="R154" s="438"/>
      <c r="S154" s="438"/>
      <c r="T154" s="438"/>
      <c r="U154" s="438"/>
      <c r="V154" s="313"/>
      <c r="W154" s="313"/>
      <c r="X154" s="313"/>
      <c r="Y154" s="189"/>
    </row>
    <row r="155" ht="15.75" customHeight="1">
      <c r="A155" s="399"/>
      <c r="B155" s="98"/>
      <c r="C155" s="255"/>
      <c r="D155" s="313"/>
      <c r="E155" s="313"/>
      <c r="F155" s="314"/>
      <c r="G155" s="436"/>
      <c r="H155" s="436"/>
      <c r="I155" s="437"/>
      <c r="J155" s="438"/>
      <c r="K155" s="438"/>
      <c r="L155" s="438"/>
      <c r="M155" s="438"/>
      <c r="N155" s="438"/>
      <c r="O155" s="438"/>
      <c r="P155" s="438"/>
      <c r="Q155" s="438"/>
      <c r="R155" s="438"/>
      <c r="S155" s="438"/>
      <c r="T155" s="438"/>
      <c r="U155" s="438"/>
      <c r="V155" s="313"/>
      <c r="W155" s="313"/>
      <c r="X155" s="313"/>
      <c r="Y155" s="189"/>
    </row>
    <row r="156" ht="15.75" customHeight="1">
      <c r="A156" s="399"/>
      <c r="B156" s="98"/>
      <c r="C156" s="255"/>
      <c r="D156" s="313"/>
      <c r="E156" s="313"/>
      <c r="F156" s="314"/>
      <c r="G156" s="436"/>
      <c r="H156" s="436"/>
      <c r="I156" s="437"/>
      <c r="J156" s="438"/>
      <c r="K156" s="438"/>
      <c r="L156" s="438"/>
      <c r="M156" s="438"/>
      <c r="N156" s="438"/>
      <c r="O156" s="438"/>
      <c r="P156" s="438"/>
      <c r="Q156" s="438"/>
      <c r="R156" s="438"/>
      <c r="S156" s="438"/>
      <c r="T156" s="438"/>
      <c r="U156" s="438"/>
      <c r="V156" s="313"/>
      <c r="W156" s="313"/>
      <c r="X156" s="313"/>
      <c r="Y156" s="189"/>
    </row>
    <row r="157" ht="15.75" customHeight="1">
      <c r="A157" s="399"/>
      <c r="B157" s="98"/>
      <c r="C157" s="255"/>
      <c r="D157" s="313"/>
      <c r="E157" s="313"/>
      <c r="F157" s="314"/>
      <c r="G157" s="436"/>
      <c r="H157" s="436"/>
      <c r="I157" s="437"/>
      <c r="J157" s="438"/>
      <c r="K157" s="438"/>
      <c r="L157" s="438"/>
      <c r="M157" s="438"/>
      <c r="N157" s="438"/>
      <c r="O157" s="438"/>
      <c r="P157" s="438"/>
      <c r="Q157" s="438"/>
      <c r="R157" s="438"/>
      <c r="S157" s="438"/>
      <c r="T157" s="438"/>
      <c r="U157" s="438"/>
      <c r="V157" s="313"/>
      <c r="W157" s="313"/>
      <c r="X157" s="313"/>
      <c r="Y157" s="189"/>
    </row>
    <row r="158" ht="15.75" customHeight="1">
      <c r="A158" s="399"/>
      <c r="B158" s="98"/>
      <c r="C158" s="255"/>
      <c r="D158" s="313"/>
      <c r="E158" s="313"/>
      <c r="F158" s="314"/>
      <c r="G158" s="436"/>
      <c r="H158" s="436"/>
      <c r="I158" s="437"/>
      <c r="J158" s="438"/>
      <c r="K158" s="438"/>
      <c r="L158" s="438"/>
      <c r="M158" s="438"/>
      <c r="N158" s="438"/>
      <c r="O158" s="438"/>
      <c r="P158" s="438"/>
      <c r="Q158" s="438"/>
      <c r="R158" s="438"/>
      <c r="S158" s="438"/>
      <c r="T158" s="438"/>
      <c r="U158" s="438"/>
      <c r="V158" s="313"/>
      <c r="W158" s="313"/>
      <c r="X158" s="313"/>
      <c r="Y158" s="189"/>
    </row>
    <row r="159" ht="15.75" customHeight="1">
      <c r="A159" s="399"/>
      <c r="B159" s="98"/>
      <c r="C159" s="255"/>
      <c r="D159" s="313"/>
      <c r="E159" s="313"/>
      <c r="F159" s="314"/>
      <c r="G159" s="436"/>
      <c r="H159" s="436"/>
      <c r="I159" s="437"/>
      <c r="J159" s="438"/>
      <c r="K159" s="438"/>
      <c r="L159" s="438"/>
      <c r="M159" s="438"/>
      <c r="N159" s="438"/>
      <c r="O159" s="438"/>
      <c r="P159" s="438"/>
      <c r="Q159" s="438"/>
      <c r="R159" s="438"/>
      <c r="S159" s="438"/>
      <c r="T159" s="438"/>
      <c r="U159" s="438"/>
      <c r="V159" s="313"/>
      <c r="W159" s="313"/>
      <c r="X159" s="313"/>
      <c r="Y159" s="189"/>
    </row>
    <row r="160" ht="15.75" customHeight="1">
      <c r="A160" s="399"/>
      <c r="B160" s="98"/>
      <c r="C160" s="255"/>
      <c r="D160" s="313"/>
      <c r="E160" s="313"/>
      <c r="F160" s="314"/>
      <c r="G160" s="436"/>
      <c r="H160" s="436"/>
      <c r="I160" s="437"/>
      <c r="J160" s="438"/>
      <c r="K160" s="438"/>
      <c r="L160" s="438"/>
      <c r="M160" s="438"/>
      <c r="N160" s="438"/>
      <c r="O160" s="438"/>
      <c r="P160" s="438"/>
      <c r="Q160" s="438"/>
      <c r="R160" s="438"/>
      <c r="S160" s="438"/>
      <c r="T160" s="438"/>
      <c r="U160" s="438"/>
      <c r="V160" s="313"/>
      <c r="W160" s="313"/>
      <c r="X160" s="313"/>
      <c r="Y160" s="189"/>
    </row>
    <row r="161" ht="15.75" customHeight="1">
      <c r="A161" s="399"/>
      <c r="B161" s="98"/>
      <c r="C161" s="255"/>
      <c r="D161" s="313"/>
      <c r="E161" s="313"/>
      <c r="F161" s="314"/>
      <c r="G161" s="436"/>
      <c r="H161" s="436"/>
      <c r="I161" s="437"/>
      <c r="J161" s="438"/>
      <c r="K161" s="438"/>
      <c r="L161" s="438"/>
      <c r="M161" s="438"/>
      <c r="N161" s="438"/>
      <c r="O161" s="438"/>
      <c r="P161" s="438"/>
      <c r="Q161" s="438"/>
      <c r="R161" s="438"/>
      <c r="S161" s="438"/>
      <c r="T161" s="438"/>
      <c r="U161" s="438"/>
      <c r="V161" s="313"/>
      <c r="W161" s="313"/>
      <c r="X161" s="313"/>
      <c r="Y161" s="189"/>
    </row>
    <row r="162" ht="15.75" customHeight="1">
      <c r="A162" s="399"/>
      <c r="B162" s="98"/>
      <c r="C162" s="255"/>
      <c r="D162" s="313"/>
      <c r="E162" s="313"/>
      <c r="F162" s="314"/>
      <c r="G162" s="436"/>
      <c r="H162" s="436"/>
      <c r="I162" s="437"/>
      <c r="J162" s="438"/>
      <c r="K162" s="438"/>
      <c r="L162" s="438"/>
      <c r="M162" s="438"/>
      <c r="N162" s="438"/>
      <c r="O162" s="438"/>
      <c r="P162" s="438"/>
      <c r="Q162" s="438"/>
      <c r="R162" s="438"/>
      <c r="S162" s="438"/>
      <c r="T162" s="438"/>
      <c r="U162" s="438"/>
      <c r="V162" s="313"/>
      <c r="W162" s="313"/>
      <c r="X162" s="313"/>
      <c r="Y162" s="189"/>
    </row>
    <row r="163" ht="15.75" customHeight="1">
      <c r="A163" s="399"/>
      <c r="B163" s="98"/>
      <c r="C163" s="255"/>
      <c r="D163" s="313"/>
      <c r="E163" s="313"/>
      <c r="F163" s="314"/>
      <c r="G163" s="436"/>
      <c r="H163" s="436"/>
      <c r="I163" s="437"/>
      <c r="J163" s="438"/>
      <c r="K163" s="438"/>
      <c r="L163" s="438"/>
      <c r="M163" s="438"/>
      <c r="N163" s="438"/>
      <c r="O163" s="438"/>
      <c r="P163" s="438"/>
      <c r="Q163" s="438"/>
      <c r="R163" s="438"/>
      <c r="S163" s="438"/>
      <c r="T163" s="438"/>
      <c r="U163" s="438"/>
      <c r="V163" s="313"/>
      <c r="W163" s="313"/>
      <c r="X163" s="313"/>
      <c r="Y163" s="189"/>
    </row>
    <row r="164" ht="15.75" customHeight="1">
      <c r="A164" s="399"/>
      <c r="B164" s="98"/>
      <c r="C164" s="255"/>
      <c r="D164" s="313"/>
      <c r="E164" s="313"/>
      <c r="F164" s="314"/>
      <c r="G164" s="436"/>
      <c r="H164" s="436"/>
      <c r="I164" s="437"/>
      <c r="J164" s="438"/>
      <c r="K164" s="438"/>
      <c r="L164" s="438"/>
      <c r="M164" s="438"/>
      <c r="N164" s="438"/>
      <c r="O164" s="438"/>
      <c r="P164" s="438"/>
      <c r="Q164" s="438"/>
      <c r="R164" s="438"/>
      <c r="S164" s="438"/>
      <c r="T164" s="438"/>
      <c r="U164" s="438"/>
      <c r="V164" s="313"/>
      <c r="W164" s="313"/>
      <c r="X164" s="313"/>
      <c r="Y164" s="189"/>
    </row>
    <row r="165" ht="15.75" customHeight="1">
      <c r="A165" s="399"/>
      <c r="B165" s="98"/>
      <c r="C165" s="255"/>
      <c r="D165" s="313"/>
      <c r="E165" s="313"/>
      <c r="F165" s="314"/>
      <c r="G165" s="436"/>
      <c r="H165" s="436"/>
      <c r="I165" s="437"/>
      <c r="J165" s="438"/>
      <c r="K165" s="438"/>
      <c r="L165" s="438"/>
      <c r="M165" s="438"/>
      <c r="N165" s="438"/>
      <c r="O165" s="438"/>
      <c r="P165" s="438"/>
      <c r="Q165" s="438"/>
      <c r="R165" s="438"/>
      <c r="S165" s="438"/>
      <c r="T165" s="438"/>
      <c r="U165" s="438"/>
      <c r="V165" s="313"/>
      <c r="W165" s="313"/>
      <c r="X165" s="313"/>
      <c r="Y165" s="189"/>
    </row>
    <row r="166" ht="15.75" customHeight="1">
      <c r="A166" s="399"/>
      <c r="B166" s="98"/>
      <c r="C166" s="255"/>
      <c r="D166" s="313"/>
      <c r="E166" s="313"/>
      <c r="F166" s="314"/>
      <c r="G166" s="436"/>
      <c r="H166" s="436"/>
      <c r="I166" s="437"/>
      <c r="J166" s="438"/>
      <c r="K166" s="438"/>
      <c r="L166" s="438"/>
      <c r="M166" s="438"/>
      <c r="N166" s="438"/>
      <c r="O166" s="438"/>
      <c r="P166" s="438"/>
      <c r="Q166" s="438"/>
      <c r="R166" s="438"/>
      <c r="S166" s="438"/>
      <c r="T166" s="438"/>
      <c r="U166" s="438"/>
      <c r="V166" s="313"/>
      <c r="W166" s="313"/>
      <c r="X166" s="313"/>
      <c r="Y166" s="189"/>
    </row>
    <row r="167" ht="15.75" customHeight="1">
      <c r="A167" s="399"/>
      <c r="B167" s="98"/>
      <c r="C167" s="255"/>
      <c r="D167" s="313"/>
      <c r="E167" s="313"/>
      <c r="F167" s="314"/>
      <c r="G167" s="436"/>
      <c r="H167" s="436"/>
      <c r="I167" s="437"/>
      <c r="J167" s="438"/>
      <c r="K167" s="438"/>
      <c r="L167" s="438"/>
      <c r="M167" s="438"/>
      <c r="N167" s="438"/>
      <c r="O167" s="438"/>
      <c r="P167" s="438"/>
      <c r="Q167" s="438"/>
      <c r="R167" s="438"/>
      <c r="S167" s="438"/>
      <c r="T167" s="438"/>
      <c r="U167" s="438"/>
      <c r="V167" s="313"/>
      <c r="W167" s="313"/>
      <c r="X167" s="313"/>
      <c r="Y167" s="189"/>
    </row>
    <row r="168" ht="15.75" customHeight="1">
      <c r="A168" s="399"/>
      <c r="B168" s="98"/>
      <c r="C168" s="255"/>
      <c r="D168" s="313"/>
      <c r="E168" s="313"/>
      <c r="F168" s="314"/>
      <c r="G168" s="436"/>
      <c r="H168" s="436"/>
      <c r="I168" s="437"/>
      <c r="J168" s="438"/>
      <c r="K168" s="438"/>
      <c r="L168" s="438"/>
      <c r="M168" s="438"/>
      <c r="N168" s="438"/>
      <c r="O168" s="438"/>
      <c r="P168" s="438"/>
      <c r="Q168" s="438"/>
      <c r="R168" s="438"/>
      <c r="S168" s="438"/>
      <c r="T168" s="438"/>
      <c r="U168" s="438"/>
      <c r="V168" s="313"/>
      <c r="W168" s="313"/>
      <c r="X168" s="313"/>
      <c r="Y168" s="189"/>
    </row>
    <row r="169" ht="15.75" customHeight="1">
      <c r="A169" s="399"/>
      <c r="B169" s="98"/>
      <c r="C169" s="255"/>
      <c r="D169" s="313"/>
      <c r="E169" s="313"/>
      <c r="F169" s="314"/>
      <c r="G169" s="436"/>
      <c r="H169" s="436"/>
      <c r="I169" s="437"/>
      <c r="J169" s="438"/>
      <c r="K169" s="438"/>
      <c r="L169" s="438"/>
      <c r="M169" s="438"/>
      <c r="N169" s="438"/>
      <c r="O169" s="438"/>
      <c r="P169" s="438"/>
      <c r="Q169" s="438"/>
      <c r="R169" s="438"/>
      <c r="S169" s="438"/>
      <c r="T169" s="438"/>
      <c r="U169" s="438"/>
      <c r="V169" s="313"/>
      <c r="W169" s="313"/>
      <c r="X169" s="313"/>
      <c r="Y169" s="189"/>
    </row>
    <row r="170" ht="15.75" customHeight="1">
      <c r="A170" s="399"/>
      <c r="B170" s="98"/>
      <c r="C170" s="255"/>
      <c r="D170" s="313"/>
      <c r="E170" s="313"/>
      <c r="F170" s="314"/>
      <c r="G170" s="436"/>
      <c r="H170" s="436"/>
      <c r="I170" s="437"/>
      <c r="J170" s="438"/>
      <c r="K170" s="438"/>
      <c r="L170" s="438"/>
      <c r="M170" s="438"/>
      <c r="N170" s="438"/>
      <c r="O170" s="438"/>
      <c r="P170" s="438"/>
      <c r="Q170" s="438"/>
      <c r="R170" s="438"/>
      <c r="S170" s="438"/>
      <c r="T170" s="438"/>
      <c r="U170" s="438"/>
      <c r="V170" s="313"/>
      <c r="W170" s="313"/>
      <c r="X170" s="313"/>
      <c r="Y170" s="189"/>
    </row>
    <row r="171" ht="15.75" customHeight="1">
      <c r="A171" s="399"/>
      <c r="B171" s="98"/>
      <c r="C171" s="255"/>
      <c r="D171" s="313"/>
      <c r="E171" s="313"/>
      <c r="F171" s="314"/>
      <c r="G171" s="436"/>
      <c r="H171" s="436"/>
      <c r="I171" s="437"/>
      <c r="J171" s="438"/>
      <c r="K171" s="438"/>
      <c r="L171" s="438"/>
      <c r="M171" s="438"/>
      <c r="N171" s="438"/>
      <c r="O171" s="438"/>
      <c r="P171" s="438"/>
      <c r="Q171" s="438"/>
      <c r="R171" s="438"/>
      <c r="S171" s="438"/>
      <c r="T171" s="438"/>
      <c r="U171" s="438"/>
      <c r="V171" s="313"/>
      <c r="W171" s="313"/>
      <c r="X171" s="313"/>
      <c r="Y171" s="189"/>
    </row>
    <row r="172" ht="15.75" customHeight="1">
      <c r="A172" s="399"/>
      <c r="B172" s="98"/>
      <c r="C172" s="255"/>
      <c r="D172" s="313"/>
      <c r="E172" s="313"/>
      <c r="F172" s="314"/>
      <c r="G172" s="436"/>
      <c r="H172" s="436"/>
      <c r="I172" s="437"/>
      <c r="J172" s="438"/>
      <c r="K172" s="438"/>
      <c r="L172" s="438"/>
      <c r="M172" s="438"/>
      <c r="N172" s="438"/>
      <c r="O172" s="438"/>
      <c r="P172" s="438"/>
      <c r="Q172" s="438"/>
      <c r="R172" s="438"/>
      <c r="S172" s="438"/>
      <c r="T172" s="438"/>
      <c r="U172" s="438"/>
      <c r="V172" s="313"/>
      <c r="W172" s="313"/>
      <c r="X172" s="313"/>
      <c r="Y172" s="189"/>
    </row>
    <row r="173" ht="15.75" customHeight="1">
      <c r="A173" s="399"/>
      <c r="B173" s="98"/>
      <c r="C173" s="255"/>
      <c r="D173" s="313"/>
      <c r="E173" s="313"/>
      <c r="F173" s="314"/>
      <c r="G173" s="436"/>
      <c r="H173" s="436"/>
      <c r="I173" s="437"/>
      <c r="J173" s="438"/>
      <c r="K173" s="438"/>
      <c r="L173" s="438"/>
      <c r="M173" s="438"/>
      <c r="N173" s="438"/>
      <c r="O173" s="438"/>
      <c r="P173" s="438"/>
      <c r="Q173" s="438"/>
      <c r="R173" s="438"/>
      <c r="S173" s="438"/>
      <c r="T173" s="438"/>
      <c r="U173" s="438"/>
      <c r="V173" s="313"/>
      <c r="W173" s="313"/>
      <c r="X173" s="313"/>
      <c r="Y173" s="189"/>
    </row>
    <row r="174" ht="15.75" customHeight="1">
      <c r="A174" s="399"/>
      <c r="B174" s="98"/>
      <c r="C174" s="255"/>
      <c r="D174" s="313"/>
      <c r="E174" s="313"/>
      <c r="F174" s="314"/>
      <c r="G174" s="436"/>
      <c r="H174" s="436"/>
      <c r="I174" s="437"/>
      <c r="J174" s="438"/>
      <c r="K174" s="438"/>
      <c r="L174" s="438"/>
      <c r="M174" s="438"/>
      <c r="N174" s="438"/>
      <c r="O174" s="438"/>
      <c r="P174" s="438"/>
      <c r="Q174" s="438"/>
      <c r="R174" s="438"/>
      <c r="S174" s="438"/>
      <c r="T174" s="438"/>
      <c r="U174" s="438"/>
      <c r="V174" s="313"/>
      <c r="W174" s="313"/>
      <c r="X174" s="313"/>
      <c r="Y174" s="189"/>
    </row>
    <row r="175" ht="15.75" customHeight="1">
      <c r="A175" s="402"/>
      <c r="B175" s="189"/>
      <c r="C175" s="189"/>
      <c r="D175" s="189"/>
      <c r="E175" s="189"/>
      <c r="F175" s="314"/>
      <c r="G175" s="189"/>
      <c r="H175" s="189"/>
      <c r="I175" s="139"/>
      <c r="J175" s="189"/>
      <c r="K175" s="189"/>
      <c r="L175" s="189"/>
      <c r="M175" s="189"/>
      <c r="N175" s="189"/>
      <c r="O175" s="189"/>
      <c r="P175" s="189"/>
      <c r="Q175" s="189"/>
      <c r="R175" s="189"/>
      <c r="S175" s="189"/>
      <c r="T175" s="189"/>
      <c r="U175" s="189"/>
      <c r="V175" s="189"/>
      <c r="W175" s="189"/>
      <c r="X175" s="189"/>
      <c r="Y175" s="189"/>
    </row>
    <row r="176" ht="15.75" customHeight="1">
      <c r="A176" s="402"/>
      <c r="B176" s="189"/>
      <c r="C176" s="189"/>
      <c r="D176" s="189"/>
      <c r="E176" s="189"/>
      <c r="F176" s="314"/>
      <c r="G176" s="189"/>
      <c r="H176" s="189"/>
      <c r="I176" s="139"/>
      <c r="J176" s="189"/>
      <c r="K176" s="189"/>
      <c r="L176" s="189"/>
      <c r="M176" s="189"/>
      <c r="N176" s="189"/>
      <c r="O176" s="189"/>
      <c r="P176" s="189"/>
      <c r="Q176" s="189"/>
      <c r="R176" s="189"/>
      <c r="S176" s="189"/>
      <c r="T176" s="189"/>
      <c r="U176" s="189"/>
      <c r="V176" s="189"/>
      <c r="W176" s="189"/>
      <c r="X176" s="189"/>
      <c r="Y176" s="189"/>
    </row>
    <row r="177" ht="15.75" customHeight="1">
      <c r="A177" s="402"/>
      <c r="B177" s="189"/>
      <c r="C177" s="189"/>
      <c r="D177" s="189"/>
      <c r="E177" s="189"/>
      <c r="F177" s="314"/>
      <c r="G177" s="189"/>
      <c r="H177" s="189"/>
      <c r="I177" s="139"/>
      <c r="J177" s="189"/>
      <c r="K177" s="189"/>
      <c r="L177" s="189"/>
      <c r="M177" s="189"/>
      <c r="N177" s="189"/>
      <c r="O177" s="189"/>
      <c r="P177" s="189"/>
      <c r="Q177" s="189"/>
      <c r="R177" s="189"/>
      <c r="S177" s="189"/>
      <c r="T177" s="189"/>
      <c r="U177" s="189"/>
      <c r="V177" s="189"/>
      <c r="W177" s="189"/>
      <c r="X177" s="189"/>
      <c r="Y177" s="189"/>
    </row>
    <row r="178" ht="15.75" customHeight="1">
      <c r="A178" s="402"/>
      <c r="B178" s="189"/>
      <c r="C178" s="189"/>
      <c r="D178" s="189"/>
      <c r="E178" s="189"/>
      <c r="F178" s="314"/>
      <c r="G178" s="189"/>
      <c r="H178" s="189"/>
      <c r="I178" s="139"/>
      <c r="J178" s="189"/>
      <c r="K178" s="189"/>
      <c r="L178" s="189"/>
      <c r="M178" s="189"/>
      <c r="N178" s="189"/>
      <c r="O178" s="189"/>
      <c r="P178" s="189"/>
      <c r="Q178" s="189"/>
      <c r="R178" s="189"/>
      <c r="S178" s="189"/>
      <c r="T178" s="189"/>
      <c r="U178" s="189"/>
      <c r="V178" s="189"/>
      <c r="W178" s="189"/>
      <c r="X178" s="189"/>
      <c r="Y178" s="189"/>
    </row>
    <row r="179" ht="15.75" customHeight="1">
      <c r="A179" s="402"/>
      <c r="B179" s="189"/>
      <c r="C179" s="189"/>
      <c r="D179" s="189"/>
      <c r="E179" s="189"/>
      <c r="F179" s="314"/>
      <c r="G179" s="189"/>
      <c r="H179" s="189"/>
      <c r="I179" s="139"/>
      <c r="J179" s="189"/>
      <c r="K179" s="189"/>
      <c r="L179" s="189"/>
      <c r="M179" s="189"/>
      <c r="N179" s="189"/>
      <c r="O179" s="189"/>
      <c r="P179" s="189"/>
      <c r="Q179" s="189"/>
      <c r="R179" s="189"/>
      <c r="S179" s="189"/>
      <c r="T179" s="189"/>
      <c r="U179" s="189"/>
      <c r="V179" s="189"/>
      <c r="W179" s="189"/>
      <c r="X179" s="189"/>
      <c r="Y179" s="189"/>
    </row>
    <row r="180" ht="15.75" customHeight="1">
      <c r="A180" s="402"/>
      <c r="B180" s="189"/>
      <c r="C180" s="189"/>
      <c r="D180" s="189"/>
      <c r="E180" s="189"/>
      <c r="F180" s="314"/>
      <c r="G180" s="189"/>
      <c r="H180" s="189"/>
      <c r="I180" s="139"/>
      <c r="J180" s="189"/>
      <c r="K180" s="189"/>
      <c r="L180" s="189"/>
      <c r="M180" s="189"/>
      <c r="N180" s="189"/>
      <c r="O180" s="189"/>
      <c r="P180" s="189"/>
      <c r="Q180" s="189"/>
      <c r="R180" s="189"/>
      <c r="S180" s="189"/>
      <c r="T180" s="189"/>
      <c r="U180" s="189"/>
      <c r="V180" s="189"/>
      <c r="W180" s="189"/>
      <c r="X180" s="189"/>
      <c r="Y180" s="189"/>
    </row>
    <row r="181" ht="15.75" customHeight="1">
      <c r="A181" s="402"/>
      <c r="B181" s="189"/>
      <c r="C181" s="189"/>
      <c r="D181" s="189"/>
      <c r="E181" s="189"/>
      <c r="F181" s="314"/>
      <c r="G181" s="189"/>
      <c r="H181" s="189"/>
      <c r="I181" s="139"/>
      <c r="J181" s="189"/>
      <c r="K181" s="189"/>
      <c r="L181" s="189"/>
      <c r="M181" s="189"/>
      <c r="N181" s="189"/>
      <c r="O181" s="189"/>
      <c r="P181" s="189"/>
      <c r="Q181" s="189"/>
      <c r="R181" s="189"/>
      <c r="S181" s="189"/>
      <c r="T181" s="189"/>
      <c r="U181" s="189"/>
      <c r="V181" s="189"/>
      <c r="W181" s="189"/>
      <c r="X181" s="189"/>
      <c r="Y181" s="189"/>
    </row>
    <row r="182" ht="15.75" customHeight="1">
      <c r="A182" s="402"/>
      <c r="B182" s="189"/>
      <c r="C182" s="189"/>
      <c r="D182" s="189"/>
      <c r="E182" s="189"/>
      <c r="F182" s="314"/>
      <c r="G182" s="189"/>
      <c r="H182" s="189"/>
      <c r="I182" s="139"/>
      <c r="J182" s="189"/>
      <c r="K182" s="189"/>
      <c r="L182" s="189"/>
      <c r="M182" s="189"/>
      <c r="N182" s="189"/>
      <c r="O182" s="189"/>
      <c r="P182" s="189"/>
      <c r="Q182" s="189"/>
      <c r="R182" s="189"/>
      <c r="S182" s="189"/>
      <c r="T182" s="189"/>
      <c r="U182" s="189"/>
      <c r="V182" s="189"/>
      <c r="W182" s="189"/>
      <c r="X182" s="189"/>
      <c r="Y182" s="189"/>
    </row>
    <row r="183" ht="15.75" customHeight="1">
      <c r="A183" s="402"/>
      <c r="B183" s="189"/>
      <c r="C183" s="189"/>
      <c r="D183" s="189"/>
      <c r="E183" s="189"/>
      <c r="F183" s="314"/>
      <c r="G183" s="189"/>
      <c r="H183" s="189"/>
      <c r="I183" s="139"/>
      <c r="J183" s="189"/>
      <c r="K183" s="189"/>
      <c r="L183" s="189"/>
      <c r="M183" s="189"/>
      <c r="N183" s="189"/>
      <c r="O183" s="189"/>
      <c r="P183" s="189"/>
      <c r="Q183" s="189"/>
      <c r="R183" s="189"/>
      <c r="S183" s="189"/>
      <c r="T183" s="189"/>
      <c r="U183" s="189"/>
      <c r="V183" s="189"/>
      <c r="W183" s="189"/>
      <c r="X183" s="189"/>
      <c r="Y183" s="189"/>
    </row>
    <row r="184" ht="15.75" customHeight="1">
      <c r="A184" s="402"/>
      <c r="B184" s="189"/>
      <c r="C184" s="189"/>
      <c r="D184" s="189"/>
      <c r="E184" s="189"/>
      <c r="F184" s="314"/>
      <c r="G184" s="189"/>
      <c r="H184" s="189"/>
      <c r="I184" s="139"/>
      <c r="J184" s="189"/>
      <c r="K184" s="189"/>
      <c r="L184" s="189"/>
      <c r="M184" s="189"/>
      <c r="N184" s="189"/>
      <c r="O184" s="189"/>
      <c r="P184" s="189"/>
      <c r="Q184" s="189"/>
      <c r="R184" s="189"/>
      <c r="S184" s="189"/>
      <c r="T184" s="189"/>
      <c r="U184" s="189"/>
      <c r="V184" s="189"/>
      <c r="W184" s="189"/>
      <c r="X184" s="189"/>
      <c r="Y184" s="189"/>
    </row>
    <row r="185" ht="15.75" customHeight="1">
      <c r="A185" s="402"/>
      <c r="B185" s="189"/>
      <c r="C185" s="189"/>
      <c r="D185" s="189"/>
      <c r="E185" s="189"/>
      <c r="F185" s="314"/>
      <c r="G185" s="189"/>
      <c r="H185" s="189"/>
      <c r="I185" s="139"/>
      <c r="J185" s="189"/>
      <c r="K185" s="189"/>
      <c r="L185" s="189"/>
      <c r="M185" s="189"/>
      <c r="N185" s="189"/>
      <c r="O185" s="189"/>
      <c r="P185" s="189"/>
      <c r="Q185" s="189"/>
      <c r="R185" s="189"/>
      <c r="S185" s="189"/>
      <c r="T185" s="189"/>
      <c r="U185" s="189"/>
      <c r="V185" s="189"/>
      <c r="W185" s="189"/>
      <c r="X185" s="189"/>
      <c r="Y185" s="189"/>
    </row>
    <row r="186" ht="15.75" customHeight="1">
      <c r="A186" s="402"/>
      <c r="B186" s="189"/>
      <c r="C186" s="189"/>
      <c r="D186" s="189"/>
      <c r="E186" s="189"/>
      <c r="F186" s="314"/>
      <c r="G186" s="189"/>
      <c r="H186" s="189"/>
      <c r="I186" s="139"/>
      <c r="J186" s="189"/>
      <c r="K186" s="189"/>
      <c r="L186" s="189"/>
      <c r="M186" s="189"/>
      <c r="N186" s="189"/>
      <c r="O186" s="189"/>
      <c r="P186" s="189"/>
      <c r="Q186" s="189"/>
      <c r="R186" s="189"/>
      <c r="S186" s="189"/>
      <c r="T186" s="189"/>
      <c r="U186" s="189"/>
      <c r="V186" s="189"/>
      <c r="W186" s="189"/>
      <c r="X186" s="189"/>
      <c r="Y186" s="189"/>
    </row>
    <row r="187" ht="15.75" customHeight="1">
      <c r="A187" s="402"/>
      <c r="B187" s="189"/>
      <c r="C187" s="189"/>
      <c r="D187" s="189"/>
      <c r="E187" s="189"/>
      <c r="F187" s="314"/>
      <c r="G187" s="189"/>
      <c r="H187" s="189"/>
      <c r="I187" s="139"/>
      <c r="J187" s="189"/>
      <c r="K187" s="189"/>
      <c r="L187" s="189"/>
      <c r="M187" s="189"/>
      <c r="N187" s="189"/>
      <c r="O187" s="189"/>
      <c r="P187" s="189"/>
      <c r="Q187" s="189"/>
      <c r="R187" s="189"/>
      <c r="S187" s="189"/>
      <c r="T187" s="189"/>
      <c r="U187" s="189"/>
      <c r="V187" s="189"/>
      <c r="W187" s="189"/>
      <c r="X187" s="189"/>
      <c r="Y187" s="189"/>
    </row>
    <row r="188" ht="15.75" customHeight="1">
      <c r="A188" s="402"/>
      <c r="B188" s="189"/>
      <c r="C188" s="189"/>
      <c r="D188" s="189"/>
      <c r="E188" s="189"/>
      <c r="F188" s="314"/>
      <c r="G188" s="189"/>
      <c r="H188" s="189"/>
      <c r="I188" s="139"/>
      <c r="J188" s="189"/>
      <c r="K188" s="189"/>
      <c r="L188" s="189"/>
      <c r="M188" s="189"/>
      <c r="N188" s="189"/>
      <c r="O188" s="189"/>
      <c r="P188" s="189"/>
      <c r="Q188" s="189"/>
      <c r="R188" s="189"/>
      <c r="S188" s="189"/>
      <c r="T188" s="189"/>
      <c r="U188" s="189"/>
      <c r="V188" s="189"/>
      <c r="W188" s="189"/>
      <c r="X188" s="189"/>
      <c r="Y188" s="189"/>
    </row>
    <row r="189" ht="15.75" customHeight="1">
      <c r="A189" s="402"/>
      <c r="B189" s="189"/>
      <c r="C189" s="189"/>
      <c r="D189" s="189"/>
      <c r="E189" s="189"/>
      <c r="F189" s="314"/>
      <c r="G189" s="189"/>
      <c r="H189" s="189"/>
      <c r="I189" s="139"/>
      <c r="J189" s="189"/>
      <c r="K189" s="189"/>
      <c r="L189" s="189"/>
      <c r="M189" s="189"/>
      <c r="N189" s="189"/>
      <c r="O189" s="189"/>
      <c r="P189" s="189"/>
      <c r="Q189" s="189"/>
      <c r="R189" s="189"/>
      <c r="S189" s="189"/>
      <c r="T189" s="189"/>
      <c r="U189" s="189"/>
      <c r="V189" s="189"/>
      <c r="W189" s="189"/>
      <c r="X189" s="189"/>
      <c r="Y189" s="189"/>
    </row>
    <row r="190" ht="15.75" customHeight="1">
      <c r="A190" s="402"/>
      <c r="B190" s="189"/>
      <c r="C190" s="189"/>
      <c r="D190" s="189"/>
      <c r="E190" s="189"/>
      <c r="F190" s="314"/>
      <c r="G190" s="189"/>
      <c r="H190" s="189"/>
      <c r="I190" s="139"/>
      <c r="J190" s="189"/>
      <c r="K190" s="189"/>
      <c r="L190" s="189"/>
      <c r="M190" s="189"/>
      <c r="N190" s="189"/>
      <c r="O190" s="189"/>
      <c r="P190" s="189"/>
      <c r="Q190" s="189"/>
      <c r="R190" s="189"/>
      <c r="S190" s="189"/>
      <c r="T190" s="189"/>
      <c r="U190" s="189"/>
      <c r="V190" s="189"/>
      <c r="W190" s="189"/>
      <c r="X190" s="189"/>
      <c r="Y190" s="189"/>
    </row>
    <row r="191" ht="15.75" customHeight="1">
      <c r="A191" s="402"/>
      <c r="B191" s="189"/>
      <c r="C191" s="189"/>
      <c r="D191" s="189"/>
      <c r="E191" s="189"/>
      <c r="F191" s="314"/>
      <c r="G191" s="189"/>
      <c r="H191" s="189"/>
      <c r="I191" s="139"/>
      <c r="J191" s="189"/>
      <c r="K191" s="189"/>
      <c r="L191" s="189"/>
      <c r="M191" s="189"/>
      <c r="N191" s="189"/>
      <c r="O191" s="189"/>
      <c r="P191" s="189"/>
      <c r="Q191" s="189"/>
      <c r="R191" s="189"/>
      <c r="S191" s="189"/>
      <c r="T191" s="189"/>
      <c r="U191" s="189"/>
      <c r="V191" s="189"/>
      <c r="W191" s="189"/>
      <c r="X191" s="189"/>
      <c r="Y191" s="189"/>
    </row>
    <row r="192" ht="15.75" customHeight="1">
      <c r="A192" s="402"/>
      <c r="B192" s="189"/>
      <c r="C192" s="189"/>
      <c r="D192" s="189"/>
      <c r="E192" s="189"/>
      <c r="F192" s="314"/>
      <c r="G192" s="189"/>
      <c r="H192" s="189"/>
      <c r="I192" s="139"/>
      <c r="J192" s="189"/>
      <c r="K192" s="189"/>
      <c r="L192" s="189"/>
      <c r="M192" s="189"/>
      <c r="N192" s="189"/>
      <c r="O192" s="189"/>
      <c r="P192" s="189"/>
      <c r="Q192" s="189"/>
      <c r="R192" s="189"/>
      <c r="S192" s="189"/>
      <c r="T192" s="189"/>
      <c r="U192" s="189"/>
      <c r="V192" s="189"/>
      <c r="W192" s="189"/>
      <c r="X192" s="189"/>
      <c r="Y192" s="189"/>
    </row>
    <row r="193" ht="15.75" customHeight="1">
      <c r="A193" s="402"/>
      <c r="B193" s="189"/>
      <c r="C193" s="189"/>
      <c r="D193" s="189"/>
      <c r="E193" s="189"/>
      <c r="F193" s="314"/>
      <c r="G193" s="189"/>
      <c r="H193" s="189"/>
      <c r="I193" s="139"/>
      <c r="J193" s="189"/>
      <c r="K193" s="189"/>
      <c r="L193" s="189"/>
      <c r="M193" s="189"/>
      <c r="N193" s="189"/>
      <c r="O193" s="189"/>
      <c r="P193" s="189"/>
      <c r="Q193" s="189"/>
      <c r="R193" s="189"/>
      <c r="S193" s="189"/>
      <c r="T193" s="189"/>
      <c r="U193" s="189"/>
      <c r="V193" s="189"/>
      <c r="W193" s="189"/>
      <c r="X193" s="189"/>
      <c r="Y193" s="189"/>
    </row>
    <row r="194" ht="15.75" customHeight="1">
      <c r="A194" s="402"/>
      <c r="B194" s="189"/>
      <c r="C194" s="189"/>
      <c r="D194" s="189"/>
      <c r="E194" s="189"/>
      <c r="F194" s="314"/>
      <c r="G194" s="189"/>
      <c r="H194" s="189"/>
      <c r="I194" s="139"/>
      <c r="J194" s="189"/>
      <c r="K194" s="189"/>
      <c r="L194" s="189"/>
      <c r="M194" s="189"/>
      <c r="N194" s="189"/>
      <c r="O194" s="189"/>
      <c r="P194" s="189"/>
      <c r="Q194" s="189"/>
      <c r="R194" s="189"/>
      <c r="S194" s="189"/>
      <c r="T194" s="189"/>
      <c r="U194" s="189"/>
      <c r="V194" s="189"/>
      <c r="W194" s="189"/>
      <c r="X194" s="189"/>
      <c r="Y194" s="189"/>
    </row>
    <row r="195" ht="15.75" customHeight="1">
      <c r="A195" s="402"/>
      <c r="B195" s="189"/>
      <c r="C195" s="189"/>
      <c r="D195" s="189"/>
      <c r="E195" s="189"/>
      <c r="F195" s="314"/>
      <c r="G195" s="189"/>
      <c r="H195" s="189"/>
      <c r="I195" s="139"/>
      <c r="J195" s="189"/>
      <c r="K195" s="189"/>
      <c r="L195" s="189"/>
      <c r="M195" s="189"/>
      <c r="N195" s="189"/>
      <c r="O195" s="189"/>
      <c r="P195" s="189"/>
      <c r="Q195" s="189"/>
      <c r="R195" s="189"/>
      <c r="S195" s="189"/>
      <c r="T195" s="189"/>
      <c r="U195" s="189"/>
      <c r="V195" s="189"/>
      <c r="W195" s="189"/>
      <c r="X195" s="189"/>
      <c r="Y195" s="189"/>
    </row>
    <row r="196" ht="15.75" customHeight="1">
      <c r="A196" s="402"/>
      <c r="B196" s="189"/>
      <c r="C196" s="189"/>
      <c r="D196" s="189"/>
      <c r="E196" s="189"/>
      <c r="F196" s="314"/>
      <c r="G196" s="189"/>
      <c r="H196" s="189"/>
      <c r="I196" s="139"/>
      <c r="J196" s="189"/>
      <c r="K196" s="189"/>
      <c r="L196" s="189"/>
      <c r="M196" s="189"/>
      <c r="N196" s="189"/>
      <c r="O196" s="189"/>
      <c r="P196" s="189"/>
      <c r="Q196" s="189"/>
      <c r="R196" s="189"/>
      <c r="S196" s="189"/>
      <c r="T196" s="189"/>
      <c r="U196" s="189"/>
      <c r="V196" s="189"/>
      <c r="W196" s="189"/>
      <c r="X196" s="189"/>
      <c r="Y196" s="189"/>
    </row>
    <row r="197" ht="15.75" customHeight="1">
      <c r="A197" s="402"/>
      <c r="B197" s="189"/>
      <c r="C197" s="189"/>
      <c r="D197" s="189"/>
      <c r="E197" s="189"/>
      <c r="F197" s="314"/>
      <c r="G197" s="189"/>
      <c r="H197" s="189"/>
      <c r="I197" s="139"/>
      <c r="J197" s="189"/>
      <c r="K197" s="189"/>
      <c r="L197" s="189"/>
      <c r="M197" s="189"/>
      <c r="N197" s="189"/>
      <c r="O197" s="189"/>
      <c r="P197" s="189"/>
      <c r="Q197" s="189"/>
      <c r="R197" s="189"/>
      <c r="S197" s="189"/>
      <c r="T197" s="189"/>
      <c r="U197" s="189"/>
      <c r="V197" s="189"/>
      <c r="W197" s="189"/>
      <c r="X197" s="189"/>
      <c r="Y197" s="189"/>
    </row>
    <row r="198" ht="15.75" customHeight="1">
      <c r="A198" s="402"/>
      <c r="B198" s="189"/>
      <c r="C198" s="189"/>
      <c r="D198" s="189"/>
      <c r="E198" s="189"/>
      <c r="F198" s="314"/>
      <c r="G198" s="189"/>
      <c r="H198" s="189"/>
      <c r="I198" s="139"/>
      <c r="J198" s="189"/>
      <c r="K198" s="189"/>
      <c r="L198" s="189"/>
      <c r="M198" s="189"/>
      <c r="N198" s="189"/>
      <c r="O198" s="189"/>
      <c r="P198" s="189"/>
      <c r="Q198" s="189"/>
      <c r="R198" s="189"/>
      <c r="S198" s="189"/>
      <c r="T198" s="189"/>
      <c r="U198" s="189"/>
      <c r="V198" s="189"/>
      <c r="W198" s="189"/>
      <c r="X198" s="189"/>
      <c r="Y198" s="189"/>
    </row>
    <row r="199" ht="15.75" customHeight="1">
      <c r="A199" s="402"/>
      <c r="B199" s="189"/>
      <c r="C199" s="189"/>
      <c r="D199" s="189"/>
      <c r="E199" s="189"/>
      <c r="F199" s="314"/>
      <c r="G199" s="189"/>
      <c r="H199" s="189"/>
      <c r="I199" s="139"/>
      <c r="J199" s="189"/>
      <c r="K199" s="189"/>
      <c r="L199" s="189"/>
      <c r="M199" s="189"/>
      <c r="N199" s="189"/>
      <c r="O199" s="189"/>
      <c r="P199" s="189"/>
      <c r="Q199" s="189"/>
      <c r="R199" s="189"/>
      <c r="S199" s="189"/>
      <c r="T199" s="189"/>
      <c r="U199" s="189"/>
      <c r="V199" s="189"/>
      <c r="W199" s="189"/>
      <c r="X199" s="189"/>
      <c r="Y199" s="189"/>
    </row>
    <row r="200" ht="15.75" customHeight="1">
      <c r="A200" s="402"/>
      <c r="B200" s="189"/>
      <c r="C200" s="189"/>
      <c r="D200" s="189"/>
      <c r="E200" s="189"/>
      <c r="F200" s="314"/>
      <c r="G200" s="189"/>
      <c r="H200" s="189"/>
      <c r="I200" s="139"/>
      <c r="J200" s="189"/>
      <c r="K200" s="189"/>
      <c r="L200" s="189"/>
      <c r="M200" s="189"/>
      <c r="N200" s="189"/>
      <c r="O200" s="189"/>
      <c r="P200" s="189"/>
      <c r="Q200" s="189"/>
      <c r="R200" s="189"/>
      <c r="S200" s="189"/>
      <c r="T200" s="189"/>
      <c r="U200" s="189"/>
      <c r="V200" s="189"/>
      <c r="W200" s="189"/>
      <c r="X200" s="189"/>
      <c r="Y200" s="189"/>
    </row>
    <row r="201" ht="15.75" customHeight="1">
      <c r="A201" s="402"/>
      <c r="B201" s="189"/>
      <c r="C201" s="189"/>
      <c r="D201" s="189"/>
      <c r="E201" s="189"/>
      <c r="F201" s="314"/>
      <c r="G201" s="189"/>
      <c r="H201" s="189"/>
      <c r="I201" s="139"/>
      <c r="J201" s="189"/>
      <c r="K201" s="189"/>
      <c r="L201" s="189"/>
      <c r="M201" s="189"/>
      <c r="N201" s="189"/>
      <c r="O201" s="189"/>
      <c r="P201" s="189"/>
      <c r="Q201" s="189"/>
      <c r="R201" s="189"/>
      <c r="S201" s="189"/>
      <c r="T201" s="189"/>
      <c r="U201" s="189"/>
      <c r="V201" s="189"/>
      <c r="W201" s="189"/>
      <c r="X201" s="189"/>
      <c r="Y201" s="189"/>
    </row>
    <row r="202" ht="15.75" customHeight="1">
      <c r="A202" s="402"/>
      <c r="B202" s="189"/>
      <c r="C202" s="189"/>
      <c r="D202" s="189"/>
      <c r="E202" s="189"/>
      <c r="F202" s="314"/>
      <c r="G202" s="189"/>
      <c r="H202" s="189"/>
      <c r="I202" s="139"/>
      <c r="J202" s="189"/>
      <c r="K202" s="189"/>
      <c r="L202" s="189"/>
      <c r="M202" s="189"/>
      <c r="N202" s="189"/>
      <c r="O202" s="189"/>
      <c r="P202" s="189"/>
      <c r="Q202" s="189"/>
      <c r="R202" s="189"/>
      <c r="S202" s="189"/>
      <c r="T202" s="189"/>
      <c r="U202" s="189"/>
      <c r="V202" s="189"/>
      <c r="W202" s="189"/>
      <c r="X202" s="189"/>
      <c r="Y202" s="189"/>
    </row>
    <row r="203" ht="15.75" customHeight="1">
      <c r="A203" s="402"/>
      <c r="B203" s="189"/>
      <c r="C203" s="189"/>
      <c r="D203" s="189"/>
      <c r="E203" s="189"/>
      <c r="F203" s="314"/>
      <c r="G203" s="189"/>
      <c r="H203" s="189"/>
      <c r="I203" s="139"/>
      <c r="J203" s="189"/>
      <c r="K203" s="189"/>
      <c r="L203" s="189"/>
      <c r="M203" s="189"/>
      <c r="N203" s="189"/>
      <c r="O203" s="189"/>
      <c r="P203" s="189"/>
      <c r="Q203" s="189"/>
      <c r="R203" s="189"/>
      <c r="S203" s="189"/>
      <c r="T203" s="189"/>
      <c r="U203" s="189"/>
      <c r="V203" s="189"/>
      <c r="W203" s="189"/>
      <c r="X203" s="189"/>
      <c r="Y203" s="189"/>
    </row>
    <row r="204" ht="15.75" customHeight="1">
      <c r="A204" s="402"/>
      <c r="B204" s="189"/>
      <c r="C204" s="189"/>
      <c r="D204" s="189"/>
      <c r="E204" s="189"/>
      <c r="F204" s="314"/>
      <c r="G204" s="189"/>
      <c r="H204" s="189"/>
      <c r="I204" s="139"/>
      <c r="J204" s="189"/>
      <c r="K204" s="189"/>
      <c r="L204" s="189"/>
      <c r="M204" s="189"/>
      <c r="N204" s="189"/>
      <c r="O204" s="189"/>
      <c r="P204" s="189"/>
      <c r="Q204" s="189"/>
      <c r="R204" s="189"/>
      <c r="S204" s="189"/>
      <c r="T204" s="189"/>
      <c r="U204" s="189"/>
      <c r="V204" s="189"/>
      <c r="W204" s="189"/>
      <c r="X204" s="189"/>
      <c r="Y204" s="189"/>
    </row>
    <row r="205" ht="15.75" customHeight="1">
      <c r="A205" s="402"/>
      <c r="B205" s="189"/>
      <c r="C205" s="189"/>
      <c r="D205" s="189"/>
      <c r="E205" s="189"/>
      <c r="F205" s="314"/>
      <c r="G205" s="189"/>
      <c r="H205" s="189"/>
      <c r="I205" s="139"/>
      <c r="J205" s="189"/>
      <c r="K205" s="189"/>
      <c r="L205" s="189"/>
      <c r="M205" s="189"/>
      <c r="N205" s="189"/>
      <c r="O205" s="189"/>
      <c r="P205" s="189"/>
      <c r="Q205" s="189"/>
      <c r="R205" s="189"/>
      <c r="S205" s="189"/>
      <c r="T205" s="189"/>
      <c r="U205" s="189"/>
      <c r="V205" s="189"/>
      <c r="W205" s="189"/>
      <c r="X205" s="189"/>
      <c r="Y205" s="189"/>
    </row>
    <row r="206" ht="15.75" customHeight="1">
      <c r="A206" s="402"/>
      <c r="B206" s="189"/>
      <c r="C206" s="189"/>
      <c r="D206" s="189"/>
      <c r="E206" s="189"/>
      <c r="F206" s="314"/>
      <c r="G206" s="189"/>
      <c r="H206" s="189"/>
      <c r="I206" s="139"/>
      <c r="J206" s="189"/>
      <c r="K206" s="189"/>
      <c r="L206" s="189"/>
      <c r="M206" s="189"/>
      <c r="N206" s="189"/>
      <c r="O206" s="189"/>
      <c r="P206" s="189"/>
      <c r="Q206" s="189"/>
      <c r="R206" s="189"/>
      <c r="S206" s="189"/>
      <c r="T206" s="189"/>
      <c r="U206" s="189"/>
      <c r="V206" s="189"/>
      <c r="W206" s="189"/>
      <c r="X206" s="189"/>
      <c r="Y206" s="189"/>
    </row>
    <row r="207" ht="15.75" customHeight="1">
      <c r="A207" s="402"/>
      <c r="B207" s="189"/>
      <c r="C207" s="189"/>
      <c r="D207" s="189"/>
      <c r="E207" s="189"/>
      <c r="F207" s="314"/>
      <c r="G207" s="189"/>
      <c r="H207" s="189"/>
      <c r="I207" s="139"/>
      <c r="J207" s="189"/>
      <c r="K207" s="189"/>
      <c r="L207" s="189"/>
      <c r="M207" s="189"/>
      <c r="N207" s="189"/>
      <c r="O207" s="189"/>
      <c r="P207" s="189"/>
      <c r="Q207" s="189"/>
      <c r="R207" s="189"/>
      <c r="S207" s="189"/>
      <c r="T207" s="189"/>
      <c r="U207" s="189"/>
      <c r="V207" s="189"/>
      <c r="W207" s="189"/>
      <c r="X207" s="189"/>
      <c r="Y207" s="189"/>
    </row>
    <row r="208" ht="15.75" customHeight="1">
      <c r="A208" s="402"/>
      <c r="B208" s="189"/>
      <c r="C208" s="189"/>
      <c r="D208" s="189"/>
      <c r="E208" s="189"/>
      <c r="F208" s="314"/>
      <c r="G208" s="189"/>
      <c r="H208" s="189"/>
      <c r="I208" s="139"/>
      <c r="J208" s="189"/>
      <c r="K208" s="189"/>
      <c r="L208" s="189"/>
      <c r="M208" s="189"/>
      <c r="N208" s="189"/>
      <c r="O208" s="189"/>
      <c r="P208" s="189"/>
      <c r="Q208" s="189"/>
      <c r="R208" s="189"/>
      <c r="S208" s="189"/>
      <c r="T208" s="189"/>
      <c r="U208" s="189"/>
      <c r="V208" s="189"/>
      <c r="W208" s="189"/>
      <c r="X208" s="189"/>
      <c r="Y208" s="189"/>
    </row>
    <row r="209" ht="15.75" customHeight="1">
      <c r="A209" s="402"/>
      <c r="B209" s="189"/>
      <c r="C209" s="189"/>
      <c r="D209" s="189"/>
      <c r="E209" s="189"/>
      <c r="F209" s="314"/>
      <c r="G209" s="189"/>
      <c r="H209" s="189"/>
      <c r="I209" s="139"/>
      <c r="J209" s="189"/>
      <c r="K209" s="189"/>
      <c r="L209" s="189"/>
      <c r="M209" s="189"/>
      <c r="N209" s="189"/>
      <c r="O209" s="189"/>
      <c r="P209" s="189"/>
      <c r="Q209" s="189"/>
      <c r="R209" s="189"/>
      <c r="S209" s="189"/>
      <c r="T209" s="189"/>
      <c r="U209" s="189"/>
      <c r="V209" s="189"/>
      <c r="W209" s="189"/>
      <c r="X209" s="189"/>
      <c r="Y209" s="189"/>
    </row>
    <row r="210" ht="15.75" customHeight="1">
      <c r="A210" s="402"/>
      <c r="B210" s="189"/>
      <c r="C210" s="189"/>
      <c r="D210" s="189"/>
      <c r="E210" s="189"/>
      <c r="F210" s="314"/>
      <c r="G210" s="189"/>
      <c r="H210" s="189"/>
      <c r="I210" s="139"/>
      <c r="J210" s="189"/>
      <c r="K210" s="189"/>
      <c r="L210" s="189"/>
      <c r="M210" s="189"/>
      <c r="N210" s="189"/>
      <c r="O210" s="189"/>
      <c r="P210" s="189"/>
      <c r="Q210" s="189"/>
      <c r="R210" s="189"/>
      <c r="S210" s="189"/>
      <c r="T210" s="189"/>
      <c r="U210" s="189"/>
      <c r="V210" s="189"/>
      <c r="W210" s="189"/>
      <c r="X210" s="189"/>
      <c r="Y210" s="189"/>
    </row>
    <row r="211" ht="15.75" customHeight="1">
      <c r="A211" s="402"/>
      <c r="B211" s="189"/>
      <c r="C211" s="189"/>
      <c r="D211" s="189"/>
      <c r="E211" s="189"/>
      <c r="F211" s="314"/>
      <c r="G211" s="189"/>
      <c r="H211" s="189"/>
      <c r="I211" s="139"/>
      <c r="J211" s="189"/>
      <c r="K211" s="189"/>
      <c r="L211" s="189"/>
      <c r="M211" s="189"/>
      <c r="N211" s="189"/>
      <c r="O211" s="189"/>
      <c r="P211" s="189"/>
      <c r="Q211" s="189"/>
      <c r="R211" s="189"/>
      <c r="S211" s="189"/>
      <c r="T211" s="189"/>
      <c r="U211" s="189"/>
      <c r="V211" s="189"/>
      <c r="W211" s="189"/>
      <c r="X211" s="189"/>
      <c r="Y211" s="189"/>
    </row>
    <row r="212" ht="15.75" customHeight="1">
      <c r="A212" s="402"/>
      <c r="B212" s="189"/>
      <c r="C212" s="189"/>
      <c r="D212" s="189"/>
      <c r="E212" s="189"/>
      <c r="F212" s="314"/>
      <c r="G212" s="189"/>
      <c r="H212" s="189"/>
      <c r="I212" s="139"/>
      <c r="J212" s="189"/>
      <c r="K212" s="189"/>
      <c r="L212" s="189"/>
      <c r="M212" s="189"/>
      <c r="N212" s="189"/>
      <c r="O212" s="189"/>
      <c r="P212" s="189"/>
      <c r="Q212" s="189"/>
      <c r="R212" s="189"/>
      <c r="S212" s="189"/>
      <c r="T212" s="189"/>
      <c r="U212" s="189"/>
      <c r="V212" s="189"/>
      <c r="W212" s="189"/>
      <c r="X212" s="189"/>
      <c r="Y212" s="189"/>
    </row>
    <row r="213" ht="15.75" customHeight="1">
      <c r="A213" s="402"/>
      <c r="B213" s="189"/>
      <c r="C213" s="189"/>
      <c r="D213" s="189"/>
      <c r="E213" s="189"/>
      <c r="F213" s="314"/>
      <c r="G213" s="189"/>
      <c r="H213" s="189"/>
      <c r="I213" s="139"/>
      <c r="J213" s="189"/>
      <c r="K213" s="189"/>
      <c r="L213" s="189"/>
      <c r="M213" s="189"/>
      <c r="N213" s="189"/>
      <c r="O213" s="189"/>
      <c r="P213" s="189"/>
      <c r="Q213" s="189"/>
      <c r="R213" s="189"/>
      <c r="S213" s="189"/>
      <c r="T213" s="189"/>
      <c r="U213" s="189"/>
      <c r="V213" s="189"/>
      <c r="W213" s="189"/>
      <c r="X213" s="189"/>
      <c r="Y213" s="189"/>
    </row>
    <row r="214" ht="15.75" customHeight="1">
      <c r="A214" s="402"/>
      <c r="B214" s="189"/>
      <c r="C214" s="189"/>
      <c r="D214" s="189"/>
      <c r="E214" s="189"/>
      <c r="F214" s="314"/>
      <c r="G214" s="189"/>
      <c r="H214" s="189"/>
      <c r="I214" s="139"/>
      <c r="J214" s="189"/>
      <c r="K214" s="189"/>
      <c r="L214" s="189"/>
      <c r="M214" s="189"/>
      <c r="N214" s="189"/>
      <c r="O214" s="189"/>
      <c r="P214" s="189"/>
      <c r="Q214" s="189"/>
      <c r="R214" s="189"/>
      <c r="S214" s="189"/>
      <c r="T214" s="189"/>
      <c r="U214" s="189"/>
      <c r="V214" s="189"/>
      <c r="W214" s="189"/>
      <c r="X214" s="189"/>
      <c r="Y214" s="189"/>
    </row>
    <row r="215" ht="15.75" customHeight="1">
      <c r="A215" s="402"/>
      <c r="B215" s="189"/>
      <c r="C215" s="189"/>
      <c r="D215" s="189"/>
      <c r="E215" s="189"/>
      <c r="F215" s="314"/>
      <c r="G215" s="189"/>
      <c r="H215" s="189"/>
      <c r="I215" s="139"/>
      <c r="J215" s="189"/>
      <c r="K215" s="189"/>
      <c r="L215" s="189"/>
      <c r="M215" s="189"/>
      <c r="N215" s="189"/>
      <c r="O215" s="189"/>
      <c r="P215" s="189"/>
      <c r="Q215" s="189"/>
      <c r="R215" s="189"/>
      <c r="S215" s="189"/>
      <c r="T215" s="189"/>
      <c r="U215" s="189"/>
      <c r="V215" s="189"/>
      <c r="W215" s="189"/>
      <c r="X215" s="189"/>
      <c r="Y215" s="189"/>
    </row>
    <row r="216" ht="15.75" customHeight="1">
      <c r="A216" s="402"/>
      <c r="B216" s="189"/>
      <c r="C216" s="189"/>
      <c r="D216" s="189"/>
      <c r="E216" s="189"/>
      <c r="F216" s="314"/>
      <c r="G216" s="189"/>
      <c r="H216" s="189"/>
      <c r="I216" s="139"/>
      <c r="J216" s="189"/>
      <c r="K216" s="189"/>
      <c r="L216" s="189"/>
      <c r="M216" s="189"/>
      <c r="N216" s="189"/>
      <c r="O216" s="189"/>
      <c r="P216" s="189"/>
      <c r="Q216" s="189"/>
      <c r="R216" s="189"/>
      <c r="S216" s="189"/>
      <c r="T216" s="189"/>
      <c r="U216" s="189"/>
      <c r="V216" s="189"/>
      <c r="W216" s="189"/>
      <c r="X216" s="189"/>
      <c r="Y216" s="189"/>
    </row>
    <row r="217" ht="15.75" customHeight="1">
      <c r="A217" s="402"/>
      <c r="B217" s="189"/>
      <c r="C217" s="189"/>
      <c r="D217" s="189"/>
      <c r="E217" s="189"/>
      <c r="F217" s="314"/>
      <c r="G217" s="189"/>
      <c r="H217" s="189"/>
      <c r="I217" s="139"/>
      <c r="J217" s="189"/>
      <c r="K217" s="189"/>
      <c r="L217" s="189"/>
      <c r="M217" s="189"/>
      <c r="N217" s="189"/>
      <c r="O217" s="189"/>
      <c r="P217" s="189"/>
      <c r="Q217" s="189"/>
      <c r="R217" s="189"/>
      <c r="S217" s="189"/>
      <c r="T217" s="189"/>
      <c r="U217" s="189"/>
      <c r="V217" s="189"/>
      <c r="W217" s="189"/>
      <c r="X217" s="189"/>
      <c r="Y217" s="189"/>
    </row>
    <row r="218" ht="15.75" customHeight="1">
      <c r="A218" s="402"/>
      <c r="B218" s="189"/>
      <c r="C218" s="189"/>
      <c r="D218" s="189"/>
      <c r="E218" s="189"/>
      <c r="F218" s="314"/>
      <c r="G218" s="189"/>
      <c r="H218" s="189"/>
      <c r="I218" s="139"/>
      <c r="J218" s="189"/>
      <c r="K218" s="189"/>
      <c r="L218" s="189"/>
      <c r="M218" s="189"/>
      <c r="N218" s="189"/>
      <c r="O218" s="189"/>
      <c r="P218" s="189"/>
      <c r="Q218" s="189"/>
      <c r="R218" s="189"/>
      <c r="S218" s="189"/>
      <c r="T218" s="189"/>
      <c r="U218" s="189"/>
      <c r="V218" s="189"/>
      <c r="W218" s="189"/>
      <c r="X218" s="189"/>
      <c r="Y218" s="189"/>
    </row>
    <row r="219" ht="15.75" customHeight="1">
      <c r="A219" s="402"/>
      <c r="B219" s="189"/>
      <c r="C219" s="189"/>
      <c r="D219" s="189"/>
      <c r="E219" s="189"/>
      <c r="F219" s="314"/>
      <c r="G219" s="189"/>
      <c r="H219" s="189"/>
      <c r="I219" s="139"/>
      <c r="J219" s="189"/>
      <c r="K219" s="189"/>
      <c r="L219" s="189"/>
      <c r="M219" s="189"/>
      <c r="N219" s="189"/>
      <c r="O219" s="189"/>
      <c r="P219" s="189"/>
      <c r="Q219" s="189"/>
      <c r="R219" s="189"/>
      <c r="S219" s="189"/>
      <c r="T219" s="189"/>
      <c r="U219" s="189"/>
      <c r="V219" s="189"/>
      <c r="W219" s="189"/>
      <c r="X219" s="189"/>
      <c r="Y219" s="189"/>
    </row>
    <row r="220" ht="15.75" customHeight="1">
      <c r="A220" s="402"/>
      <c r="B220" s="189"/>
      <c r="C220" s="189"/>
      <c r="D220" s="189"/>
      <c r="E220" s="189"/>
      <c r="F220" s="314"/>
      <c r="G220" s="189"/>
      <c r="H220" s="189"/>
      <c r="I220" s="139"/>
      <c r="J220" s="189"/>
      <c r="K220" s="189"/>
      <c r="L220" s="189"/>
      <c r="M220" s="189"/>
      <c r="N220" s="189"/>
      <c r="O220" s="189"/>
      <c r="P220" s="189"/>
      <c r="Q220" s="189"/>
      <c r="R220" s="189"/>
      <c r="S220" s="189"/>
      <c r="T220" s="189"/>
      <c r="U220" s="189"/>
      <c r="V220" s="189"/>
      <c r="W220" s="189"/>
      <c r="X220" s="189"/>
      <c r="Y220" s="18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1:$I$1001"/>
  <customSheetViews>
    <customSheetView guid="{AB856B94-BC6D-4658-AC9D-D986A8231141}" filter="1" showAutoFilter="1">
      <autoFilter ref="$A$1:$I$10"/>
      <extLst>
        <ext uri="GoogleSheetsCustomDataVersion1">
          <go:sheetsCustomData xmlns:go="http://customooxmlschemas.google.com/" filterViewId="283170099"/>
        </ext>
      </extLst>
    </customSheetView>
  </customSheetViews>
  <printOptions/>
  <pageMargins bottom="0.7480314960629921" footer="0.0" header="0.0" left="0.7086614173228347" right="0.7086614173228347" top="0.7480314960629921"/>
  <pageSetup paperSize="9" scale="28" orientation="portrait"/>
  <headerFooter>
    <oddFooter>&amp;CPage &amp;P of </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14"/>
    <col customWidth="1" min="2" max="2" width="75.0"/>
    <col customWidth="1" min="3" max="3" width="25.14"/>
    <col customWidth="1" min="4" max="9" width="23.71"/>
    <col customWidth="1" min="10" max="10" width="16.14"/>
  </cols>
  <sheetData>
    <row r="1" ht="24.0" customHeight="1">
      <c r="A1" s="439" t="s">
        <v>273</v>
      </c>
      <c r="B1" s="184" t="s">
        <v>274</v>
      </c>
      <c r="C1" s="64" t="s">
        <v>276</v>
      </c>
      <c r="D1" s="440" t="s">
        <v>277</v>
      </c>
      <c r="E1" s="376" t="s">
        <v>278</v>
      </c>
      <c r="F1" s="441" t="s">
        <v>639</v>
      </c>
      <c r="G1" s="185" t="s">
        <v>138</v>
      </c>
      <c r="H1" s="185" t="s">
        <v>727</v>
      </c>
      <c r="I1" s="185" t="s">
        <v>281</v>
      </c>
      <c r="J1" s="442"/>
      <c r="K1" s="442"/>
      <c r="L1" s="442"/>
      <c r="M1" s="442"/>
      <c r="N1" s="442"/>
      <c r="O1" s="442"/>
      <c r="P1" s="442"/>
      <c r="Q1" s="442"/>
      <c r="R1" s="442"/>
      <c r="S1" s="442"/>
      <c r="T1" s="442"/>
      <c r="U1" s="442"/>
      <c r="V1" s="442"/>
      <c r="W1" s="442"/>
      <c r="X1" s="5"/>
      <c r="Y1" s="5"/>
    </row>
    <row r="2">
      <c r="A2" s="443"/>
      <c r="B2" s="91"/>
      <c r="C2" s="91"/>
      <c r="D2" s="91"/>
      <c r="E2" s="444"/>
      <c r="F2" s="91"/>
      <c r="G2" s="91"/>
      <c r="H2" s="91"/>
      <c r="I2" s="91"/>
      <c r="J2" s="102"/>
      <c r="K2" s="102"/>
      <c r="L2" s="102"/>
      <c r="M2" s="102"/>
      <c r="N2" s="102"/>
      <c r="O2" s="102"/>
      <c r="P2" s="102"/>
      <c r="Q2" s="102"/>
      <c r="R2" s="102"/>
      <c r="S2" s="102"/>
      <c r="T2" s="102"/>
      <c r="U2" s="102"/>
      <c r="V2" s="102"/>
      <c r="W2" s="102"/>
      <c r="X2" s="2"/>
      <c r="Y2" s="2"/>
    </row>
    <row r="3">
      <c r="A3" s="82">
        <v>1.0</v>
      </c>
      <c r="B3" s="83" t="s">
        <v>728</v>
      </c>
      <c r="C3" s="84"/>
      <c r="D3" s="84"/>
      <c r="E3" s="190"/>
      <c r="F3" s="86"/>
      <c r="G3" s="86"/>
      <c r="H3" s="86"/>
      <c r="I3" s="86"/>
      <c r="J3" s="102"/>
      <c r="K3" s="102"/>
      <c r="L3" s="102"/>
      <c r="M3" s="102"/>
      <c r="N3" s="102"/>
      <c r="O3" s="102"/>
      <c r="P3" s="102"/>
      <c r="Q3" s="102"/>
      <c r="R3" s="102"/>
      <c r="S3" s="102"/>
      <c r="T3" s="102"/>
      <c r="U3" s="102"/>
      <c r="V3" s="102"/>
      <c r="W3" s="102"/>
      <c r="X3" s="2"/>
      <c r="Y3" s="2"/>
    </row>
    <row r="4">
      <c r="A4" s="443"/>
      <c r="B4" s="91"/>
      <c r="C4" s="91"/>
      <c r="D4" s="91"/>
      <c r="E4" s="444"/>
      <c r="F4" s="91"/>
      <c r="G4" s="91"/>
      <c r="H4" s="91"/>
      <c r="I4" s="91"/>
      <c r="J4" s="102"/>
      <c r="K4" s="102"/>
      <c r="L4" s="102"/>
      <c r="M4" s="102"/>
      <c r="N4" s="102"/>
      <c r="O4" s="102"/>
      <c r="P4" s="102"/>
      <c r="Q4" s="102"/>
      <c r="R4" s="102"/>
      <c r="S4" s="102"/>
      <c r="T4" s="102"/>
      <c r="U4" s="102"/>
      <c r="V4" s="102"/>
      <c r="W4" s="102"/>
      <c r="X4" s="2"/>
      <c r="Y4" s="2"/>
    </row>
    <row r="5" ht="100.5" customHeight="1">
      <c r="A5" s="443"/>
      <c r="B5" s="445" t="s">
        <v>729</v>
      </c>
      <c r="C5" s="446"/>
      <c r="D5" s="446"/>
      <c r="E5" s="446"/>
      <c r="F5" s="446"/>
      <c r="G5" s="446"/>
      <c r="H5" s="447"/>
      <c r="I5" s="91"/>
      <c r="J5" s="102"/>
      <c r="K5" s="102"/>
      <c r="L5" s="102"/>
      <c r="M5" s="102"/>
      <c r="N5" s="102"/>
      <c r="O5" s="102"/>
      <c r="P5" s="102"/>
      <c r="Q5" s="102"/>
      <c r="R5" s="102"/>
      <c r="S5" s="102"/>
      <c r="T5" s="102"/>
      <c r="U5" s="102"/>
      <c r="V5" s="102"/>
      <c r="W5" s="102"/>
      <c r="X5" s="2"/>
      <c r="Y5" s="2"/>
    </row>
    <row r="6">
      <c r="A6" s="443"/>
      <c r="B6" s="91"/>
      <c r="C6" s="193"/>
      <c r="D6" s="193"/>
      <c r="E6" s="193"/>
      <c r="F6" s="213"/>
      <c r="G6" s="271"/>
      <c r="H6" s="271"/>
      <c r="I6" s="271"/>
      <c r="J6" s="98"/>
      <c r="K6" s="448"/>
      <c r="L6" s="448"/>
      <c r="M6" s="448"/>
      <c r="N6" s="448"/>
      <c r="O6" s="448"/>
      <c r="P6" s="448"/>
      <c r="Q6" s="448"/>
      <c r="R6" s="448"/>
      <c r="S6" s="448"/>
      <c r="T6" s="448"/>
      <c r="U6" s="448"/>
      <c r="V6" s="448"/>
      <c r="W6" s="448"/>
      <c r="X6" s="2"/>
      <c r="Y6" s="2"/>
    </row>
    <row r="7">
      <c r="A7" s="443">
        <v>1.1</v>
      </c>
      <c r="B7" s="91" t="s">
        <v>730</v>
      </c>
      <c r="C7" s="193" t="s">
        <v>731</v>
      </c>
      <c r="D7" s="193" t="s">
        <v>428</v>
      </c>
      <c r="E7" s="193">
        <v>30.0</v>
      </c>
      <c r="F7" s="213">
        <v>2924.0</v>
      </c>
      <c r="G7" s="271">
        <f>F7*E7</f>
        <v>87720</v>
      </c>
      <c r="H7" s="271"/>
      <c r="I7" s="188" t="s">
        <v>732</v>
      </c>
      <c r="J7" s="98"/>
      <c r="K7" s="448"/>
      <c r="L7" s="448"/>
      <c r="M7" s="448"/>
      <c r="N7" s="448"/>
      <c r="O7" s="448"/>
      <c r="P7" s="448"/>
      <c r="Q7" s="448"/>
      <c r="R7" s="448"/>
      <c r="S7" s="448"/>
      <c r="T7" s="448"/>
      <c r="U7" s="448"/>
      <c r="V7" s="448"/>
      <c r="W7" s="448"/>
      <c r="X7" s="2"/>
      <c r="Y7" s="2"/>
    </row>
    <row r="8">
      <c r="A8" s="443"/>
      <c r="B8" s="91"/>
      <c r="C8" s="193"/>
      <c r="D8" s="193"/>
      <c r="E8" s="193"/>
      <c r="F8" s="449"/>
      <c r="G8" s="449"/>
      <c r="H8" s="271"/>
      <c r="I8" s="271"/>
      <c r="J8" s="98"/>
      <c r="K8" s="448"/>
      <c r="L8" s="448"/>
      <c r="M8" s="448"/>
      <c r="N8" s="448"/>
      <c r="O8" s="448"/>
      <c r="P8" s="448"/>
      <c r="Q8" s="448"/>
      <c r="R8" s="448"/>
      <c r="S8" s="448"/>
      <c r="T8" s="448"/>
      <c r="U8" s="448"/>
      <c r="V8" s="448"/>
      <c r="W8" s="448"/>
      <c r="X8" s="2"/>
      <c r="Y8" s="2"/>
    </row>
    <row r="9">
      <c r="A9" s="443">
        <v>1.2</v>
      </c>
      <c r="B9" s="91" t="s">
        <v>733</v>
      </c>
      <c r="C9" s="193" t="s">
        <v>734</v>
      </c>
      <c r="D9" s="193" t="s">
        <v>428</v>
      </c>
      <c r="E9" s="193">
        <v>15.0</v>
      </c>
      <c r="F9" s="213">
        <v>4177.0</v>
      </c>
      <c r="G9" s="271">
        <f>F9*E9</f>
        <v>62655</v>
      </c>
      <c r="H9" s="271"/>
      <c r="I9" s="188" t="s">
        <v>735</v>
      </c>
      <c r="J9" s="98"/>
      <c r="K9" s="448"/>
      <c r="L9" s="448"/>
      <c r="M9" s="448"/>
      <c r="N9" s="448"/>
      <c r="O9" s="448"/>
      <c r="P9" s="448"/>
      <c r="Q9" s="448"/>
      <c r="R9" s="448"/>
      <c r="S9" s="448"/>
      <c r="T9" s="448"/>
      <c r="U9" s="448"/>
      <c r="V9" s="448"/>
      <c r="W9" s="448"/>
      <c r="X9" s="2"/>
      <c r="Y9" s="2"/>
    </row>
    <row r="10">
      <c r="A10" s="443"/>
      <c r="B10" s="91"/>
      <c r="C10" s="193"/>
      <c r="D10" s="193"/>
      <c r="E10" s="193"/>
      <c r="F10" s="449"/>
      <c r="G10" s="449"/>
      <c r="H10" s="271"/>
      <c r="I10" s="271"/>
      <c r="J10" s="98"/>
      <c r="K10" s="448"/>
      <c r="L10" s="448"/>
      <c r="M10" s="448"/>
      <c r="N10" s="448"/>
      <c r="O10" s="448"/>
      <c r="P10" s="448"/>
      <c r="Q10" s="448"/>
      <c r="R10" s="448"/>
      <c r="S10" s="448"/>
      <c r="T10" s="448"/>
      <c r="U10" s="448"/>
      <c r="V10" s="448"/>
      <c r="W10" s="448"/>
      <c r="X10" s="2"/>
      <c r="Y10" s="2"/>
    </row>
    <row r="11">
      <c r="A11" s="443">
        <v>1.3</v>
      </c>
      <c r="B11" s="91" t="s">
        <v>736</v>
      </c>
      <c r="C11" s="193" t="s">
        <v>737</v>
      </c>
      <c r="D11" s="193" t="s">
        <v>428</v>
      </c>
      <c r="E11" s="277">
        <v>15.0</v>
      </c>
      <c r="F11" s="450">
        <v>5222.0</v>
      </c>
      <c r="G11" s="271">
        <f>F11*E11</f>
        <v>78330</v>
      </c>
      <c r="H11" s="243"/>
      <c r="I11" s="188" t="s">
        <v>738</v>
      </c>
      <c r="J11" s="98"/>
      <c r="K11" s="438"/>
      <c r="L11" s="438"/>
      <c r="M11" s="438"/>
      <c r="N11" s="438"/>
      <c r="O11" s="438"/>
      <c r="P11" s="438"/>
      <c r="Q11" s="438"/>
      <c r="R11" s="438"/>
      <c r="S11" s="438"/>
      <c r="T11" s="438"/>
      <c r="U11" s="438"/>
      <c r="V11" s="438"/>
      <c r="W11" s="438"/>
      <c r="X11" s="2"/>
      <c r="Y11" s="2"/>
    </row>
    <row r="12">
      <c r="A12" s="443"/>
      <c r="B12" s="91"/>
      <c r="C12" s="193"/>
      <c r="D12" s="243"/>
      <c r="E12" s="277"/>
      <c r="F12" s="449"/>
      <c r="G12" s="449"/>
      <c r="H12" s="243"/>
      <c r="I12" s="243"/>
      <c r="J12" s="98"/>
      <c r="K12" s="438"/>
      <c r="L12" s="438"/>
      <c r="M12" s="438"/>
      <c r="N12" s="438"/>
      <c r="O12" s="438"/>
      <c r="P12" s="438"/>
      <c r="Q12" s="438"/>
      <c r="R12" s="438"/>
      <c r="S12" s="438"/>
      <c r="T12" s="438"/>
      <c r="U12" s="438"/>
      <c r="V12" s="438"/>
      <c r="W12" s="438"/>
      <c r="X12" s="2"/>
      <c r="Y12" s="2"/>
    </row>
    <row r="13">
      <c r="A13" s="443">
        <v>1.4</v>
      </c>
      <c r="B13" s="91" t="s">
        <v>739</v>
      </c>
      <c r="C13" s="193" t="s">
        <v>737</v>
      </c>
      <c r="D13" s="193" t="s">
        <v>428</v>
      </c>
      <c r="E13" s="277">
        <v>15.0</v>
      </c>
      <c r="F13" s="450">
        <v>5222.0</v>
      </c>
      <c r="G13" s="271">
        <f>F13*E13</f>
        <v>78330</v>
      </c>
      <c r="H13" s="243"/>
      <c r="I13" s="188" t="s">
        <v>738</v>
      </c>
      <c r="J13" s="98"/>
      <c r="K13" s="438"/>
      <c r="L13" s="438"/>
      <c r="M13" s="438"/>
      <c r="N13" s="438"/>
      <c r="O13" s="438"/>
      <c r="P13" s="438"/>
      <c r="Q13" s="438"/>
      <c r="R13" s="438"/>
      <c r="S13" s="438"/>
      <c r="T13" s="438"/>
      <c r="U13" s="438"/>
      <c r="V13" s="438"/>
      <c r="W13" s="438"/>
      <c r="X13" s="2"/>
      <c r="Y13" s="2"/>
    </row>
    <row r="14">
      <c r="A14" s="443"/>
      <c r="B14" s="91"/>
      <c r="C14" s="193"/>
      <c r="D14" s="243"/>
      <c r="E14" s="277"/>
      <c r="F14" s="449"/>
      <c r="G14" s="449"/>
      <c r="H14" s="243"/>
      <c r="I14" s="243"/>
      <c r="J14" s="98"/>
      <c r="K14" s="438"/>
      <c r="L14" s="438"/>
      <c r="M14" s="438"/>
      <c r="N14" s="438"/>
      <c r="O14" s="438"/>
      <c r="P14" s="438"/>
      <c r="Q14" s="438"/>
      <c r="R14" s="438"/>
      <c r="S14" s="438"/>
      <c r="T14" s="438"/>
      <c r="U14" s="438"/>
      <c r="V14" s="438"/>
      <c r="W14" s="438"/>
      <c r="X14" s="2"/>
      <c r="Y14" s="2"/>
    </row>
    <row r="15">
      <c r="A15" s="443">
        <v>1.5</v>
      </c>
      <c r="B15" s="91" t="s">
        <v>740</v>
      </c>
      <c r="C15" s="193" t="s">
        <v>734</v>
      </c>
      <c r="D15" s="193" t="s">
        <v>428</v>
      </c>
      <c r="E15" s="277">
        <v>12.0</v>
      </c>
      <c r="F15" s="450">
        <v>4178.0</v>
      </c>
      <c r="G15" s="271">
        <f>F15*E15</f>
        <v>50136</v>
      </c>
      <c r="H15" s="243"/>
      <c r="I15" s="188" t="s">
        <v>735</v>
      </c>
      <c r="J15" s="98"/>
      <c r="K15" s="438"/>
      <c r="L15" s="438"/>
      <c r="M15" s="438"/>
      <c r="N15" s="438"/>
      <c r="O15" s="438"/>
      <c r="P15" s="438"/>
      <c r="Q15" s="438"/>
      <c r="R15" s="438"/>
      <c r="S15" s="438"/>
      <c r="T15" s="438"/>
      <c r="U15" s="438"/>
      <c r="V15" s="438"/>
      <c r="W15" s="438"/>
      <c r="X15" s="2"/>
      <c r="Y15" s="2"/>
    </row>
    <row r="16">
      <c r="A16" s="443"/>
      <c r="B16" s="91"/>
      <c r="C16" s="193"/>
      <c r="D16" s="243"/>
      <c r="E16" s="277"/>
      <c r="F16" s="449"/>
      <c r="G16" s="449"/>
      <c r="H16" s="243"/>
      <c r="I16" s="243"/>
      <c r="J16" s="98"/>
      <c r="K16" s="438"/>
      <c r="L16" s="438"/>
      <c r="M16" s="438"/>
      <c r="N16" s="438"/>
      <c r="O16" s="438"/>
      <c r="P16" s="438"/>
      <c r="Q16" s="438"/>
      <c r="R16" s="438"/>
      <c r="S16" s="438"/>
      <c r="T16" s="438"/>
      <c r="U16" s="438"/>
      <c r="V16" s="438"/>
      <c r="W16" s="438"/>
      <c r="X16" s="2"/>
      <c r="Y16" s="2"/>
    </row>
    <row r="17">
      <c r="A17" s="443">
        <v>1.6</v>
      </c>
      <c r="B17" s="91" t="s">
        <v>741</v>
      </c>
      <c r="C17" s="193" t="s">
        <v>742</v>
      </c>
      <c r="D17" s="193" t="s">
        <v>428</v>
      </c>
      <c r="E17" s="277">
        <v>12.0</v>
      </c>
      <c r="F17" s="450">
        <v>5744.0</v>
      </c>
      <c r="G17" s="271">
        <f>F17*E17</f>
        <v>68928</v>
      </c>
      <c r="H17" s="243"/>
      <c r="I17" s="188" t="s">
        <v>743</v>
      </c>
      <c r="J17" s="98"/>
      <c r="K17" s="438"/>
      <c r="L17" s="438"/>
      <c r="M17" s="438"/>
      <c r="N17" s="438"/>
      <c r="O17" s="438"/>
      <c r="P17" s="438"/>
      <c r="Q17" s="438"/>
      <c r="R17" s="438"/>
      <c r="S17" s="438"/>
      <c r="T17" s="438"/>
      <c r="U17" s="438"/>
      <c r="V17" s="438"/>
      <c r="W17" s="438"/>
      <c r="X17" s="2"/>
      <c r="Y17" s="2"/>
    </row>
    <row r="18" ht="15.75" customHeight="1">
      <c r="A18" s="451"/>
      <c r="B18" s="298"/>
      <c r="C18" s="417"/>
      <c r="D18" s="297"/>
      <c r="E18" s="452"/>
      <c r="F18" s="453"/>
      <c r="G18" s="454"/>
      <c r="H18" s="454"/>
      <c r="I18" s="454"/>
      <c r="J18" s="247"/>
      <c r="K18" s="247"/>
      <c r="L18" s="247"/>
      <c r="M18" s="247"/>
      <c r="N18" s="247"/>
      <c r="O18" s="247"/>
      <c r="P18" s="247"/>
      <c r="Q18" s="247"/>
      <c r="R18" s="247"/>
      <c r="S18" s="247"/>
      <c r="T18" s="247"/>
      <c r="U18" s="247"/>
      <c r="V18" s="247"/>
      <c r="W18" s="247"/>
      <c r="X18" s="2"/>
      <c r="Y18" s="2"/>
    </row>
    <row r="19" ht="24.0" customHeight="1">
      <c r="A19" s="455"/>
      <c r="B19" s="456" t="s">
        <v>744</v>
      </c>
      <c r="C19" s="457"/>
      <c r="D19" s="458"/>
      <c r="E19" s="305"/>
      <c r="F19" s="174"/>
      <c r="G19" s="397">
        <f>SUM(G3:G18)</f>
        <v>426099</v>
      </c>
      <c r="H19" s="459"/>
      <c r="I19" s="459"/>
      <c r="J19" s="460"/>
      <c r="K19" s="460"/>
      <c r="L19" s="460"/>
      <c r="M19" s="460"/>
      <c r="N19" s="460"/>
      <c r="O19" s="460"/>
      <c r="P19" s="460"/>
      <c r="Q19" s="460"/>
      <c r="R19" s="460"/>
      <c r="S19" s="460"/>
      <c r="T19" s="460"/>
      <c r="U19" s="460"/>
      <c r="V19" s="460"/>
      <c r="W19" s="460"/>
      <c r="X19" s="2"/>
      <c r="Y19" s="2"/>
    </row>
    <row r="20" ht="15.75" customHeight="1">
      <c r="A20" s="461"/>
      <c r="B20" s="98"/>
      <c r="C20" s="179"/>
      <c r="D20" s="179"/>
      <c r="E20" s="314"/>
      <c r="F20" s="462"/>
      <c r="G20" s="189"/>
      <c r="H20" s="189"/>
      <c r="I20" s="189"/>
      <c r="J20" s="247"/>
      <c r="K20" s="247"/>
      <c r="L20" s="247"/>
      <c r="M20" s="247"/>
      <c r="N20" s="247"/>
      <c r="O20" s="247"/>
      <c r="P20" s="247"/>
      <c r="Q20" s="247"/>
      <c r="R20" s="247"/>
      <c r="S20" s="247"/>
      <c r="T20" s="247"/>
      <c r="U20" s="247"/>
      <c r="V20" s="247"/>
      <c r="W20" s="247"/>
      <c r="X20" s="2"/>
      <c r="Y20" s="2"/>
    </row>
    <row r="21" ht="15.75" customHeight="1">
      <c r="A21" s="461"/>
      <c r="B21" s="98"/>
      <c r="C21" s="179"/>
      <c r="D21" s="179"/>
      <c r="E21" s="314"/>
      <c r="F21" s="462"/>
      <c r="G21" s="463"/>
      <c r="H21" s="464"/>
      <c r="I21" s="464"/>
      <c r="J21" s="247"/>
      <c r="K21" s="247"/>
      <c r="L21" s="247"/>
      <c r="M21" s="247"/>
      <c r="N21" s="247"/>
      <c r="O21" s="247"/>
      <c r="P21" s="247"/>
      <c r="Q21" s="247"/>
      <c r="R21" s="247"/>
      <c r="S21" s="247"/>
      <c r="T21" s="247"/>
      <c r="U21" s="247"/>
      <c r="V21" s="247"/>
      <c r="W21" s="247"/>
      <c r="X21" s="2"/>
      <c r="Y21" s="2"/>
    </row>
    <row r="22" ht="15.75" customHeight="1">
      <c r="A22" s="461"/>
      <c r="B22" s="98"/>
      <c r="C22" s="179"/>
      <c r="D22" s="179"/>
      <c r="E22" s="314"/>
      <c r="F22" s="462"/>
      <c r="G22" s="189"/>
      <c r="H22" s="189"/>
      <c r="I22" s="189"/>
      <c r="J22" s="247"/>
      <c r="K22" s="247"/>
      <c r="L22" s="247"/>
      <c r="M22" s="247"/>
      <c r="N22" s="247"/>
      <c r="O22" s="247"/>
      <c r="P22" s="247"/>
      <c r="Q22" s="247"/>
      <c r="R22" s="247"/>
      <c r="S22" s="247"/>
      <c r="T22" s="247"/>
      <c r="U22" s="247"/>
      <c r="V22" s="247"/>
      <c r="W22" s="247"/>
      <c r="X22" s="2"/>
      <c r="Y22" s="2"/>
    </row>
    <row r="23" ht="15.75" customHeight="1">
      <c r="A23" s="461"/>
      <c r="B23" s="98"/>
      <c r="C23" s="179"/>
      <c r="D23" s="179"/>
      <c r="E23" s="314"/>
      <c r="F23" s="462"/>
      <c r="G23" s="189"/>
      <c r="H23" s="189"/>
      <c r="I23" s="189"/>
      <c r="J23" s="247"/>
      <c r="K23" s="247"/>
      <c r="L23" s="247"/>
      <c r="M23" s="247"/>
      <c r="N23" s="247"/>
      <c r="O23" s="247"/>
      <c r="P23" s="247"/>
      <c r="Q23" s="247"/>
      <c r="R23" s="247"/>
      <c r="S23" s="247"/>
      <c r="T23" s="247"/>
      <c r="U23" s="247"/>
      <c r="V23" s="247"/>
      <c r="W23" s="247"/>
      <c r="X23" s="2"/>
      <c r="Y23" s="2"/>
    </row>
    <row r="24" ht="15.75" customHeight="1">
      <c r="A24" s="461"/>
      <c r="B24" s="98"/>
      <c r="C24" s="179"/>
      <c r="D24" s="179"/>
      <c r="E24" s="314"/>
      <c r="F24" s="462"/>
      <c r="G24" s="189"/>
      <c r="H24" s="189"/>
      <c r="I24" s="189"/>
      <c r="J24" s="247"/>
      <c r="K24" s="247"/>
      <c r="L24" s="247"/>
      <c r="M24" s="247"/>
      <c r="N24" s="247"/>
      <c r="O24" s="247"/>
      <c r="P24" s="247"/>
      <c r="Q24" s="247"/>
      <c r="R24" s="247"/>
      <c r="S24" s="247"/>
      <c r="T24" s="247"/>
      <c r="U24" s="247"/>
      <c r="V24" s="247"/>
      <c r="W24" s="247"/>
      <c r="X24" s="2"/>
      <c r="Y24" s="2"/>
    </row>
    <row r="25" ht="15.75" customHeight="1">
      <c r="A25" s="461"/>
      <c r="B25" s="98"/>
      <c r="C25" s="179"/>
      <c r="D25" s="179"/>
      <c r="E25" s="314"/>
      <c r="F25" s="462"/>
      <c r="G25" s="189"/>
      <c r="H25" s="189"/>
      <c r="I25" s="189"/>
      <c r="J25" s="247"/>
      <c r="K25" s="247"/>
      <c r="L25" s="247"/>
      <c r="M25" s="247"/>
      <c r="N25" s="247"/>
      <c r="O25" s="247"/>
      <c r="P25" s="247"/>
      <c r="Q25" s="247"/>
      <c r="R25" s="247"/>
      <c r="S25" s="247"/>
      <c r="T25" s="247"/>
      <c r="U25" s="247"/>
      <c r="V25" s="247"/>
      <c r="W25" s="247"/>
      <c r="X25" s="2"/>
      <c r="Y25" s="2"/>
    </row>
    <row r="26" ht="15.75" customHeight="1">
      <c r="A26" s="461"/>
      <c r="B26" s="98"/>
      <c r="C26" s="179"/>
      <c r="D26" s="179"/>
      <c r="E26" s="314"/>
      <c r="F26" s="462"/>
      <c r="G26" s="189"/>
      <c r="H26" s="189"/>
      <c r="I26" s="189"/>
      <c r="J26" s="247"/>
      <c r="K26" s="247"/>
      <c r="L26" s="247"/>
      <c r="M26" s="247"/>
      <c r="N26" s="247"/>
      <c r="O26" s="247"/>
      <c r="P26" s="247"/>
      <c r="Q26" s="247"/>
      <c r="R26" s="247"/>
      <c r="S26" s="247"/>
      <c r="T26" s="247"/>
      <c r="U26" s="247"/>
      <c r="V26" s="247"/>
      <c r="W26" s="247"/>
      <c r="X26" s="2"/>
      <c r="Y26" s="2"/>
    </row>
    <row r="27" ht="15.75" customHeight="1">
      <c r="A27" s="461"/>
      <c r="B27" s="98"/>
      <c r="C27" s="179"/>
      <c r="D27" s="179"/>
      <c r="E27" s="314"/>
      <c r="F27" s="462"/>
      <c r="G27" s="189"/>
      <c r="H27" s="189"/>
      <c r="I27" s="189"/>
      <c r="J27" s="247"/>
      <c r="K27" s="247"/>
      <c r="L27" s="247"/>
      <c r="M27" s="247"/>
      <c r="N27" s="247"/>
      <c r="O27" s="247"/>
      <c r="P27" s="247"/>
      <c r="Q27" s="247"/>
      <c r="R27" s="247"/>
      <c r="S27" s="247"/>
      <c r="T27" s="247"/>
      <c r="U27" s="247"/>
      <c r="V27" s="247"/>
      <c r="W27" s="247"/>
      <c r="X27" s="2"/>
      <c r="Y27" s="2"/>
    </row>
    <row r="28" ht="15.75" customHeight="1">
      <c r="A28" s="461"/>
      <c r="B28" s="98"/>
      <c r="C28" s="179"/>
      <c r="D28" s="179"/>
      <c r="E28" s="314"/>
      <c r="F28" s="462"/>
      <c r="G28" s="189"/>
      <c r="H28" s="189"/>
      <c r="I28" s="189"/>
      <c r="J28" s="247"/>
      <c r="K28" s="247"/>
      <c r="L28" s="247"/>
      <c r="M28" s="247"/>
      <c r="N28" s="247"/>
      <c r="O28" s="247"/>
      <c r="P28" s="247"/>
      <c r="Q28" s="247"/>
      <c r="R28" s="247"/>
      <c r="S28" s="247"/>
      <c r="T28" s="247"/>
      <c r="U28" s="247"/>
      <c r="V28" s="247"/>
      <c r="W28" s="247"/>
      <c r="X28" s="2"/>
      <c r="Y28" s="2"/>
    </row>
    <row r="29" ht="15.75" customHeight="1">
      <c r="A29" s="461"/>
      <c r="B29" s="98"/>
      <c r="C29" s="179"/>
      <c r="D29" s="179"/>
      <c r="E29" s="314"/>
      <c r="F29" s="462"/>
      <c r="G29" s="189"/>
      <c r="H29" s="189"/>
      <c r="I29" s="189"/>
      <c r="J29" s="247"/>
      <c r="K29" s="247"/>
      <c r="L29" s="247"/>
      <c r="M29" s="247"/>
      <c r="N29" s="247"/>
      <c r="O29" s="247"/>
      <c r="P29" s="247"/>
      <c r="Q29" s="247"/>
      <c r="R29" s="247"/>
      <c r="S29" s="247"/>
      <c r="T29" s="247"/>
      <c r="U29" s="247"/>
      <c r="V29" s="247"/>
      <c r="W29" s="247"/>
      <c r="X29" s="2"/>
      <c r="Y29" s="2"/>
    </row>
    <row r="30" ht="15.75" customHeight="1">
      <c r="A30" s="461"/>
      <c r="B30" s="98"/>
      <c r="C30" s="179"/>
      <c r="D30" s="179"/>
      <c r="E30" s="314"/>
      <c r="F30" s="462"/>
      <c r="G30" s="189"/>
      <c r="H30" s="189"/>
      <c r="I30" s="189"/>
      <c r="J30" s="247"/>
      <c r="K30" s="247"/>
      <c r="L30" s="247"/>
      <c r="M30" s="247"/>
      <c r="N30" s="247"/>
      <c r="O30" s="247"/>
      <c r="P30" s="247"/>
      <c r="Q30" s="247"/>
      <c r="R30" s="247"/>
      <c r="S30" s="247"/>
      <c r="T30" s="247"/>
      <c r="U30" s="247"/>
      <c r="V30" s="247"/>
      <c r="W30" s="247"/>
      <c r="X30" s="2"/>
      <c r="Y30" s="2"/>
    </row>
    <row r="31" ht="15.75" customHeight="1">
      <c r="A31" s="461"/>
      <c r="B31" s="98"/>
      <c r="C31" s="179"/>
      <c r="D31" s="179"/>
      <c r="E31" s="314"/>
      <c r="F31" s="462"/>
      <c r="G31" s="189"/>
      <c r="H31" s="189"/>
      <c r="I31" s="189"/>
      <c r="J31" s="247"/>
      <c r="K31" s="247"/>
      <c r="L31" s="247"/>
      <c r="M31" s="247"/>
      <c r="N31" s="247"/>
      <c r="O31" s="247"/>
      <c r="P31" s="247"/>
      <c r="Q31" s="247"/>
      <c r="R31" s="247"/>
      <c r="S31" s="247"/>
      <c r="T31" s="247"/>
      <c r="U31" s="247"/>
      <c r="V31" s="247"/>
      <c r="W31" s="247"/>
      <c r="X31" s="2"/>
      <c r="Y31" s="2"/>
    </row>
    <row r="32" ht="15.75" customHeight="1">
      <c r="A32" s="461"/>
      <c r="B32" s="98"/>
      <c r="C32" s="179"/>
      <c r="D32" s="179"/>
      <c r="E32" s="314"/>
      <c r="F32" s="462"/>
      <c r="G32" s="189"/>
      <c r="H32" s="189"/>
      <c r="I32" s="189"/>
      <c r="J32" s="247"/>
      <c r="K32" s="247"/>
      <c r="L32" s="247"/>
      <c r="M32" s="247"/>
      <c r="N32" s="247"/>
      <c r="O32" s="247"/>
      <c r="P32" s="247"/>
      <c r="Q32" s="247"/>
      <c r="R32" s="247"/>
      <c r="S32" s="247"/>
      <c r="T32" s="247"/>
      <c r="U32" s="247"/>
      <c r="V32" s="247"/>
      <c r="W32" s="247"/>
      <c r="X32" s="2"/>
      <c r="Y32" s="2"/>
    </row>
    <row r="33" ht="15.75" customHeight="1">
      <c r="A33" s="461"/>
      <c r="B33" s="98"/>
      <c r="C33" s="179"/>
      <c r="D33" s="179"/>
      <c r="E33" s="314"/>
      <c r="F33" s="462"/>
      <c r="G33" s="189"/>
      <c r="H33" s="189"/>
      <c r="I33" s="189"/>
      <c r="J33" s="247"/>
      <c r="K33" s="247"/>
      <c r="L33" s="247"/>
      <c r="M33" s="247"/>
      <c r="N33" s="247"/>
      <c r="O33" s="247"/>
      <c r="P33" s="247"/>
      <c r="Q33" s="247"/>
      <c r="R33" s="247"/>
      <c r="S33" s="247"/>
      <c r="T33" s="247"/>
      <c r="U33" s="247"/>
      <c r="V33" s="247"/>
      <c r="W33" s="247"/>
      <c r="X33" s="2"/>
      <c r="Y33" s="2"/>
    </row>
    <row r="34" ht="15.75" customHeight="1">
      <c r="A34" s="461"/>
      <c r="B34" s="98"/>
      <c r="C34" s="179"/>
      <c r="D34" s="179"/>
      <c r="E34" s="314"/>
      <c r="F34" s="462"/>
      <c r="G34" s="189"/>
      <c r="H34" s="189"/>
      <c r="I34" s="189"/>
      <c r="J34" s="247"/>
      <c r="K34" s="247"/>
      <c r="L34" s="247"/>
      <c r="M34" s="247"/>
      <c r="N34" s="247"/>
      <c r="O34" s="247"/>
      <c r="P34" s="247"/>
      <c r="Q34" s="247"/>
      <c r="R34" s="247"/>
      <c r="S34" s="247"/>
      <c r="T34" s="247"/>
      <c r="U34" s="247"/>
      <c r="V34" s="247"/>
      <c r="W34" s="247"/>
      <c r="X34" s="2"/>
      <c r="Y34" s="2"/>
    </row>
    <row r="35" ht="15.75" customHeight="1">
      <c r="A35" s="461"/>
      <c r="B35" s="98"/>
      <c r="C35" s="179"/>
      <c r="D35" s="179"/>
      <c r="E35" s="314"/>
      <c r="F35" s="462"/>
      <c r="G35" s="189"/>
      <c r="H35" s="189"/>
      <c r="I35" s="189"/>
      <c r="J35" s="247"/>
      <c r="K35" s="247"/>
      <c r="L35" s="247"/>
      <c r="M35" s="247"/>
      <c r="N35" s="247"/>
      <c r="O35" s="247"/>
      <c r="P35" s="247"/>
      <c r="Q35" s="247"/>
      <c r="R35" s="247"/>
      <c r="S35" s="247"/>
      <c r="T35" s="247"/>
      <c r="U35" s="247"/>
      <c r="V35" s="247"/>
      <c r="W35" s="247"/>
      <c r="X35" s="2"/>
      <c r="Y35" s="2"/>
    </row>
    <row r="36" ht="15.75" customHeight="1">
      <c r="A36" s="461"/>
      <c r="B36" s="98"/>
      <c r="C36" s="179"/>
      <c r="D36" s="179"/>
      <c r="E36" s="314"/>
      <c r="F36" s="462"/>
      <c r="G36" s="189"/>
      <c r="H36" s="189"/>
      <c r="I36" s="189"/>
      <c r="J36" s="247"/>
      <c r="K36" s="247"/>
      <c r="L36" s="247"/>
      <c r="M36" s="247"/>
      <c r="N36" s="247"/>
      <c r="O36" s="247"/>
      <c r="P36" s="247"/>
      <c r="Q36" s="247"/>
      <c r="R36" s="247"/>
      <c r="S36" s="247"/>
      <c r="T36" s="247"/>
      <c r="U36" s="247"/>
      <c r="V36" s="247"/>
      <c r="W36" s="247"/>
      <c r="X36" s="2"/>
      <c r="Y36" s="2"/>
    </row>
    <row r="37" ht="15.75" customHeight="1">
      <c r="A37" s="461"/>
      <c r="B37" s="98"/>
      <c r="C37" s="179"/>
      <c r="D37" s="179"/>
      <c r="E37" s="314"/>
      <c r="F37" s="462"/>
      <c r="G37" s="189"/>
      <c r="H37" s="189"/>
      <c r="I37" s="189"/>
      <c r="J37" s="247"/>
      <c r="K37" s="247"/>
      <c r="L37" s="247"/>
      <c r="M37" s="247"/>
      <c r="N37" s="247"/>
      <c r="O37" s="247"/>
      <c r="P37" s="247"/>
      <c r="Q37" s="247"/>
      <c r="R37" s="247"/>
      <c r="S37" s="247"/>
      <c r="T37" s="247"/>
      <c r="U37" s="247"/>
      <c r="V37" s="247"/>
      <c r="W37" s="247"/>
      <c r="X37" s="2"/>
      <c r="Y37" s="2"/>
    </row>
    <row r="38" ht="15.75" customHeight="1">
      <c r="A38" s="461"/>
      <c r="B38" s="98"/>
      <c r="C38" s="179"/>
      <c r="D38" s="179"/>
      <c r="E38" s="314"/>
      <c r="F38" s="462"/>
      <c r="G38" s="189"/>
      <c r="H38" s="189"/>
      <c r="I38" s="189"/>
      <c r="J38" s="247"/>
      <c r="K38" s="247"/>
      <c r="L38" s="247"/>
      <c r="M38" s="247"/>
      <c r="N38" s="247"/>
      <c r="O38" s="247"/>
      <c r="P38" s="247"/>
      <c r="Q38" s="247"/>
      <c r="R38" s="247"/>
      <c r="S38" s="247"/>
      <c r="T38" s="247"/>
      <c r="U38" s="247"/>
      <c r="V38" s="247"/>
      <c r="W38" s="247"/>
      <c r="X38" s="2"/>
      <c r="Y38" s="2"/>
    </row>
    <row r="39" ht="15.75" customHeight="1">
      <c r="A39" s="461"/>
      <c r="B39" s="98"/>
      <c r="C39" s="179"/>
      <c r="D39" s="179"/>
      <c r="E39" s="314"/>
      <c r="F39" s="462"/>
      <c r="G39" s="189"/>
      <c r="H39" s="189"/>
      <c r="I39" s="189"/>
      <c r="J39" s="247"/>
      <c r="K39" s="247"/>
      <c r="L39" s="247"/>
      <c r="M39" s="247"/>
      <c r="N39" s="247"/>
      <c r="O39" s="247"/>
      <c r="P39" s="247"/>
      <c r="Q39" s="247"/>
      <c r="R39" s="247"/>
      <c r="S39" s="247"/>
      <c r="T39" s="247"/>
      <c r="U39" s="247"/>
      <c r="V39" s="247"/>
      <c r="W39" s="247"/>
      <c r="X39" s="2"/>
      <c r="Y39" s="2"/>
    </row>
    <row r="40" ht="15.75" customHeight="1">
      <c r="A40" s="461"/>
      <c r="B40" s="98"/>
      <c r="C40" s="179"/>
      <c r="D40" s="179"/>
      <c r="E40" s="314"/>
      <c r="F40" s="462"/>
      <c r="G40" s="189"/>
      <c r="H40" s="189"/>
      <c r="I40" s="189"/>
      <c r="J40" s="247"/>
      <c r="K40" s="247"/>
      <c r="L40" s="247"/>
      <c r="M40" s="247"/>
      <c r="N40" s="247"/>
      <c r="O40" s="247"/>
      <c r="P40" s="247"/>
      <c r="Q40" s="247"/>
      <c r="R40" s="247"/>
      <c r="S40" s="247"/>
      <c r="T40" s="247"/>
      <c r="U40" s="247"/>
      <c r="V40" s="247"/>
      <c r="W40" s="247"/>
      <c r="X40" s="2"/>
      <c r="Y40" s="2"/>
    </row>
    <row r="41" ht="15.75" customHeight="1">
      <c r="A41" s="461"/>
      <c r="B41" s="98"/>
      <c r="C41" s="179"/>
      <c r="D41" s="179"/>
      <c r="E41" s="314"/>
      <c r="F41" s="462"/>
      <c r="G41" s="189"/>
      <c r="H41" s="189"/>
      <c r="I41" s="189"/>
      <c r="J41" s="247"/>
      <c r="K41" s="247"/>
      <c r="L41" s="247"/>
      <c r="M41" s="247"/>
      <c r="N41" s="247"/>
      <c r="O41" s="247"/>
      <c r="P41" s="247"/>
      <c r="Q41" s="247"/>
      <c r="R41" s="247"/>
      <c r="S41" s="247"/>
      <c r="T41" s="247"/>
      <c r="U41" s="247"/>
      <c r="V41" s="247"/>
      <c r="W41" s="247"/>
      <c r="X41" s="2"/>
      <c r="Y41" s="2"/>
    </row>
    <row r="42" ht="15.75" customHeight="1">
      <c r="A42" s="461"/>
      <c r="B42" s="98"/>
      <c r="C42" s="179"/>
      <c r="D42" s="179"/>
      <c r="E42" s="314"/>
      <c r="F42" s="462"/>
      <c r="G42" s="189"/>
      <c r="H42" s="189"/>
      <c r="I42" s="189"/>
      <c r="J42" s="247"/>
      <c r="K42" s="247"/>
      <c r="L42" s="247"/>
      <c r="M42" s="247"/>
      <c r="N42" s="247"/>
      <c r="O42" s="247"/>
      <c r="P42" s="247"/>
      <c r="Q42" s="247"/>
      <c r="R42" s="247"/>
      <c r="S42" s="247"/>
      <c r="T42" s="247"/>
      <c r="U42" s="247"/>
      <c r="V42" s="247"/>
      <c r="W42" s="247"/>
      <c r="X42" s="2"/>
      <c r="Y42" s="2"/>
    </row>
    <row r="43" ht="15.75" customHeight="1">
      <c r="A43" s="461"/>
      <c r="B43" s="98"/>
      <c r="C43" s="179"/>
      <c r="D43" s="179"/>
      <c r="E43" s="314"/>
      <c r="F43" s="462"/>
      <c r="G43" s="189"/>
      <c r="H43" s="189"/>
      <c r="I43" s="189"/>
      <c r="J43" s="247"/>
      <c r="K43" s="247"/>
      <c r="L43" s="247"/>
      <c r="M43" s="247"/>
      <c r="N43" s="247"/>
      <c r="O43" s="247"/>
      <c r="P43" s="247"/>
      <c r="Q43" s="247"/>
      <c r="R43" s="247"/>
      <c r="S43" s="247"/>
      <c r="T43" s="247"/>
      <c r="U43" s="247"/>
      <c r="V43" s="247"/>
      <c r="W43" s="247"/>
      <c r="X43" s="2"/>
      <c r="Y43" s="2"/>
    </row>
    <row r="44" ht="15.75" customHeight="1">
      <c r="A44" s="461"/>
      <c r="B44" s="98"/>
      <c r="C44" s="179"/>
      <c r="D44" s="179"/>
      <c r="E44" s="314"/>
      <c r="F44" s="462"/>
      <c r="G44" s="189"/>
      <c r="H44" s="189"/>
      <c r="I44" s="189"/>
      <c r="J44" s="247"/>
      <c r="K44" s="247"/>
      <c r="L44" s="247"/>
      <c r="M44" s="247"/>
      <c r="N44" s="247"/>
      <c r="O44" s="247"/>
      <c r="P44" s="247"/>
      <c r="Q44" s="247"/>
      <c r="R44" s="247"/>
      <c r="S44" s="247"/>
      <c r="T44" s="247"/>
      <c r="U44" s="247"/>
      <c r="V44" s="247"/>
      <c r="W44" s="247"/>
      <c r="X44" s="2"/>
      <c r="Y44" s="2"/>
    </row>
    <row r="45" ht="15.75" customHeight="1">
      <c r="A45" s="461"/>
      <c r="B45" s="98"/>
      <c r="C45" s="179"/>
      <c r="D45" s="179"/>
      <c r="E45" s="314"/>
      <c r="F45" s="462"/>
      <c r="G45" s="189"/>
      <c r="H45" s="189"/>
      <c r="I45" s="189"/>
      <c r="J45" s="247"/>
      <c r="K45" s="247"/>
      <c r="L45" s="247"/>
      <c r="M45" s="247"/>
      <c r="N45" s="247"/>
      <c r="O45" s="247"/>
      <c r="P45" s="247"/>
      <c r="Q45" s="247"/>
      <c r="R45" s="247"/>
      <c r="S45" s="247"/>
      <c r="T45" s="247"/>
      <c r="U45" s="247"/>
      <c r="V45" s="247"/>
      <c r="W45" s="247"/>
      <c r="X45" s="2"/>
      <c r="Y45" s="2"/>
    </row>
    <row r="46" ht="15.75" customHeight="1">
      <c r="A46" s="461"/>
      <c r="B46" s="98"/>
      <c r="C46" s="179"/>
      <c r="D46" s="179"/>
      <c r="E46" s="314"/>
      <c r="F46" s="462"/>
      <c r="G46" s="189"/>
      <c r="H46" s="189"/>
      <c r="I46" s="189"/>
      <c r="J46" s="247"/>
      <c r="K46" s="247"/>
      <c r="L46" s="247"/>
      <c r="M46" s="247"/>
      <c r="N46" s="247"/>
      <c r="O46" s="247"/>
      <c r="P46" s="247"/>
      <c r="Q46" s="247"/>
      <c r="R46" s="247"/>
      <c r="S46" s="247"/>
      <c r="T46" s="247"/>
      <c r="U46" s="247"/>
      <c r="V46" s="247"/>
      <c r="W46" s="247"/>
      <c r="X46" s="2"/>
      <c r="Y46" s="2"/>
    </row>
    <row r="47" ht="15.75" customHeight="1">
      <c r="A47" s="461"/>
      <c r="B47" s="98"/>
      <c r="C47" s="179"/>
      <c r="D47" s="179"/>
      <c r="E47" s="314"/>
      <c r="F47" s="462"/>
      <c r="G47" s="189"/>
      <c r="H47" s="189"/>
      <c r="I47" s="189"/>
      <c r="J47" s="247"/>
      <c r="K47" s="247"/>
      <c r="L47" s="247"/>
      <c r="M47" s="247"/>
      <c r="N47" s="247"/>
      <c r="O47" s="247"/>
      <c r="P47" s="247"/>
      <c r="Q47" s="247"/>
      <c r="R47" s="247"/>
      <c r="S47" s="247"/>
      <c r="T47" s="247"/>
      <c r="U47" s="247"/>
      <c r="V47" s="247"/>
      <c r="W47" s="247"/>
      <c r="X47" s="2"/>
      <c r="Y47" s="2"/>
    </row>
    <row r="48" ht="15.75" customHeight="1">
      <c r="A48" s="461"/>
      <c r="B48" s="98"/>
      <c r="C48" s="179"/>
      <c r="D48" s="179"/>
      <c r="E48" s="314"/>
      <c r="F48" s="462"/>
      <c r="G48" s="189"/>
      <c r="H48" s="189"/>
      <c r="I48" s="189"/>
      <c r="J48" s="247"/>
      <c r="K48" s="247"/>
      <c r="L48" s="247"/>
      <c r="M48" s="247"/>
      <c r="N48" s="247"/>
      <c r="O48" s="247"/>
      <c r="P48" s="247"/>
      <c r="Q48" s="247"/>
      <c r="R48" s="247"/>
      <c r="S48" s="247"/>
      <c r="T48" s="247"/>
      <c r="U48" s="247"/>
      <c r="V48" s="247"/>
      <c r="W48" s="247"/>
      <c r="X48" s="2"/>
      <c r="Y48" s="2"/>
    </row>
    <row r="49" ht="15.75" customHeight="1">
      <c r="A49" s="461"/>
      <c r="B49" s="98"/>
      <c r="C49" s="179"/>
      <c r="D49" s="179"/>
      <c r="E49" s="314"/>
      <c r="F49" s="462"/>
      <c r="G49" s="189"/>
      <c r="H49" s="189"/>
      <c r="I49" s="189"/>
      <c r="J49" s="247"/>
      <c r="K49" s="247"/>
      <c r="L49" s="247"/>
      <c r="M49" s="247"/>
      <c r="N49" s="247"/>
      <c r="O49" s="247"/>
      <c r="P49" s="247"/>
      <c r="Q49" s="247"/>
      <c r="R49" s="247"/>
      <c r="S49" s="247"/>
      <c r="T49" s="247"/>
      <c r="U49" s="247"/>
      <c r="V49" s="247"/>
      <c r="W49" s="247"/>
      <c r="X49" s="2"/>
      <c r="Y49" s="2"/>
    </row>
    <row r="50" ht="15.75" customHeight="1">
      <c r="A50" s="461"/>
      <c r="B50" s="98"/>
      <c r="C50" s="179"/>
      <c r="D50" s="179"/>
      <c r="E50" s="314"/>
      <c r="F50" s="462"/>
      <c r="G50" s="189"/>
      <c r="H50" s="189"/>
      <c r="I50" s="189"/>
      <c r="J50" s="247"/>
      <c r="K50" s="247"/>
      <c r="L50" s="247"/>
      <c r="M50" s="247"/>
      <c r="N50" s="247"/>
      <c r="O50" s="247"/>
      <c r="P50" s="247"/>
      <c r="Q50" s="247"/>
      <c r="R50" s="247"/>
      <c r="S50" s="247"/>
      <c r="T50" s="247"/>
      <c r="U50" s="247"/>
      <c r="V50" s="247"/>
      <c r="W50" s="247"/>
      <c r="X50" s="2"/>
      <c r="Y50" s="2"/>
    </row>
    <row r="51" ht="15.75" customHeight="1">
      <c r="A51" s="461"/>
      <c r="B51" s="98"/>
      <c r="C51" s="179"/>
      <c r="D51" s="179"/>
      <c r="E51" s="314"/>
      <c r="F51" s="462"/>
      <c r="G51" s="189"/>
      <c r="H51" s="189"/>
      <c r="I51" s="189"/>
      <c r="J51" s="247"/>
      <c r="K51" s="247"/>
      <c r="L51" s="247"/>
      <c r="M51" s="247"/>
      <c r="N51" s="247"/>
      <c r="O51" s="247"/>
      <c r="P51" s="247"/>
      <c r="Q51" s="247"/>
      <c r="R51" s="247"/>
      <c r="S51" s="247"/>
      <c r="T51" s="247"/>
      <c r="U51" s="247"/>
      <c r="V51" s="247"/>
      <c r="W51" s="247"/>
      <c r="X51" s="2"/>
      <c r="Y51" s="2"/>
    </row>
    <row r="52" ht="15.75" customHeight="1">
      <c r="A52" s="461"/>
      <c r="B52" s="98"/>
      <c r="C52" s="179"/>
      <c r="D52" s="179"/>
      <c r="E52" s="314"/>
      <c r="F52" s="462"/>
      <c r="G52" s="189"/>
      <c r="H52" s="189"/>
      <c r="I52" s="189"/>
      <c r="J52" s="247"/>
      <c r="K52" s="247"/>
      <c r="L52" s="247"/>
      <c r="M52" s="247"/>
      <c r="N52" s="247"/>
      <c r="O52" s="247"/>
      <c r="P52" s="247"/>
      <c r="Q52" s="247"/>
      <c r="R52" s="247"/>
      <c r="S52" s="247"/>
      <c r="T52" s="247"/>
      <c r="U52" s="247"/>
      <c r="V52" s="247"/>
      <c r="W52" s="247"/>
      <c r="X52" s="2"/>
      <c r="Y52" s="2"/>
    </row>
    <row r="53" ht="15.75" customHeight="1">
      <c r="A53" s="461"/>
      <c r="B53" s="98"/>
      <c r="C53" s="179"/>
      <c r="D53" s="179"/>
      <c r="E53" s="314"/>
      <c r="F53" s="462"/>
      <c r="G53" s="189"/>
      <c r="H53" s="189"/>
      <c r="I53" s="189"/>
      <c r="J53" s="247"/>
      <c r="K53" s="247"/>
      <c r="L53" s="247"/>
      <c r="M53" s="247"/>
      <c r="N53" s="247"/>
      <c r="O53" s="247"/>
      <c r="P53" s="247"/>
      <c r="Q53" s="247"/>
      <c r="R53" s="247"/>
      <c r="S53" s="247"/>
      <c r="T53" s="247"/>
      <c r="U53" s="247"/>
      <c r="V53" s="247"/>
      <c r="W53" s="247"/>
      <c r="X53" s="2"/>
      <c r="Y53" s="2"/>
    </row>
    <row r="54" ht="15.75" customHeight="1">
      <c r="A54" s="461"/>
      <c r="B54" s="98"/>
      <c r="C54" s="179"/>
      <c r="D54" s="179"/>
      <c r="E54" s="314"/>
      <c r="F54" s="462"/>
      <c r="G54" s="189"/>
      <c r="H54" s="189"/>
      <c r="I54" s="189"/>
      <c r="J54" s="247"/>
      <c r="K54" s="247"/>
      <c r="L54" s="247"/>
      <c r="M54" s="247"/>
      <c r="N54" s="247"/>
      <c r="O54" s="247"/>
      <c r="P54" s="247"/>
      <c r="Q54" s="247"/>
      <c r="R54" s="247"/>
      <c r="S54" s="247"/>
      <c r="T54" s="247"/>
      <c r="U54" s="247"/>
      <c r="V54" s="247"/>
      <c r="W54" s="247"/>
      <c r="X54" s="2"/>
      <c r="Y54" s="2"/>
    </row>
    <row r="55" ht="15.75" customHeight="1">
      <c r="A55" s="461"/>
      <c r="B55" s="98"/>
      <c r="C55" s="179"/>
      <c r="D55" s="179"/>
      <c r="E55" s="314"/>
      <c r="F55" s="462"/>
      <c r="G55" s="189"/>
      <c r="H55" s="189"/>
      <c r="I55" s="189"/>
      <c r="J55" s="247"/>
      <c r="K55" s="247"/>
      <c r="L55" s="247"/>
      <c r="M55" s="247"/>
      <c r="N55" s="247"/>
      <c r="O55" s="247"/>
      <c r="P55" s="247"/>
      <c r="Q55" s="247"/>
      <c r="R55" s="247"/>
      <c r="S55" s="247"/>
      <c r="T55" s="247"/>
      <c r="U55" s="247"/>
      <c r="V55" s="247"/>
      <c r="W55" s="247"/>
      <c r="X55" s="2"/>
      <c r="Y55" s="2"/>
    </row>
    <row r="56" ht="15.75" customHeight="1">
      <c r="A56" s="461"/>
      <c r="B56" s="98"/>
      <c r="C56" s="179"/>
      <c r="D56" s="179"/>
      <c r="E56" s="314"/>
      <c r="F56" s="462"/>
      <c r="G56" s="189"/>
      <c r="H56" s="189"/>
      <c r="I56" s="189"/>
      <c r="J56" s="247"/>
      <c r="K56" s="247"/>
      <c r="L56" s="247"/>
      <c r="M56" s="247"/>
      <c r="N56" s="247"/>
      <c r="O56" s="247"/>
      <c r="P56" s="247"/>
      <c r="Q56" s="247"/>
      <c r="R56" s="247"/>
      <c r="S56" s="247"/>
      <c r="T56" s="247"/>
      <c r="U56" s="247"/>
      <c r="V56" s="247"/>
      <c r="W56" s="247"/>
      <c r="X56" s="2"/>
      <c r="Y56" s="2"/>
    </row>
    <row r="57" ht="15.75" customHeight="1">
      <c r="A57" s="461"/>
      <c r="B57" s="98"/>
      <c r="C57" s="179"/>
      <c r="D57" s="179"/>
      <c r="E57" s="314"/>
      <c r="F57" s="462"/>
      <c r="G57" s="189"/>
      <c r="H57" s="189"/>
      <c r="I57" s="189"/>
      <c r="J57" s="247"/>
      <c r="K57" s="247"/>
      <c r="L57" s="247"/>
      <c r="M57" s="247"/>
      <c r="N57" s="247"/>
      <c r="O57" s="247"/>
      <c r="P57" s="247"/>
      <c r="Q57" s="247"/>
      <c r="R57" s="247"/>
      <c r="S57" s="247"/>
      <c r="T57" s="247"/>
      <c r="U57" s="247"/>
      <c r="V57" s="247"/>
      <c r="W57" s="247"/>
      <c r="X57" s="2"/>
      <c r="Y57" s="2"/>
    </row>
    <row r="58" ht="15.75" customHeight="1">
      <c r="A58" s="461"/>
      <c r="B58" s="98"/>
      <c r="C58" s="179"/>
      <c r="D58" s="179"/>
      <c r="E58" s="314"/>
      <c r="F58" s="462"/>
      <c r="G58" s="189"/>
      <c r="H58" s="189"/>
      <c r="I58" s="189"/>
      <c r="J58" s="247"/>
      <c r="K58" s="247"/>
      <c r="L58" s="247"/>
      <c r="M58" s="247"/>
      <c r="N58" s="247"/>
      <c r="O58" s="247"/>
      <c r="P58" s="247"/>
      <c r="Q58" s="247"/>
      <c r="R58" s="247"/>
      <c r="S58" s="247"/>
      <c r="T58" s="247"/>
      <c r="U58" s="247"/>
      <c r="V58" s="247"/>
      <c r="W58" s="247"/>
      <c r="X58" s="2"/>
      <c r="Y58" s="2"/>
    </row>
    <row r="59" ht="15.75" customHeight="1">
      <c r="A59" s="461"/>
      <c r="B59" s="98"/>
      <c r="C59" s="179"/>
      <c r="D59" s="179"/>
      <c r="E59" s="314"/>
      <c r="F59" s="462"/>
      <c r="G59" s="189"/>
      <c r="H59" s="189"/>
      <c r="I59" s="189"/>
      <c r="J59" s="247"/>
      <c r="K59" s="247"/>
      <c r="L59" s="247"/>
      <c r="M59" s="247"/>
      <c r="N59" s="247"/>
      <c r="O59" s="247"/>
      <c r="P59" s="247"/>
      <c r="Q59" s="247"/>
      <c r="R59" s="247"/>
      <c r="S59" s="247"/>
      <c r="T59" s="247"/>
      <c r="U59" s="247"/>
      <c r="V59" s="247"/>
      <c r="W59" s="247"/>
      <c r="X59" s="2"/>
      <c r="Y59" s="2"/>
    </row>
    <row r="60" ht="15.75" customHeight="1">
      <c r="A60" s="461"/>
      <c r="B60" s="98"/>
      <c r="C60" s="179"/>
      <c r="D60" s="179"/>
      <c r="E60" s="314"/>
      <c r="F60" s="462"/>
      <c r="G60" s="189"/>
      <c r="H60" s="189"/>
      <c r="I60" s="189"/>
      <c r="J60" s="247"/>
      <c r="K60" s="247"/>
      <c r="L60" s="247"/>
      <c r="M60" s="247"/>
      <c r="N60" s="247"/>
      <c r="O60" s="247"/>
      <c r="P60" s="247"/>
      <c r="Q60" s="247"/>
      <c r="R60" s="247"/>
      <c r="S60" s="247"/>
      <c r="T60" s="247"/>
      <c r="U60" s="247"/>
      <c r="V60" s="247"/>
      <c r="W60" s="247"/>
      <c r="X60" s="2"/>
      <c r="Y60" s="2"/>
    </row>
    <row r="61" ht="15.75" customHeight="1">
      <c r="A61" s="461"/>
      <c r="B61" s="98"/>
      <c r="C61" s="179"/>
      <c r="D61" s="179"/>
      <c r="E61" s="314"/>
      <c r="F61" s="462"/>
      <c r="G61" s="189"/>
      <c r="H61" s="189"/>
      <c r="I61" s="189"/>
      <c r="J61" s="247"/>
      <c r="K61" s="247"/>
      <c r="L61" s="247"/>
      <c r="M61" s="247"/>
      <c r="N61" s="247"/>
      <c r="O61" s="247"/>
      <c r="P61" s="247"/>
      <c r="Q61" s="247"/>
      <c r="R61" s="247"/>
      <c r="S61" s="247"/>
      <c r="T61" s="247"/>
      <c r="U61" s="247"/>
      <c r="V61" s="247"/>
      <c r="W61" s="247"/>
      <c r="X61" s="2"/>
      <c r="Y61" s="2"/>
    </row>
    <row r="62" ht="15.75" customHeight="1">
      <c r="A62" s="461"/>
      <c r="B62" s="98"/>
      <c r="C62" s="179"/>
      <c r="D62" s="179"/>
      <c r="E62" s="314"/>
      <c r="F62" s="462"/>
      <c r="G62" s="189"/>
      <c r="H62" s="189"/>
      <c r="I62" s="189"/>
      <c r="J62" s="247"/>
      <c r="K62" s="247"/>
      <c r="L62" s="247"/>
      <c r="M62" s="247"/>
      <c r="N62" s="247"/>
      <c r="O62" s="247"/>
      <c r="P62" s="247"/>
      <c r="Q62" s="247"/>
      <c r="R62" s="247"/>
      <c r="S62" s="247"/>
      <c r="T62" s="247"/>
      <c r="U62" s="247"/>
      <c r="V62" s="247"/>
      <c r="W62" s="247"/>
      <c r="X62" s="2"/>
      <c r="Y62" s="2"/>
    </row>
    <row r="63" ht="15.75" customHeight="1">
      <c r="A63" s="461"/>
      <c r="B63" s="98"/>
      <c r="C63" s="179"/>
      <c r="D63" s="179"/>
      <c r="E63" s="314"/>
      <c r="F63" s="462"/>
      <c r="G63" s="189"/>
      <c r="H63" s="189"/>
      <c r="I63" s="189"/>
      <c r="J63" s="247"/>
      <c r="K63" s="247"/>
      <c r="L63" s="247"/>
      <c r="M63" s="247"/>
      <c r="N63" s="247"/>
      <c r="O63" s="247"/>
      <c r="P63" s="247"/>
      <c r="Q63" s="247"/>
      <c r="R63" s="247"/>
      <c r="S63" s="247"/>
      <c r="T63" s="247"/>
      <c r="U63" s="247"/>
      <c r="V63" s="247"/>
      <c r="W63" s="247"/>
      <c r="X63" s="2"/>
      <c r="Y63" s="2"/>
    </row>
    <row r="64" ht="15.75" customHeight="1">
      <c r="A64" s="461"/>
      <c r="B64" s="98"/>
      <c r="C64" s="179"/>
      <c r="D64" s="179"/>
      <c r="E64" s="314"/>
      <c r="F64" s="462"/>
      <c r="G64" s="189"/>
      <c r="H64" s="189"/>
      <c r="I64" s="189"/>
      <c r="J64" s="247"/>
      <c r="K64" s="247"/>
      <c r="L64" s="247"/>
      <c r="M64" s="247"/>
      <c r="N64" s="247"/>
      <c r="O64" s="247"/>
      <c r="P64" s="247"/>
      <c r="Q64" s="247"/>
      <c r="R64" s="247"/>
      <c r="S64" s="247"/>
      <c r="T64" s="247"/>
      <c r="U64" s="247"/>
      <c r="V64" s="247"/>
      <c r="W64" s="247"/>
      <c r="X64" s="2"/>
      <c r="Y64" s="2"/>
    </row>
    <row r="65" ht="15.75" customHeight="1">
      <c r="A65" s="461"/>
      <c r="B65" s="98"/>
      <c r="C65" s="179"/>
      <c r="D65" s="179"/>
      <c r="E65" s="314"/>
      <c r="F65" s="462"/>
      <c r="G65" s="189"/>
      <c r="H65" s="189"/>
      <c r="I65" s="189"/>
      <c r="J65" s="247"/>
      <c r="K65" s="247"/>
      <c r="L65" s="247"/>
      <c r="M65" s="247"/>
      <c r="N65" s="247"/>
      <c r="O65" s="247"/>
      <c r="P65" s="247"/>
      <c r="Q65" s="247"/>
      <c r="R65" s="247"/>
      <c r="S65" s="247"/>
      <c r="T65" s="247"/>
      <c r="U65" s="247"/>
      <c r="V65" s="247"/>
      <c r="W65" s="247"/>
      <c r="X65" s="2"/>
      <c r="Y65" s="2"/>
    </row>
    <row r="66" ht="15.75" customHeight="1">
      <c r="A66" s="461"/>
      <c r="B66" s="98"/>
      <c r="C66" s="179"/>
      <c r="D66" s="179"/>
      <c r="E66" s="314"/>
      <c r="F66" s="462"/>
      <c r="G66" s="189"/>
      <c r="H66" s="189"/>
      <c r="I66" s="189"/>
      <c r="J66" s="247"/>
      <c r="K66" s="247"/>
      <c r="L66" s="247"/>
      <c r="M66" s="247"/>
      <c r="N66" s="247"/>
      <c r="O66" s="247"/>
      <c r="P66" s="247"/>
      <c r="Q66" s="247"/>
      <c r="R66" s="247"/>
      <c r="S66" s="247"/>
      <c r="T66" s="247"/>
      <c r="U66" s="247"/>
      <c r="V66" s="247"/>
      <c r="W66" s="247"/>
      <c r="X66" s="2"/>
      <c r="Y66" s="2"/>
    </row>
    <row r="67" ht="15.75" customHeight="1">
      <c r="A67" s="461"/>
      <c r="B67" s="98"/>
      <c r="C67" s="179"/>
      <c r="D67" s="179"/>
      <c r="E67" s="314"/>
      <c r="F67" s="462"/>
      <c r="G67" s="189"/>
      <c r="H67" s="189"/>
      <c r="I67" s="189"/>
      <c r="J67" s="247"/>
      <c r="K67" s="247"/>
      <c r="L67" s="247"/>
      <c r="M67" s="247"/>
      <c r="N67" s="247"/>
      <c r="O67" s="247"/>
      <c r="P67" s="247"/>
      <c r="Q67" s="247"/>
      <c r="R67" s="247"/>
      <c r="S67" s="247"/>
      <c r="T67" s="247"/>
      <c r="U67" s="247"/>
      <c r="V67" s="247"/>
      <c r="W67" s="247"/>
      <c r="X67" s="2"/>
      <c r="Y67" s="2"/>
    </row>
    <row r="68" ht="15.75" customHeight="1">
      <c r="A68" s="461"/>
      <c r="B68" s="98"/>
      <c r="C68" s="179"/>
      <c r="D68" s="179"/>
      <c r="E68" s="314"/>
      <c r="F68" s="462"/>
      <c r="G68" s="189"/>
      <c r="H68" s="189"/>
      <c r="I68" s="189"/>
      <c r="J68" s="247"/>
      <c r="K68" s="247"/>
      <c r="L68" s="247"/>
      <c r="M68" s="247"/>
      <c r="N68" s="247"/>
      <c r="O68" s="247"/>
      <c r="P68" s="247"/>
      <c r="Q68" s="247"/>
      <c r="R68" s="247"/>
      <c r="S68" s="247"/>
      <c r="T68" s="247"/>
      <c r="U68" s="247"/>
      <c r="V68" s="247"/>
      <c r="W68" s="247"/>
      <c r="X68" s="2"/>
      <c r="Y68" s="2"/>
    </row>
    <row r="69" ht="15.75" customHeight="1">
      <c r="A69" s="461"/>
      <c r="B69" s="98"/>
      <c r="C69" s="179"/>
      <c r="D69" s="179"/>
      <c r="E69" s="314"/>
      <c r="F69" s="462"/>
      <c r="G69" s="189"/>
      <c r="H69" s="189"/>
      <c r="I69" s="189"/>
      <c r="J69" s="247"/>
      <c r="K69" s="247"/>
      <c r="L69" s="247"/>
      <c r="M69" s="247"/>
      <c r="N69" s="247"/>
      <c r="O69" s="247"/>
      <c r="P69" s="247"/>
      <c r="Q69" s="247"/>
      <c r="R69" s="247"/>
      <c r="S69" s="247"/>
      <c r="T69" s="247"/>
      <c r="U69" s="247"/>
      <c r="V69" s="247"/>
      <c r="W69" s="247"/>
      <c r="X69" s="2"/>
      <c r="Y69" s="2"/>
    </row>
    <row r="70" ht="15.75" customHeight="1">
      <c r="A70" s="461"/>
      <c r="B70" s="98"/>
      <c r="C70" s="179"/>
      <c r="D70" s="179"/>
      <c r="E70" s="314"/>
      <c r="F70" s="462"/>
      <c r="G70" s="189"/>
      <c r="H70" s="189"/>
      <c r="I70" s="189"/>
      <c r="J70" s="247"/>
      <c r="K70" s="247"/>
      <c r="L70" s="247"/>
      <c r="M70" s="247"/>
      <c r="N70" s="247"/>
      <c r="O70" s="247"/>
      <c r="P70" s="247"/>
      <c r="Q70" s="247"/>
      <c r="R70" s="247"/>
      <c r="S70" s="247"/>
      <c r="T70" s="247"/>
      <c r="U70" s="247"/>
      <c r="V70" s="247"/>
      <c r="W70" s="247"/>
      <c r="X70" s="2"/>
      <c r="Y70" s="2"/>
    </row>
    <row r="71" ht="15.75" customHeight="1">
      <c r="A71" s="461"/>
      <c r="B71" s="98"/>
      <c r="C71" s="179"/>
      <c r="D71" s="179"/>
      <c r="E71" s="314"/>
      <c r="F71" s="462"/>
      <c r="G71" s="189"/>
      <c r="H71" s="189"/>
      <c r="I71" s="189"/>
      <c r="J71" s="247"/>
      <c r="K71" s="247"/>
      <c r="L71" s="247"/>
      <c r="M71" s="247"/>
      <c r="N71" s="247"/>
      <c r="O71" s="247"/>
      <c r="P71" s="247"/>
      <c r="Q71" s="247"/>
      <c r="R71" s="247"/>
      <c r="S71" s="247"/>
      <c r="T71" s="247"/>
      <c r="U71" s="247"/>
      <c r="V71" s="247"/>
      <c r="W71" s="247"/>
      <c r="X71" s="2"/>
      <c r="Y71" s="2"/>
    </row>
    <row r="72" ht="15.75" customHeight="1">
      <c r="A72" s="461"/>
      <c r="B72" s="98"/>
      <c r="C72" s="179"/>
      <c r="D72" s="179"/>
      <c r="E72" s="314"/>
      <c r="F72" s="462"/>
      <c r="G72" s="189"/>
      <c r="H72" s="189"/>
      <c r="I72" s="189"/>
      <c r="J72" s="247"/>
      <c r="K72" s="247"/>
      <c r="L72" s="247"/>
      <c r="M72" s="247"/>
      <c r="N72" s="247"/>
      <c r="O72" s="247"/>
      <c r="P72" s="247"/>
      <c r="Q72" s="247"/>
      <c r="R72" s="247"/>
      <c r="S72" s="247"/>
      <c r="T72" s="247"/>
      <c r="U72" s="247"/>
      <c r="V72" s="247"/>
      <c r="W72" s="247"/>
      <c r="X72" s="2"/>
      <c r="Y72" s="2"/>
    </row>
    <row r="73" ht="15.75" customHeight="1">
      <c r="A73" s="461"/>
      <c r="B73" s="98"/>
      <c r="C73" s="179"/>
      <c r="D73" s="179"/>
      <c r="E73" s="314"/>
      <c r="F73" s="462"/>
      <c r="G73" s="189"/>
      <c r="H73" s="189"/>
      <c r="I73" s="189"/>
      <c r="J73" s="247"/>
      <c r="K73" s="247"/>
      <c r="L73" s="247"/>
      <c r="M73" s="247"/>
      <c r="N73" s="247"/>
      <c r="O73" s="247"/>
      <c r="P73" s="247"/>
      <c r="Q73" s="247"/>
      <c r="R73" s="247"/>
      <c r="S73" s="247"/>
      <c r="T73" s="247"/>
      <c r="U73" s="247"/>
      <c r="V73" s="247"/>
      <c r="W73" s="247"/>
      <c r="X73" s="2"/>
      <c r="Y73" s="2"/>
    </row>
    <row r="74" ht="15.75" customHeight="1">
      <c r="A74" s="461"/>
      <c r="B74" s="98"/>
      <c r="C74" s="179"/>
      <c r="D74" s="179"/>
      <c r="E74" s="314"/>
      <c r="F74" s="462"/>
      <c r="G74" s="189"/>
      <c r="H74" s="189"/>
      <c r="I74" s="189"/>
      <c r="J74" s="247"/>
      <c r="K74" s="247"/>
      <c r="L74" s="247"/>
      <c r="M74" s="247"/>
      <c r="N74" s="247"/>
      <c r="O74" s="247"/>
      <c r="P74" s="247"/>
      <c r="Q74" s="247"/>
      <c r="R74" s="247"/>
      <c r="S74" s="247"/>
      <c r="T74" s="247"/>
      <c r="U74" s="247"/>
      <c r="V74" s="247"/>
      <c r="W74" s="247"/>
      <c r="X74" s="2"/>
      <c r="Y74" s="2"/>
    </row>
    <row r="75" ht="15.75" customHeight="1">
      <c r="A75" s="461"/>
      <c r="B75" s="98"/>
      <c r="C75" s="179"/>
      <c r="D75" s="179"/>
      <c r="E75" s="314"/>
      <c r="F75" s="462"/>
      <c r="G75" s="189"/>
      <c r="H75" s="189"/>
      <c r="I75" s="189"/>
      <c r="J75" s="247"/>
      <c r="K75" s="247"/>
      <c r="L75" s="247"/>
      <c r="M75" s="247"/>
      <c r="N75" s="247"/>
      <c r="O75" s="247"/>
      <c r="P75" s="247"/>
      <c r="Q75" s="247"/>
      <c r="R75" s="247"/>
      <c r="S75" s="247"/>
      <c r="T75" s="247"/>
      <c r="U75" s="247"/>
      <c r="V75" s="247"/>
      <c r="W75" s="247"/>
      <c r="X75" s="2"/>
      <c r="Y75" s="2"/>
    </row>
    <row r="76" ht="15.75" customHeight="1">
      <c r="A76" s="461"/>
      <c r="B76" s="98"/>
      <c r="C76" s="179"/>
      <c r="D76" s="179"/>
      <c r="E76" s="314"/>
      <c r="F76" s="462"/>
      <c r="G76" s="189"/>
      <c r="H76" s="189"/>
      <c r="I76" s="189"/>
      <c r="J76" s="247"/>
      <c r="K76" s="247"/>
      <c r="L76" s="247"/>
      <c r="M76" s="247"/>
      <c r="N76" s="247"/>
      <c r="O76" s="247"/>
      <c r="P76" s="247"/>
      <c r="Q76" s="247"/>
      <c r="R76" s="247"/>
      <c r="S76" s="247"/>
      <c r="T76" s="247"/>
      <c r="U76" s="247"/>
      <c r="V76" s="247"/>
      <c r="W76" s="247"/>
      <c r="X76" s="2"/>
      <c r="Y76" s="2"/>
    </row>
    <row r="77" ht="15.75" customHeight="1">
      <c r="A77" s="461"/>
      <c r="B77" s="98"/>
      <c r="C77" s="179"/>
      <c r="D77" s="179"/>
      <c r="E77" s="314"/>
      <c r="F77" s="462"/>
      <c r="G77" s="189"/>
      <c r="H77" s="189"/>
      <c r="I77" s="189"/>
      <c r="J77" s="247"/>
      <c r="K77" s="247"/>
      <c r="L77" s="247"/>
      <c r="M77" s="247"/>
      <c r="N77" s="247"/>
      <c r="O77" s="247"/>
      <c r="P77" s="247"/>
      <c r="Q77" s="247"/>
      <c r="R77" s="247"/>
      <c r="S77" s="247"/>
      <c r="T77" s="247"/>
      <c r="U77" s="247"/>
      <c r="V77" s="247"/>
      <c r="W77" s="247"/>
      <c r="X77" s="2"/>
      <c r="Y77" s="2"/>
    </row>
    <row r="78" ht="15.75" customHeight="1">
      <c r="A78" s="461"/>
      <c r="B78" s="98"/>
      <c r="C78" s="179"/>
      <c r="D78" s="179"/>
      <c r="E78" s="314"/>
      <c r="F78" s="462"/>
      <c r="G78" s="189"/>
      <c r="H78" s="189"/>
      <c r="I78" s="189"/>
      <c r="J78" s="247"/>
      <c r="K78" s="247"/>
      <c r="L78" s="247"/>
      <c r="M78" s="247"/>
      <c r="N78" s="247"/>
      <c r="O78" s="247"/>
      <c r="P78" s="247"/>
      <c r="Q78" s="247"/>
      <c r="R78" s="247"/>
      <c r="S78" s="247"/>
      <c r="T78" s="247"/>
      <c r="U78" s="247"/>
      <c r="V78" s="247"/>
      <c r="W78" s="247"/>
      <c r="X78" s="2"/>
      <c r="Y78" s="2"/>
    </row>
    <row r="79" ht="15.75" customHeight="1">
      <c r="A79" s="461"/>
      <c r="B79" s="98"/>
      <c r="C79" s="179"/>
      <c r="D79" s="179"/>
      <c r="E79" s="314"/>
      <c r="F79" s="462"/>
      <c r="G79" s="189"/>
      <c r="H79" s="189"/>
      <c r="I79" s="189"/>
      <c r="J79" s="247"/>
      <c r="K79" s="247"/>
      <c r="L79" s="247"/>
      <c r="M79" s="247"/>
      <c r="N79" s="247"/>
      <c r="O79" s="247"/>
      <c r="P79" s="247"/>
      <c r="Q79" s="247"/>
      <c r="R79" s="247"/>
      <c r="S79" s="247"/>
      <c r="T79" s="247"/>
      <c r="U79" s="247"/>
      <c r="V79" s="247"/>
      <c r="W79" s="247"/>
      <c r="X79" s="2"/>
      <c r="Y79" s="2"/>
    </row>
    <row r="80" ht="15.75" customHeight="1">
      <c r="A80" s="461"/>
      <c r="B80" s="98"/>
      <c r="C80" s="179"/>
      <c r="D80" s="179"/>
      <c r="E80" s="314"/>
      <c r="F80" s="462"/>
      <c r="G80" s="189"/>
      <c r="H80" s="189"/>
      <c r="I80" s="189"/>
      <c r="J80" s="247"/>
      <c r="K80" s="247"/>
      <c r="L80" s="247"/>
      <c r="M80" s="247"/>
      <c r="N80" s="247"/>
      <c r="O80" s="247"/>
      <c r="P80" s="247"/>
      <c r="Q80" s="247"/>
      <c r="R80" s="247"/>
      <c r="S80" s="247"/>
      <c r="T80" s="247"/>
      <c r="U80" s="247"/>
      <c r="V80" s="247"/>
      <c r="W80" s="247"/>
      <c r="X80" s="2"/>
      <c r="Y80" s="2"/>
    </row>
    <row r="81" ht="15.75" customHeight="1">
      <c r="A81" s="461"/>
      <c r="B81" s="98"/>
      <c r="C81" s="179"/>
      <c r="D81" s="179"/>
      <c r="E81" s="314"/>
      <c r="F81" s="462"/>
      <c r="G81" s="189"/>
      <c r="H81" s="189"/>
      <c r="I81" s="189"/>
      <c r="J81" s="247"/>
      <c r="K81" s="247"/>
      <c r="L81" s="247"/>
      <c r="M81" s="247"/>
      <c r="N81" s="247"/>
      <c r="O81" s="247"/>
      <c r="P81" s="247"/>
      <c r="Q81" s="247"/>
      <c r="R81" s="247"/>
      <c r="S81" s="247"/>
      <c r="T81" s="247"/>
      <c r="U81" s="247"/>
      <c r="V81" s="247"/>
      <c r="W81" s="247"/>
      <c r="X81" s="2"/>
      <c r="Y81" s="2"/>
    </row>
    <row r="82" ht="15.75" customHeight="1">
      <c r="A82" s="461"/>
      <c r="B82" s="98"/>
      <c r="C82" s="179"/>
      <c r="D82" s="179"/>
      <c r="E82" s="314"/>
      <c r="F82" s="462"/>
      <c r="G82" s="189"/>
      <c r="H82" s="189"/>
      <c r="I82" s="189"/>
      <c r="J82" s="247"/>
      <c r="K82" s="247"/>
      <c r="L82" s="247"/>
      <c r="M82" s="247"/>
      <c r="N82" s="247"/>
      <c r="O82" s="247"/>
      <c r="P82" s="247"/>
      <c r="Q82" s="247"/>
      <c r="R82" s="247"/>
      <c r="S82" s="247"/>
      <c r="T82" s="247"/>
      <c r="U82" s="247"/>
      <c r="V82" s="247"/>
      <c r="W82" s="247"/>
      <c r="X82" s="2"/>
      <c r="Y82" s="2"/>
    </row>
    <row r="83" ht="15.75" customHeight="1">
      <c r="A83" s="461"/>
      <c r="B83" s="98"/>
      <c r="C83" s="179"/>
      <c r="D83" s="179"/>
      <c r="E83" s="314"/>
      <c r="F83" s="462"/>
      <c r="G83" s="189"/>
      <c r="H83" s="189"/>
      <c r="I83" s="189"/>
      <c r="J83" s="247"/>
      <c r="K83" s="247"/>
      <c r="L83" s="247"/>
      <c r="M83" s="247"/>
      <c r="N83" s="247"/>
      <c r="O83" s="247"/>
      <c r="P83" s="247"/>
      <c r="Q83" s="247"/>
      <c r="R83" s="247"/>
      <c r="S83" s="247"/>
      <c r="T83" s="247"/>
      <c r="U83" s="247"/>
      <c r="V83" s="247"/>
      <c r="W83" s="247"/>
      <c r="X83" s="2"/>
      <c r="Y83" s="2"/>
    </row>
    <row r="84" ht="15.75" customHeight="1">
      <c r="A84" s="461"/>
      <c r="B84" s="98"/>
      <c r="C84" s="179"/>
      <c r="D84" s="179"/>
      <c r="E84" s="314"/>
      <c r="F84" s="462"/>
      <c r="G84" s="189"/>
      <c r="H84" s="189"/>
      <c r="I84" s="189"/>
      <c r="J84" s="247"/>
      <c r="K84" s="247"/>
      <c r="L84" s="247"/>
      <c r="M84" s="247"/>
      <c r="N84" s="247"/>
      <c r="O84" s="247"/>
      <c r="P84" s="247"/>
      <c r="Q84" s="247"/>
      <c r="R84" s="247"/>
      <c r="S84" s="247"/>
      <c r="T84" s="247"/>
      <c r="U84" s="247"/>
      <c r="V84" s="247"/>
      <c r="W84" s="247"/>
      <c r="X84" s="2"/>
      <c r="Y84" s="2"/>
    </row>
    <row r="85" ht="15.75" customHeight="1">
      <c r="A85" s="461"/>
      <c r="B85" s="98"/>
      <c r="C85" s="179"/>
      <c r="D85" s="179"/>
      <c r="E85" s="314"/>
      <c r="F85" s="462"/>
      <c r="G85" s="189"/>
      <c r="H85" s="189"/>
      <c r="I85" s="189"/>
      <c r="J85" s="247"/>
      <c r="K85" s="247"/>
      <c r="L85" s="247"/>
      <c r="M85" s="247"/>
      <c r="N85" s="247"/>
      <c r="O85" s="247"/>
      <c r="P85" s="247"/>
      <c r="Q85" s="247"/>
      <c r="R85" s="247"/>
      <c r="S85" s="247"/>
      <c r="T85" s="247"/>
      <c r="U85" s="247"/>
      <c r="V85" s="247"/>
      <c r="W85" s="247"/>
      <c r="X85" s="2"/>
      <c r="Y85" s="2"/>
    </row>
    <row r="86" ht="15.75" customHeight="1">
      <c r="A86" s="461"/>
      <c r="B86" s="98"/>
      <c r="C86" s="179"/>
      <c r="D86" s="179"/>
      <c r="E86" s="314"/>
      <c r="F86" s="462"/>
      <c r="G86" s="189"/>
      <c r="H86" s="189"/>
      <c r="I86" s="189"/>
      <c r="J86" s="247"/>
      <c r="K86" s="247"/>
      <c r="L86" s="247"/>
      <c r="M86" s="247"/>
      <c r="N86" s="247"/>
      <c r="O86" s="247"/>
      <c r="P86" s="247"/>
      <c r="Q86" s="247"/>
      <c r="R86" s="247"/>
      <c r="S86" s="247"/>
      <c r="T86" s="247"/>
      <c r="U86" s="247"/>
      <c r="V86" s="247"/>
      <c r="W86" s="247"/>
      <c r="X86" s="2"/>
      <c r="Y86" s="2"/>
    </row>
    <row r="87" ht="15.75" customHeight="1">
      <c r="A87" s="461"/>
      <c r="B87" s="98"/>
      <c r="C87" s="179"/>
      <c r="D87" s="179"/>
      <c r="E87" s="314"/>
      <c r="F87" s="462"/>
      <c r="G87" s="189"/>
      <c r="H87" s="189"/>
      <c r="I87" s="189"/>
      <c r="J87" s="247"/>
      <c r="K87" s="247"/>
      <c r="L87" s="247"/>
      <c r="M87" s="247"/>
      <c r="N87" s="247"/>
      <c r="O87" s="247"/>
      <c r="P87" s="247"/>
      <c r="Q87" s="247"/>
      <c r="R87" s="247"/>
      <c r="S87" s="247"/>
      <c r="T87" s="247"/>
      <c r="U87" s="247"/>
      <c r="V87" s="247"/>
      <c r="W87" s="247"/>
      <c r="X87" s="2"/>
      <c r="Y87" s="2"/>
    </row>
    <row r="88" ht="15.75" customHeight="1">
      <c r="A88" s="461"/>
      <c r="B88" s="98"/>
      <c r="C88" s="179"/>
      <c r="D88" s="179"/>
      <c r="E88" s="314"/>
      <c r="F88" s="462"/>
      <c r="G88" s="189"/>
      <c r="H88" s="189"/>
      <c r="I88" s="189"/>
      <c r="J88" s="247"/>
      <c r="K88" s="247"/>
      <c r="L88" s="247"/>
      <c r="M88" s="247"/>
      <c r="N88" s="247"/>
      <c r="O88" s="247"/>
      <c r="P88" s="247"/>
      <c r="Q88" s="247"/>
      <c r="R88" s="247"/>
      <c r="S88" s="247"/>
      <c r="T88" s="247"/>
      <c r="U88" s="247"/>
      <c r="V88" s="247"/>
      <c r="W88" s="247"/>
      <c r="X88" s="2"/>
      <c r="Y88" s="2"/>
    </row>
    <row r="89" ht="15.75" customHeight="1">
      <c r="A89" s="461"/>
      <c r="B89" s="98"/>
      <c r="C89" s="179"/>
      <c r="D89" s="179"/>
      <c r="E89" s="314"/>
      <c r="F89" s="462"/>
      <c r="G89" s="189"/>
      <c r="H89" s="189"/>
      <c r="I89" s="189"/>
      <c r="J89" s="247"/>
      <c r="K89" s="247"/>
      <c r="L89" s="247"/>
      <c r="M89" s="247"/>
      <c r="N89" s="247"/>
      <c r="O89" s="247"/>
      <c r="P89" s="247"/>
      <c r="Q89" s="247"/>
      <c r="R89" s="247"/>
      <c r="S89" s="247"/>
      <c r="T89" s="247"/>
      <c r="U89" s="247"/>
      <c r="V89" s="247"/>
      <c r="W89" s="247"/>
      <c r="X89" s="2"/>
      <c r="Y89" s="2"/>
    </row>
    <row r="90" ht="15.75" customHeight="1">
      <c r="A90" s="461"/>
      <c r="B90" s="98"/>
      <c r="C90" s="179"/>
      <c r="D90" s="179"/>
      <c r="E90" s="314"/>
      <c r="F90" s="462"/>
      <c r="G90" s="189"/>
      <c r="H90" s="189"/>
      <c r="I90" s="189"/>
      <c r="J90" s="247"/>
      <c r="K90" s="247"/>
      <c r="L90" s="247"/>
      <c r="M90" s="247"/>
      <c r="N90" s="247"/>
      <c r="O90" s="247"/>
      <c r="P90" s="247"/>
      <c r="Q90" s="247"/>
      <c r="R90" s="247"/>
      <c r="S90" s="247"/>
      <c r="T90" s="247"/>
      <c r="U90" s="247"/>
      <c r="V90" s="247"/>
      <c r="W90" s="247"/>
      <c r="X90" s="2"/>
      <c r="Y90" s="2"/>
    </row>
    <row r="91" ht="15.75" customHeight="1">
      <c r="A91" s="461"/>
      <c r="B91" s="98"/>
      <c r="C91" s="179"/>
      <c r="D91" s="179"/>
      <c r="E91" s="314"/>
      <c r="F91" s="462"/>
      <c r="G91" s="189"/>
      <c r="H91" s="189"/>
      <c r="I91" s="189"/>
      <c r="J91" s="247"/>
      <c r="K91" s="247"/>
      <c r="L91" s="247"/>
      <c r="M91" s="247"/>
      <c r="N91" s="247"/>
      <c r="O91" s="247"/>
      <c r="P91" s="247"/>
      <c r="Q91" s="247"/>
      <c r="R91" s="247"/>
      <c r="S91" s="247"/>
      <c r="T91" s="247"/>
      <c r="U91" s="247"/>
      <c r="V91" s="247"/>
      <c r="W91" s="247"/>
      <c r="X91" s="2"/>
      <c r="Y91" s="2"/>
    </row>
    <row r="92" ht="15.75" customHeight="1">
      <c r="A92" s="461"/>
      <c r="B92" s="98"/>
      <c r="C92" s="179"/>
      <c r="D92" s="179"/>
      <c r="E92" s="314"/>
      <c r="F92" s="462"/>
      <c r="G92" s="189"/>
      <c r="H92" s="189"/>
      <c r="I92" s="189"/>
      <c r="J92" s="247"/>
      <c r="K92" s="247"/>
      <c r="L92" s="247"/>
      <c r="M92" s="247"/>
      <c r="N92" s="247"/>
      <c r="O92" s="247"/>
      <c r="P92" s="247"/>
      <c r="Q92" s="247"/>
      <c r="R92" s="247"/>
      <c r="S92" s="247"/>
      <c r="T92" s="247"/>
      <c r="U92" s="247"/>
      <c r="V92" s="247"/>
      <c r="W92" s="247"/>
      <c r="X92" s="2"/>
      <c r="Y92" s="2"/>
    </row>
    <row r="93" ht="15.75" customHeight="1">
      <c r="A93" s="461"/>
      <c r="B93" s="98"/>
      <c r="C93" s="179"/>
      <c r="D93" s="179"/>
      <c r="E93" s="314"/>
      <c r="F93" s="462"/>
      <c r="G93" s="189"/>
      <c r="H93" s="189"/>
      <c r="I93" s="189"/>
      <c r="J93" s="247"/>
      <c r="K93" s="247"/>
      <c r="L93" s="247"/>
      <c r="M93" s="247"/>
      <c r="N93" s="247"/>
      <c r="O93" s="247"/>
      <c r="P93" s="247"/>
      <c r="Q93" s="247"/>
      <c r="R93" s="247"/>
      <c r="S93" s="247"/>
      <c r="T93" s="247"/>
      <c r="U93" s="247"/>
      <c r="V93" s="247"/>
      <c r="W93" s="247"/>
      <c r="X93" s="2"/>
      <c r="Y93" s="2"/>
    </row>
    <row r="94" ht="15.75" customHeight="1">
      <c r="A94" s="461"/>
      <c r="B94" s="98"/>
      <c r="C94" s="179"/>
      <c r="D94" s="179"/>
      <c r="E94" s="314"/>
      <c r="F94" s="462"/>
      <c r="G94" s="189"/>
      <c r="H94" s="189"/>
      <c r="I94" s="189"/>
      <c r="J94" s="247"/>
      <c r="K94" s="247"/>
      <c r="L94" s="247"/>
      <c r="M94" s="247"/>
      <c r="N94" s="247"/>
      <c r="O94" s="247"/>
      <c r="P94" s="247"/>
      <c r="Q94" s="247"/>
      <c r="R94" s="247"/>
      <c r="S94" s="247"/>
      <c r="T94" s="247"/>
      <c r="U94" s="247"/>
      <c r="V94" s="247"/>
      <c r="W94" s="247"/>
      <c r="X94" s="2"/>
      <c r="Y94" s="2"/>
    </row>
    <row r="95" ht="15.75" customHeight="1">
      <c r="A95" s="461"/>
      <c r="B95" s="98"/>
      <c r="C95" s="179"/>
      <c r="D95" s="179"/>
      <c r="E95" s="314"/>
      <c r="F95" s="462"/>
      <c r="G95" s="189"/>
      <c r="H95" s="189"/>
      <c r="I95" s="189"/>
      <c r="J95" s="247"/>
      <c r="K95" s="247"/>
      <c r="L95" s="247"/>
      <c r="M95" s="247"/>
      <c r="N95" s="247"/>
      <c r="O95" s="247"/>
      <c r="P95" s="247"/>
      <c r="Q95" s="247"/>
      <c r="R95" s="247"/>
      <c r="S95" s="247"/>
      <c r="T95" s="247"/>
      <c r="U95" s="247"/>
      <c r="V95" s="247"/>
      <c r="W95" s="247"/>
      <c r="X95" s="2"/>
      <c r="Y95" s="2"/>
    </row>
    <row r="96" ht="15.75" customHeight="1">
      <c r="A96" s="461"/>
      <c r="B96" s="98"/>
      <c r="C96" s="179"/>
      <c r="D96" s="179"/>
      <c r="E96" s="314"/>
      <c r="F96" s="462"/>
      <c r="G96" s="189"/>
      <c r="H96" s="189"/>
      <c r="I96" s="189"/>
      <c r="J96" s="247"/>
      <c r="K96" s="247"/>
      <c r="L96" s="247"/>
      <c r="M96" s="247"/>
      <c r="N96" s="247"/>
      <c r="O96" s="247"/>
      <c r="P96" s="247"/>
      <c r="Q96" s="247"/>
      <c r="R96" s="247"/>
      <c r="S96" s="247"/>
      <c r="T96" s="247"/>
      <c r="U96" s="247"/>
      <c r="V96" s="247"/>
      <c r="W96" s="247"/>
      <c r="X96" s="2"/>
      <c r="Y96" s="2"/>
    </row>
    <row r="97" ht="15.75" customHeight="1">
      <c r="A97" s="461"/>
      <c r="B97" s="98"/>
      <c r="C97" s="179"/>
      <c r="D97" s="179"/>
      <c r="E97" s="314"/>
      <c r="F97" s="462"/>
      <c r="G97" s="189"/>
      <c r="H97" s="189"/>
      <c r="I97" s="189"/>
      <c r="J97" s="247"/>
      <c r="K97" s="247"/>
      <c r="L97" s="247"/>
      <c r="M97" s="247"/>
      <c r="N97" s="247"/>
      <c r="O97" s="247"/>
      <c r="P97" s="247"/>
      <c r="Q97" s="247"/>
      <c r="R97" s="247"/>
      <c r="S97" s="247"/>
      <c r="T97" s="247"/>
      <c r="U97" s="247"/>
      <c r="V97" s="247"/>
      <c r="W97" s="247"/>
      <c r="X97" s="2"/>
      <c r="Y97" s="2"/>
    </row>
    <row r="98" ht="15.75" customHeight="1">
      <c r="A98" s="461"/>
      <c r="B98" s="98"/>
      <c r="C98" s="179"/>
      <c r="D98" s="179"/>
      <c r="E98" s="314"/>
      <c r="F98" s="462"/>
      <c r="G98" s="189"/>
      <c r="H98" s="189"/>
      <c r="I98" s="189"/>
      <c r="J98" s="247"/>
      <c r="K98" s="247"/>
      <c r="L98" s="247"/>
      <c r="M98" s="247"/>
      <c r="N98" s="247"/>
      <c r="O98" s="247"/>
      <c r="P98" s="247"/>
      <c r="Q98" s="247"/>
      <c r="R98" s="247"/>
      <c r="S98" s="247"/>
      <c r="T98" s="247"/>
      <c r="U98" s="247"/>
      <c r="V98" s="247"/>
      <c r="W98" s="247"/>
      <c r="X98" s="2"/>
      <c r="Y98" s="2"/>
    </row>
    <row r="99" ht="15.75" customHeight="1">
      <c r="A99" s="461"/>
      <c r="B99" s="98"/>
      <c r="C99" s="179"/>
      <c r="D99" s="179"/>
      <c r="E99" s="314"/>
      <c r="F99" s="462"/>
      <c r="G99" s="189"/>
      <c r="H99" s="189"/>
      <c r="I99" s="189"/>
      <c r="J99" s="247"/>
      <c r="K99" s="247"/>
      <c r="L99" s="247"/>
      <c r="M99" s="247"/>
      <c r="N99" s="247"/>
      <c r="O99" s="247"/>
      <c r="P99" s="247"/>
      <c r="Q99" s="247"/>
      <c r="R99" s="247"/>
      <c r="S99" s="247"/>
      <c r="T99" s="247"/>
      <c r="U99" s="247"/>
      <c r="V99" s="247"/>
      <c r="W99" s="247"/>
      <c r="X99" s="2"/>
      <c r="Y99" s="2"/>
    </row>
    <row r="100" ht="15.75" customHeight="1">
      <c r="A100" s="461"/>
      <c r="B100" s="98"/>
      <c r="C100" s="179"/>
      <c r="D100" s="179"/>
      <c r="E100" s="314"/>
      <c r="F100" s="462"/>
      <c r="G100" s="189"/>
      <c r="H100" s="189"/>
      <c r="I100" s="189"/>
      <c r="J100" s="247"/>
      <c r="K100" s="247"/>
      <c r="L100" s="247"/>
      <c r="M100" s="247"/>
      <c r="N100" s="247"/>
      <c r="O100" s="247"/>
      <c r="P100" s="247"/>
      <c r="Q100" s="247"/>
      <c r="R100" s="247"/>
      <c r="S100" s="247"/>
      <c r="T100" s="247"/>
      <c r="U100" s="247"/>
      <c r="V100" s="247"/>
      <c r="W100" s="247"/>
      <c r="X100" s="2"/>
      <c r="Y100" s="2"/>
    </row>
    <row r="101" ht="15.75" customHeight="1">
      <c r="A101" s="461"/>
      <c r="B101" s="98"/>
      <c r="C101" s="179"/>
      <c r="D101" s="179"/>
      <c r="E101" s="314"/>
      <c r="F101" s="462"/>
      <c r="G101" s="189"/>
      <c r="H101" s="189"/>
      <c r="I101" s="189"/>
      <c r="J101" s="247"/>
      <c r="K101" s="247"/>
      <c r="L101" s="247"/>
      <c r="M101" s="247"/>
      <c r="N101" s="247"/>
      <c r="O101" s="247"/>
      <c r="P101" s="247"/>
      <c r="Q101" s="247"/>
      <c r="R101" s="247"/>
      <c r="S101" s="247"/>
      <c r="T101" s="247"/>
      <c r="U101" s="247"/>
      <c r="V101" s="247"/>
      <c r="W101" s="247"/>
      <c r="X101" s="2"/>
      <c r="Y101" s="2"/>
    </row>
    <row r="102" ht="15.75" customHeight="1">
      <c r="A102" s="461"/>
      <c r="B102" s="98"/>
      <c r="C102" s="179"/>
      <c r="D102" s="179"/>
      <c r="E102" s="314"/>
      <c r="F102" s="462"/>
      <c r="G102" s="189"/>
      <c r="H102" s="189"/>
      <c r="I102" s="189"/>
      <c r="J102" s="247"/>
      <c r="K102" s="247"/>
      <c r="L102" s="247"/>
      <c r="M102" s="247"/>
      <c r="N102" s="247"/>
      <c r="O102" s="247"/>
      <c r="P102" s="247"/>
      <c r="Q102" s="247"/>
      <c r="R102" s="247"/>
      <c r="S102" s="247"/>
      <c r="T102" s="247"/>
      <c r="U102" s="247"/>
      <c r="V102" s="247"/>
      <c r="W102" s="247"/>
      <c r="X102" s="2"/>
      <c r="Y102" s="2"/>
    </row>
    <row r="103" ht="15.75" customHeight="1">
      <c r="A103" s="461"/>
      <c r="B103" s="98"/>
      <c r="C103" s="179"/>
      <c r="D103" s="179"/>
      <c r="E103" s="314"/>
      <c r="F103" s="462"/>
      <c r="G103" s="189"/>
      <c r="H103" s="189"/>
      <c r="I103" s="189"/>
      <c r="J103" s="247"/>
      <c r="K103" s="247"/>
      <c r="L103" s="247"/>
      <c r="M103" s="247"/>
      <c r="N103" s="247"/>
      <c r="O103" s="247"/>
      <c r="P103" s="247"/>
      <c r="Q103" s="247"/>
      <c r="R103" s="247"/>
      <c r="S103" s="247"/>
      <c r="T103" s="247"/>
      <c r="U103" s="247"/>
      <c r="V103" s="247"/>
      <c r="W103" s="247"/>
      <c r="X103" s="2"/>
      <c r="Y103" s="2"/>
    </row>
    <row r="104" ht="15.75" customHeight="1">
      <c r="A104" s="461"/>
      <c r="B104" s="98"/>
      <c r="C104" s="179"/>
      <c r="D104" s="179"/>
      <c r="E104" s="314"/>
      <c r="F104" s="462"/>
      <c r="G104" s="189"/>
      <c r="H104" s="189"/>
      <c r="I104" s="189"/>
      <c r="J104" s="247"/>
      <c r="K104" s="247"/>
      <c r="L104" s="247"/>
      <c r="M104" s="247"/>
      <c r="N104" s="247"/>
      <c r="O104" s="247"/>
      <c r="P104" s="247"/>
      <c r="Q104" s="247"/>
      <c r="R104" s="247"/>
      <c r="S104" s="247"/>
      <c r="T104" s="247"/>
      <c r="U104" s="247"/>
      <c r="V104" s="247"/>
      <c r="W104" s="247"/>
      <c r="X104" s="2"/>
      <c r="Y104" s="2"/>
    </row>
    <row r="105" ht="15.75" customHeight="1">
      <c r="A105" s="461"/>
      <c r="B105" s="98"/>
      <c r="C105" s="179"/>
      <c r="D105" s="179"/>
      <c r="E105" s="314"/>
      <c r="F105" s="462"/>
      <c r="G105" s="189"/>
      <c r="H105" s="189"/>
      <c r="I105" s="189"/>
      <c r="J105" s="247"/>
      <c r="K105" s="247"/>
      <c r="L105" s="247"/>
      <c r="M105" s="247"/>
      <c r="N105" s="247"/>
      <c r="O105" s="247"/>
      <c r="P105" s="247"/>
      <c r="Q105" s="247"/>
      <c r="R105" s="247"/>
      <c r="S105" s="247"/>
      <c r="T105" s="247"/>
      <c r="U105" s="247"/>
      <c r="V105" s="247"/>
      <c r="W105" s="247"/>
      <c r="X105" s="2"/>
      <c r="Y105" s="2"/>
    </row>
    <row r="106" ht="15.75" customHeight="1">
      <c r="A106" s="461"/>
      <c r="B106" s="98"/>
      <c r="C106" s="179"/>
      <c r="D106" s="179"/>
      <c r="E106" s="314"/>
      <c r="F106" s="462"/>
      <c r="G106" s="189"/>
      <c r="H106" s="189"/>
      <c r="I106" s="189"/>
      <c r="J106" s="247"/>
      <c r="K106" s="247"/>
      <c r="L106" s="247"/>
      <c r="M106" s="247"/>
      <c r="N106" s="247"/>
      <c r="O106" s="247"/>
      <c r="P106" s="247"/>
      <c r="Q106" s="247"/>
      <c r="R106" s="247"/>
      <c r="S106" s="247"/>
      <c r="T106" s="247"/>
      <c r="U106" s="247"/>
      <c r="V106" s="247"/>
      <c r="W106" s="247"/>
      <c r="X106" s="2"/>
      <c r="Y106" s="2"/>
    </row>
    <row r="107" ht="15.75" customHeight="1">
      <c r="A107" s="461"/>
      <c r="B107" s="98"/>
      <c r="C107" s="179"/>
      <c r="D107" s="179"/>
      <c r="E107" s="314"/>
      <c r="F107" s="462"/>
      <c r="G107" s="189"/>
      <c r="H107" s="189"/>
      <c r="I107" s="189"/>
      <c r="J107" s="247"/>
      <c r="K107" s="247"/>
      <c r="L107" s="247"/>
      <c r="M107" s="247"/>
      <c r="N107" s="247"/>
      <c r="O107" s="247"/>
      <c r="P107" s="247"/>
      <c r="Q107" s="247"/>
      <c r="R107" s="247"/>
      <c r="S107" s="247"/>
      <c r="T107" s="247"/>
      <c r="U107" s="247"/>
      <c r="V107" s="247"/>
      <c r="W107" s="247"/>
      <c r="X107" s="2"/>
      <c r="Y107" s="2"/>
    </row>
    <row r="108" ht="15.75" customHeight="1">
      <c r="A108" s="461"/>
      <c r="B108" s="98"/>
      <c r="C108" s="179"/>
      <c r="D108" s="179"/>
      <c r="E108" s="314"/>
      <c r="F108" s="462"/>
      <c r="G108" s="189"/>
      <c r="H108" s="189"/>
      <c r="I108" s="189"/>
      <c r="J108" s="247"/>
      <c r="K108" s="247"/>
      <c r="L108" s="247"/>
      <c r="M108" s="247"/>
      <c r="N108" s="247"/>
      <c r="O108" s="247"/>
      <c r="P108" s="247"/>
      <c r="Q108" s="247"/>
      <c r="R108" s="247"/>
      <c r="S108" s="247"/>
      <c r="T108" s="247"/>
      <c r="U108" s="247"/>
      <c r="V108" s="247"/>
      <c r="W108" s="247"/>
      <c r="X108" s="2"/>
      <c r="Y108" s="2"/>
    </row>
    <row r="109" ht="15.75" customHeight="1">
      <c r="A109" s="461"/>
      <c r="B109" s="98"/>
      <c r="C109" s="179"/>
      <c r="D109" s="179"/>
      <c r="E109" s="314"/>
      <c r="F109" s="462"/>
      <c r="G109" s="189"/>
      <c r="H109" s="189"/>
      <c r="I109" s="189"/>
      <c r="J109" s="247"/>
      <c r="K109" s="247"/>
      <c r="L109" s="247"/>
      <c r="M109" s="247"/>
      <c r="N109" s="247"/>
      <c r="O109" s="247"/>
      <c r="P109" s="247"/>
      <c r="Q109" s="247"/>
      <c r="R109" s="247"/>
      <c r="S109" s="247"/>
      <c r="T109" s="247"/>
      <c r="U109" s="247"/>
      <c r="V109" s="247"/>
      <c r="W109" s="247"/>
      <c r="X109" s="2"/>
      <c r="Y109" s="2"/>
    </row>
    <row r="110" ht="15.75" customHeight="1">
      <c r="A110" s="461"/>
      <c r="B110" s="98"/>
      <c r="C110" s="179"/>
      <c r="D110" s="179"/>
      <c r="E110" s="314"/>
      <c r="F110" s="462"/>
      <c r="G110" s="189"/>
      <c r="H110" s="189"/>
      <c r="I110" s="189"/>
      <c r="J110" s="247"/>
      <c r="K110" s="247"/>
      <c r="L110" s="247"/>
      <c r="M110" s="247"/>
      <c r="N110" s="247"/>
      <c r="O110" s="247"/>
      <c r="P110" s="247"/>
      <c r="Q110" s="247"/>
      <c r="R110" s="247"/>
      <c r="S110" s="247"/>
      <c r="T110" s="247"/>
      <c r="U110" s="247"/>
      <c r="V110" s="247"/>
      <c r="W110" s="247"/>
      <c r="X110" s="2"/>
      <c r="Y110" s="2"/>
    </row>
    <row r="111" ht="15.75" customHeight="1">
      <c r="A111" s="461"/>
      <c r="B111" s="98"/>
      <c r="C111" s="179"/>
      <c r="D111" s="179"/>
      <c r="E111" s="314"/>
      <c r="F111" s="462"/>
      <c r="G111" s="189"/>
      <c r="H111" s="189"/>
      <c r="I111" s="189"/>
      <c r="J111" s="247"/>
      <c r="K111" s="247"/>
      <c r="L111" s="247"/>
      <c r="M111" s="247"/>
      <c r="N111" s="247"/>
      <c r="O111" s="247"/>
      <c r="P111" s="247"/>
      <c r="Q111" s="247"/>
      <c r="R111" s="247"/>
      <c r="S111" s="247"/>
      <c r="T111" s="247"/>
      <c r="U111" s="247"/>
      <c r="V111" s="247"/>
      <c r="W111" s="247"/>
      <c r="X111" s="2"/>
      <c r="Y111" s="2"/>
    </row>
    <row r="112" ht="15.75" customHeight="1">
      <c r="A112" s="461"/>
      <c r="B112" s="98"/>
      <c r="C112" s="179"/>
      <c r="D112" s="179"/>
      <c r="E112" s="314"/>
      <c r="F112" s="462"/>
      <c r="G112" s="189"/>
      <c r="H112" s="189"/>
      <c r="I112" s="189"/>
      <c r="J112" s="247"/>
      <c r="K112" s="247"/>
      <c r="L112" s="247"/>
      <c r="M112" s="247"/>
      <c r="N112" s="247"/>
      <c r="O112" s="247"/>
      <c r="P112" s="247"/>
      <c r="Q112" s="247"/>
      <c r="R112" s="247"/>
      <c r="S112" s="247"/>
      <c r="T112" s="247"/>
      <c r="U112" s="247"/>
      <c r="V112" s="247"/>
      <c r="W112" s="247"/>
      <c r="X112" s="2"/>
      <c r="Y112" s="2"/>
    </row>
    <row r="113" ht="15.75" customHeight="1">
      <c r="A113" s="461"/>
      <c r="B113" s="98"/>
      <c r="C113" s="179"/>
      <c r="D113" s="179"/>
      <c r="E113" s="314"/>
      <c r="F113" s="462"/>
      <c r="G113" s="189"/>
      <c r="H113" s="189"/>
      <c r="I113" s="189"/>
      <c r="J113" s="247"/>
      <c r="K113" s="247"/>
      <c r="L113" s="247"/>
      <c r="M113" s="247"/>
      <c r="N113" s="247"/>
      <c r="O113" s="247"/>
      <c r="P113" s="247"/>
      <c r="Q113" s="247"/>
      <c r="R113" s="247"/>
      <c r="S113" s="247"/>
      <c r="T113" s="247"/>
      <c r="U113" s="247"/>
      <c r="V113" s="247"/>
      <c r="W113" s="247"/>
      <c r="X113" s="2"/>
      <c r="Y113" s="2"/>
    </row>
    <row r="114" ht="15.75" customHeight="1">
      <c r="A114" s="461"/>
      <c r="B114" s="98"/>
      <c r="C114" s="179"/>
      <c r="D114" s="179"/>
      <c r="E114" s="314"/>
      <c r="F114" s="462"/>
      <c r="G114" s="189"/>
      <c r="H114" s="189"/>
      <c r="I114" s="189"/>
      <c r="J114" s="247"/>
      <c r="K114" s="247"/>
      <c r="L114" s="247"/>
      <c r="M114" s="247"/>
      <c r="N114" s="247"/>
      <c r="O114" s="247"/>
      <c r="P114" s="247"/>
      <c r="Q114" s="247"/>
      <c r="R114" s="247"/>
      <c r="S114" s="247"/>
      <c r="T114" s="247"/>
      <c r="U114" s="247"/>
      <c r="V114" s="247"/>
      <c r="W114" s="247"/>
      <c r="X114" s="2"/>
      <c r="Y114" s="2"/>
    </row>
    <row r="115" ht="15.75" customHeight="1">
      <c r="A115" s="461"/>
      <c r="B115" s="98"/>
      <c r="C115" s="179"/>
      <c r="D115" s="179"/>
      <c r="E115" s="314"/>
      <c r="F115" s="462"/>
      <c r="G115" s="189"/>
      <c r="H115" s="189"/>
      <c r="I115" s="189"/>
      <c r="J115" s="247"/>
      <c r="K115" s="247"/>
      <c r="L115" s="247"/>
      <c r="M115" s="247"/>
      <c r="N115" s="247"/>
      <c r="O115" s="247"/>
      <c r="P115" s="247"/>
      <c r="Q115" s="247"/>
      <c r="R115" s="247"/>
      <c r="S115" s="247"/>
      <c r="T115" s="247"/>
      <c r="U115" s="247"/>
      <c r="V115" s="247"/>
      <c r="W115" s="247"/>
      <c r="X115" s="2"/>
      <c r="Y115" s="2"/>
    </row>
    <row r="116" ht="15.75" customHeight="1">
      <c r="A116" s="461"/>
      <c r="B116" s="98"/>
      <c r="C116" s="179"/>
      <c r="D116" s="179"/>
      <c r="E116" s="314"/>
      <c r="F116" s="462"/>
      <c r="G116" s="189"/>
      <c r="H116" s="189"/>
      <c r="I116" s="189"/>
      <c r="J116" s="247"/>
      <c r="K116" s="247"/>
      <c r="L116" s="247"/>
      <c r="M116" s="247"/>
      <c r="N116" s="247"/>
      <c r="O116" s="247"/>
      <c r="P116" s="247"/>
      <c r="Q116" s="247"/>
      <c r="R116" s="247"/>
      <c r="S116" s="247"/>
      <c r="T116" s="247"/>
      <c r="U116" s="247"/>
      <c r="V116" s="247"/>
      <c r="W116" s="247"/>
      <c r="X116" s="2"/>
      <c r="Y116" s="2"/>
    </row>
    <row r="117" ht="15.75" customHeight="1">
      <c r="A117" s="461"/>
      <c r="B117" s="98"/>
      <c r="C117" s="179"/>
      <c r="D117" s="179"/>
      <c r="E117" s="314"/>
      <c r="F117" s="462"/>
      <c r="G117" s="189"/>
      <c r="H117" s="189"/>
      <c r="I117" s="189"/>
      <c r="J117" s="247"/>
      <c r="K117" s="247"/>
      <c r="L117" s="247"/>
      <c r="M117" s="247"/>
      <c r="N117" s="247"/>
      <c r="O117" s="247"/>
      <c r="P117" s="247"/>
      <c r="Q117" s="247"/>
      <c r="R117" s="247"/>
      <c r="S117" s="247"/>
      <c r="T117" s="247"/>
      <c r="U117" s="247"/>
      <c r="V117" s="247"/>
      <c r="W117" s="247"/>
      <c r="X117" s="2"/>
      <c r="Y117" s="2"/>
    </row>
    <row r="118" ht="15.75" customHeight="1">
      <c r="A118" s="461"/>
      <c r="B118" s="98"/>
      <c r="C118" s="179"/>
      <c r="D118" s="179"/>
      <c r="E118" s="314"/>
      <c r="F118" s="462"/>
      <c r="G118" s="189"/>
      <c r="H118" s="189"/>
      <c r="I118" s="189"/>
      <c r="J118" s="247"/>
      <c r="K118" s="247"/>
      <c r="L118" s="247"/>
      <c r="M118" s="247"/>
      <c r="N118" s="247"/>
      <c r="O118" s="247"/>
      <c r="P118" s="247"/>
      <c r="Q118" s="247"/>
      <c r="R118" s="247"/>
      <c r="S118" s="247"/>
      <c r="T118" s="247"/>
      <c r="U118" s="247"/>
      <c r="V118" s="247"/>
      <c r="W118" s="247"/>
      <c r="X118" s="2"/>
      <c r="Y118" s="2"/>
    </row>
    <row r="119" ht="15.75" customHeight="1">
      <c r="A119" s="461"/>
      <c r="B119" s="98"/>
      <c r="C119" s="179"/>
      <c r="D119" s="179"/>
      <c r="E119" s="314"/>
      <c r="F119" s="462"/>
      <c r="G119" s="189"/>
      <c r="H119" s="189"/>
      <c r="I119" s="189"/>
      <c r="J119" s="247"/>
      <c r="K119" s="247"/>
      <c r="L119" s="247"/>
      <c r="M119" s="247"/>
      <c r="N119" s="247"/>
      <c r="O119" s="247"/>
      <c r="P119" s="247"/>
      <c r="Q119" s="247"/>
      <c r="R119" s="247"/>
      <c r="S119" s="247"/>
      <c r="T119" s="247"/>
      <c r="U119" s="247"/>
      <c r="V119" s="247"/>
      <c r="W119" s="247"/>
      <c r="X119" s="2"/>
      <c r="Y119" s="2"/>
    </row>
    <row r="120" ht="15.75" customHeight="1">
      <c r="A120" s="461"/>
      <c r="B120" s="98"/>
      <c r="C120" s="179"/>
      <c r="D120" s="179"/>
      <c r="E120" s="314"/>
      <c r="F120" s="462"/>
      <c r="G120" s="189"/>
      <c r="H120" s="189"/>
      <c r="I120" s="189"/>
      <c r="J120" s="247"/>
      <c r="K120" s="247"/>
      <c r="L120" s="247"/>
      <c r="M120" s="247"/>
      <c r="N120" s="247"/>
      <c r="O120" s="247"/>
      <c r="P120" s="247"/>
      <c r="Q120" s="247"/>
      <c r="R120" s="247"/>
      <c r="S120" s="247"/>
      <c r="T120" s="247"/>
      <c r="U120" s="247"/>
      <c r="V120" s="247"/>
      <c r="W120" s="247"/>
      <c r="X120" s="2"/>
      <c r="Y120" s="2"/>
    </row>
    <row r="121" ht="15.75" customHeight="1">
      <c r="A121" s="461"/>
      <c r="B121" s="98"/>
      <c r="C121" s="179"/>
      <c r="D121" s="179"/>
      <c r="E121" s="314"/>
      <c r="F121" s="462"/>
      <c r="G121" s="189"/>
      <c r="H121" s="189"/>
      <c r="I121" s="189"/>
      <c r="J121" s="247"/>
      <c r="K121" s="247"/>
      <c r="L121" s="247"/>
      <c r="M121" s="247"/>
      <c r="N121" s="247"/>
      <c r="O121" s="247"/>
      <c r="P121" s="247"/>
      <c r="Q121" s="247"/>
      <c r="R121" s="247"/>
      <c r="S121" s="247"/>
      <c r="T121" s="247"/>
      <c r="U121" s="247"/>
      <c r="V121" s="247"/>
      <c r="W121" s="247"/>
      <c r="X121" s="2"/>
      <c r="Y121" s="2"/>
    </row>
    <row r="122" ht="15.75" customHeight="1">
      <c r="A122" s="461"/>
      <c r="B122" s="98"/>
      <c r="C122" s="179"/>
      <c r="D122" s="179"/>
      <c r="E122" s="314"/>
      <c r="F122" s="462"/>
      <c r="G122" s="189"/>
      <c r="H122" s="189"/>
      <c r="I122" s="189"/>
      <c r="J122" s="247"/>
      <c r="K122" s="247"/>
      <c r="L122" s="247"/>
      <c r="M122" s="247"/>
      <c r="N122" s="247"/>
      <c r="O122" s="247"/>
      <c r="P122" s="247"/>
      <c r="Q122" s="247"/>
      <c r="R122" s="247"/>
      <c r="S122" s="247"/>
      <c r="T122" s="247"/>
      <c r="U122" s="247"/>
      <c r="V122" s="247"/>
      <c r="W122" s="247"/>
      <c r="X122" s="2"/>
      <c r="Y122" s="2"/>
    </row>
    <row r="123" ht="15.75" customHeight="1">
      <c r="A123" s="461"/>
      <c r="B123" s="98"/>
      <c r="C123" s="179"/>
      <c r="D123" s="179"/>
      <c r="E123" s="314"/>
      <c r="F123" s="462"/>
      <c r="G123" s="189"/>
      <c r="H123" s="189"/>
      <c r="I123" s="189"/>
      <c r="J123" s="247"/>
      <c r="K123" s="247"/>
      <c r="L123" s="247"/>
      <c r="M123" s="247"/>
      <c r="N123" s="247"/>
      <c r="O123" s="247"/>
      <c r="P123" s="247"/>
      <c r="Q123" s="247"/>
      <c r="R123" s="247"/>
      <c r="S123" s="247"/>
      <c r="T123" s="247"/>
      <c r="U123" s="247"/>
      <c r="V123" s="247"/>
      <c r="W123" s="247"/>
      <c r="X123" s="2"/>
      <c r="Y123" s="2"/>
    </row>
    <row r="124" ht="15.75" customHeight="1">
      <c r="A124" s="461"/>
      <c r="B124" s="98"/>
      <c r="C124" s="179"/>
      <c r="D124" s="179"/>
      <c r="E124" s="314"/>
      <c r="F124" s="462"/>
      <c r="G124" s="189"/>
      <c r="H124" s="189"/>
      <c r="I124" s="189"/>
      <c r="J124" s="247"/>
      <c r="K124" s="247"/>
      <c r="L124" s="247"/>
      <c r="M124" s="247"/>
      <c r="N124" s="247"/>
      <c r="O124" s="247"/>
      <c r="P124" s="247"/>
      <c r="Q124" s="247"/>
      <c r="R124" s="247"/>
      <c r="S124" s="247"/>
      <c r="T124" s="247"/>
      <c r="U124" s="247"/>
      <c r="V124" s="247"/>
      <c r="W124" s="247"/>
      <c r="X124" s="2"/>
      <c r="Y124" s="2"/>
    </row>
    <row r="125" ht="15.75" customHeight="1">
      <c r="A125" s="461"/>
      <c r="B125" s="98"/>
      <c r="C125" s="179"/>
      <c r="D125" s="179"/>
      <c r="E125" s="314"/>
      <c r="F125" s="462"/>
      <c r="G125" s="189"/>
      <c r="H125" s="189"/>
      <c r="I125" s="189"/>
      <c r="J125" s="247"/>
      <c r="K125" s="247"/>
      <c r="L125" s="247"/>
      <c r="M125" s="247"/>
      <c r="N125" s="247"/>
      <c r="O125" s="247"/>
      <c r="P125" s="247"/>
      <c r="Q125" s="247"/>
      <c r="R125" s="247"/>
      <c r="S125" s="247"/>
      <c r="T125" s="247"/>
      <c r="U125" s="247"/>
      <c r="V125" s="247"/>
      <c r="W125" s="247"/>
      <c r="X125" s="2"/>
      <c r="Y125" s="2"/>
    </row>
    <row r="126" ht="15.75" customHeight="1">
      <c r="A126" s="461"/>
      <c r="B126" s="98"/>
      <c r="C126" s="179"/>
      <c r="D126" s="179"/>
      <c r="E126" s="314"/>
      <c r="F126" s="462"/>
      <c r="G126" s="189"/>
      <c r="H126" s="189"/>
      <c r="I126" s="189"/>
      <c r="J126" s="247"/>
      <c r="K126" s="247"/>
      <c r="L126" s="247"/>
      <c r="M126" s="247"/>
      <c r="N126" s="247"/>
      <c r="O126" s="247"/>
      <c r="P126" s="247"/>
      <c r="Q126" s="247"/>
      <c r="R126" s="247"/>
      <c r="S126" s="247"/>
      <c r="T126" s="247"/>
      <c r="U126" s="247"/>
      <c r="V126" s="247"/>
      <c r="W126" s="247"/>
      <c r="X126" s="2"/>
      <c r="Y126" s="2"/>
    </row>
    <row r="127" ht="15.75" customHeight="1">
      <c r="A127" s="461"/>
      <c r="B127" s="98"/>
      <c r="C127" s="179"/>
      <c r="D127" s="179"/>
      <c r="E127" s="314"/>
      <c r="F127" s="462"/>
      <c r="G127" s="189"/>
      <c r="H127" s="189"/>
      <c r="I127" s="189"/>
      <c r="J127" s="247"/>
      <c r="K127" s="247"/>
      <c r="L127" s="247"/>
      <c r="M127" s="247"/>
      <c r="N127" s="247"/>
      <c r="O127" s="247"/>
      <c r="P127" s="247"/>
      <c r="Q127" s="247"/>
      <c r="R127" s="247"/>
      <c r="S127" s="247"/>
      <c r="T127" s="247"/>
      <c r="U127" s="247"/>
      <c r="V127" s="247"/>
      <c r="W127" s="247"/>
      <c r="X127" s="2"/>
      <c r="Y127" s="2"/>
    </row>
    <row r="128" ht="15.75" customHeight="1">
      <c r="A128" s="461"/>
      <c r="B128" s="98"/>
      <c r="C128" s="179"/>
      <c r="D128" s="179"/>
      <c r="E128" s="314"/>
      <c r="F128" s="462"/>
      <c r="G128" s="189"/>
      <c r="H128" s="189"/>
      <c r="I128" s="189"/>
      <c r="J128" s="247"/>
      <c r="K128" s="247"/>
      <c r="L128" s="247"/>
      <c r="M128" s="247"/>
      <c r="N128" s="247"/>
      <c r="O128" s="247"/>
      <c r="P128" s="247"/>
      <c r="Q128" s="247"/>
      <c r="R128" s="247"/>
      <c r="S128" s="247"/>
      <c r="T128" s="247"/>
      <c r="U128" s="247"/>
      <c r="V128" s="247"/>
      <c r="W128" s="247"/>
      <c r="X128" s="2"/>
      <c r="Y128" s="2"/>
    </row>
    <row r="129" ht="15.75" customHeight="1">
      <c r="A129" s="461"/>
      <c r="B129" s="98"/>
      <c r="C129" s="179"/>
      <c r="D129" s="179"/>
      <c r="E129" s="314"/>
      <c r="F129" s="462"/>
      <c r="G129" s="189"/>
      <c r="H129" s="189"/>
      <c r="I129" s="189"/>
      <c r="J129" s="247"/>
      <c r="K129" s="247"/>
      <c r="L129" s="247"/>
      <c r="M129" s="247"/>
      <c r="N129" s="247"/>
      <c r="O129" s="247"/>
      <c r="P129" s="247"/>
      <c r="Q129" s="247"/>
      <c r="R129" s="247"/>
      <c r="S129" s="247"/>
      <c r="T129" s="247"/>
      <c r="U129" s="247"/>
      <c r="V129" s="247"/>
      <c r="W129" s="247"/>
      <c r="X129" s="2"/>
      <c r="Y129" s="2"/>
    </row>
    <row r="130" ht="15.75" customHeight="1">
      <c r="A130" s="461"/>
      <c r="B130" s="98"/>
      <c r="C130" s="179"/>
      <c r="D130" s="179"/>
      <c r="E130" s="314"/>
      <c r="F130" s="462"/>
      <c r="G130" s="189"/>
      <c r="H130" s="189"/>
      <c r="I130" s="189"/>
      <c r="J130" s="247"/>
      <c r="K130" s="247"/>
      <c r="L130" s="247"/>
      <c r="M130" s="247"/>
      <c r="N130" s="247"/>
      <c r="O130" s="247"/>
      <c r="P130" s="247"/>
      <c r="Q130" s="247"/>
      <c r="R130" s="247"/>
      <c r="S130" s="247"/>
      <c r="T130" s="247"/>
      <c r="U130" s="247"/>
      <c r="V130" s="247"/>
      <c r="W130" s="247"/>
      <c r="X130" s="2"/>
      <c r="Y130" s="2"/>
    </row>
    <row r="131" ht="15.75" customHeight="1">
      <c r="A131" s="461"/>
      <c r="B131" s="98"/>
      <c r="C131" s="179"/>
      <c r="D131" s="179"/>
      <c r="E131" s="314"/>
      <c r="F131" s="462"/>
      <c r="G131" s="189"/>
      <c r="H131" s="189"/>
      <c r="I131" s="189"/>
      <c r="J131" s="247"/>
      <c r="K131" s="247"/>
      <c r="L131" s="247"/>
      <c r="M131" s="247"/>
      <c r="N131" s="247"/>
      <c r="O131" s="247"/>
      <c r="P131" s="247"/>
      <c r="Q131" s="247"/>
      <c r="R131" s="247"/>
      <c r="S131" s="247"/>
      <c r="T131" s="247"/>
      <c r="U131" s="247"/>
      <c r="V131" s="247"/>
      <c r="W131" s="247"/>
      <c r="X131" s="2"/>
      <c r="Y131" s="2"/>
    </row>
    <row r="132" ht="15.75" customHeight="1">
      <c r="A132" s="461"/>
      <c r="B132" s="98"/>
      <c r="C132" s="179"/>
      <c r="D132" s="179"/>
      <c r="E132" s="314"/>
      <c r="F132" s="462"/>
      <c r="G132" s="189"/>
      <c r="H132" s="189"/>
      <c r="I132" s="189"/>
      <c r="J132" s="247"/>
      <c r="K132" s="247"/>
      <c r="L132" s="247"/>
      <c r="M132" s="247"/>
      <c r="N132" s="247"/>
      <c r="O132" s="247"/>
      <c r="P132" s="247"/>
      <c r="Q132" s="247"/>
      <c r="R132" s="247"/>
      <c r="S132" s="247"/>
      <c r="T132" s="247"/>
      <c r="U132" s="247"/>
      <c r="V132" s="247"/>
      <c r="W132" s="247"/>
      <c r="X132" s="2"/>
      <c r="Y132" s="2"/>
    </row>
    <row r="133" ht="15.75" customHeight="1">
      <c r="A133" s="461"/>
      <c r="B133" s="98"/>
      <c r="C133" s="179"/>
      <c r="D133" s="179"/>
      <c r="E133" s="314"/>
      <c r="F133" s="462"/>
      <c r="G133" s="189"/>
      <c r="H133" s="189"/>
      <c r="I133" s="189"/>
      <c r="J133" s="247"/>
      <c r="K133" s="247"/>
      <c r="L133" s="247"/>
      <c r="M133" s="247"/>
      <c r="N133" s="247"/>
      <c r="O133" s="247"/>
      <c r="P133" s="247"/>
      <c r="Q133" s="247"/>
      <c r="R133" s="247"/>
      <c r="S133" s="247"/>
      <c r="T133" s="247"/>
      <c r="U133" s="247"/>
      <c r="V133" s="247"/>
      <c r="W133" s="247"/>
      <c r="X133" s="2"/>
      <c r="Y133" s="2"/>
    </row>
    <row r="134" ht="15.75" customHeight="1">
      <c r="A134" s="461"/>
      <c r="B134" s="98"/>
      <c r="C134" s="179"/>
      <c r="D134" s="179"/>
      <c r="E134" s="314"/>
      <c r="F134" s="462"/>
      <c r="G134" s="189"/>
      <c r="H134" s="189"/>
      <c r="I134" s="189"/>
      <c r="J134" s="247"/>
      <c r="K134" s="247"/>
      <c r="L134" s="247"/>
      <c r="M134" s="247"/>
      <c r="N134" s="247"/>
      <c r="O134" s="247"/>
      <c r="P134" s="247"/>
      <c r="Q134" s="247"/>
      <c r="R134" s="247"/>
      <c r="S134" s="247"/>
      <c r="T134" s="247"/>
      <c r="U134" s="247"/>
      <c r="V134" s="247"/>
      <c r="W134" s="247"/>
      <c r="X134" s="2"/>
      <c r="Y134" s="2"/>
    </row>
    <row r="135" ht="15.75" customHeight="1">
      <c r="A135" s="461"/>
      <c r="B135" s="98"/>
      <c r="C135" s="179"/>
      <c r="D135" s="179"/>
      <c r="E135" s="314"/>
      <c r="F135" s="462"/>
      <c r="G135" s="189"/>
      <c r="H135" s="189"/>
      <c r="I135" s="189"/>
      <c r="J135" s="247"/>
      <c r="K135" s="247"/>
      <c r="L135" s="247"/>
      <c r="M135" s="247"/>
      <c r="N135" s="247"/>
      <c r="O135" s="247"/>
      <c r="P135" s="247"/>
      <c r="Q135" s="247"/>
      <c r="R135" s="247"/>
      <c r="S135" s="247"/>
      <c r="T135" s="247"/>
      <c r="U135" s="247"/>
      <c r="V135" s="247"/>
      <c r="W135" s="247"/>
      <c r="X135" s="2"/>
      <c r="Y135" s="2"/>
    </row>
    <row r="136" ht="15.75" customHeight="1">
      <c r="A136" s="461"/>
      <c r="B136" s="98"/>
      <c r="C136" s="179"/>
      <c r="D136" s="179"/>
      <c r="E136" s="314"/>
      <c r="F136" s="462"/>
      <c r="G136" s="189"/>
      <c r="H136" s="189"/>
      <c r="I136" s="189"/>
      <c r="J136" s="247"/>
      <c r="K136" s="247"/>
      <c r="L136" s="247"/>
      <c r="M136" s="247"/>
      <c r="N136" s="247"/>
      <c r="O136" s="247"/>
      <c r="P136" s="247"/>
      <c r="Q136" s="247"/>
      <c r="R136" s="247"/>
      <c r="S136" s="247"/>
      <c r="T136" s="247"/>
      <c r="U136" s="247"/>
      <c r="V136" s="247"/>
      <c r="W136" s="247"/>
      <c r="X136" s="2"/>
      <c r="Y136" s="2"/>
    </row>
    <row r="137" ht="15.75" customHeight="1">
      <c r="A137" s="461"/>
      <c r="B137" s="98"/>
      <c r="C137" s="179"/>
      <c r="D137" s="179"/>
      <c r="E137" s="314"/>
      <c r="F137" s="462"/>
      <c r="G137" s="189"/>
      <c r="H137" s="189"/>
      <c r="I137" s="189"/>
      <c r="J137" s="247"/>
      <c r="K137" s="247"/>
      <c r="L137" s="247"/>
      <c r="M137" s="247"/>
      <c r="N137" s="247"/>
      <c r="O137" s="247"/>
      <c r="P137" s="247"/>
      <c r="Q137" s="247"/>
      <c r="R137" s="247"/>
      <c r="S137" s="247"/>
      <c r="T137" s="247"/>
      <c r="U137" s="247"/>
      <c r="V137" s="247"/>
      <c r="W137" s="247"/>
      <c r="X137" s="2"/>
      <c r="Y137" s="2"/>
    </row>
    <row r="138" ht="15.75" customHeight="1">
      <c r="A138" s="461"/>
      <c r="B138" s="98"/>
      <c r="C138" s="179"/>
      <c r="D138" s="179"/>
      <c r="E138" s="314"/>
      <c r="F138" s="462"/>
      <c r="G138" s="189"/>
      <c r="H138" s="189"/>
      <c r="I138" s="189"/>
      <c r="J138" s="247"/>
      <c r="K138" s="247"/>
      <c r="L138" s="247"/>
      <c r="M138" s="247"/>
      <c r="N138" s="247"/>
      <c r="O138" s="247"/>
      <c r="P138" s="247"/>
      <c r="Q138" s="247"/>
      <c r="R138" s="247"/>
      <c r="S138" s="247"/>
      <c r="T138" s="247"/>
      <c r="U138" s="247"/>
      <c r="V138" s="247"/>
      <c r="W138" s="247"/>
      <c r="X138" s="2"/>
      <c r="Y138" s="2"/>
    </row>
    <row r="139" ht="15.75" customHeight="1">
      <c r="A139" s="461"/>
      <c r="B139" s="98"/>
      <c r="C139" s="179"/>
      <c r="D139" s="179"/>
      <c r="E139" s="314"/>
      <c r="F139" s="462"/>
      <c r="G139" s="189"/>
      <c r="H139" s="189"/>
      <c r="I139" s="189"/>
      <c r="J139" s="247"/>
      <c r="K139" s="247"/>
      <c r="L139" s="247"/>
      <c r="M139" s="247"/>
      <c r="N139" s="247"/>
      <c r="O139" s="247"/>
      <c r="P139" s="247"/>
      <c r="Q139" s="247"/>
      <c r="R139" s="247"/>
      <c r="S139" s="247"/>
      <c r="T139" s="247"/>
      <c r="U139" s="247"/>
      <c r="V139" s="247"/>
      <c r="W139" s="247"/>
      <c r="X139" s="2"/>
      <c r="Y139" s="2"/>
    </row>
    <row r="140" ht="15.75" customHeight="1">
      <c r="A140" s="461"/>
      <c r="B140" s="98"/>
      <c r="C140" s="179"/>
      <c r="D140" s="179"/>
      <c r="E140" s="314"/>
      <c r="F140" s="462"/>
      <c r="G140" s="189"/>
      <c r="H140" s="189"/>
      <c r="I140" s="189"/>
      <c r="J140" s="247"/>
      <c r="K140" s="247"/>
      <c r="L140" s="247"/>
      <c r="M140" s="247"/>
      <c r="N140" s="247"/>
      <c r="O140" s="247"/>
      <c r="P140" s="247"/>
      <c r="Q140" s="247"/>
      <c r="R140" s="247"/>
      <c r="S140" s="247"/>
      <c r="T140" s="247"/>
      <c r="U140" s="247"/>
      <c r="V140" s="247"/>
      <c r="W140" s="247"/>
      <c r="X140" s="2"/>
      <c r="Y140" s="2"/>
    </row>
    <row r="141" ht="15.75" customHeight="1">
      <c r="A141" s="461"/>
      <c r="B141" s="98"/>
      <c r="C141" s="179"/>
      <c r="D141" s="179"/>
      <c r="E141" s="314"/>
      <c r="F141" s="462"/>
      <c r="G141" s="189"/>
      <c r="H141" s="189"/>
      <c r="I141" s="189"/>
      <c r="J141" s="247"/>
      <c r="K141" s="247"/>
      <c r="L141" s="247"/>
      <c r="M141" s="247"/>
      <c r="N141" s="247"/>
      <c r="O141" s="247"/>
      <c r="P141" s="247"/>
      <c r="Q141" s="247"/>
      <c r="R141" s="247"/>
      <c r="S141" s="247"/>
      <c r="T141" s="247"/>
      <c r="U141" s="247"/>
      <c r="V141" s="247"/>
      <c r="W141" s="247"/>
      <c r="X141" s="2"/>
      <c r="Y141" s="2"/>
    </row>
    <row r="142" ht="15.75" customHeight="1">
      <c r="A142" s="461"/>
      <c r="B142" s="98"/>
      <c r="C142" s="179"/>
      <c r="D142" s="179"/>
      <c r="E142" s="314"/>
      <c r="F142" s="462"/>
      <c r="G142" s="189"/>
      <c r="H142" s="189"/>
      <c r="I142" s="189"/>
      <c r="J142" s="247"/>
      <c r="K142" s="247"/>
      <c r="L142" s="247"/>
      <c r="M142" s="247"/>
      <c r="N142" s="247"/>
      <c r="O142" s="247"/>
      <c r="P142" s="247"/>
      <c r="Q142" s="247"/>
      <c r="R142" s="247"/>
      <c r="S142" s="247"/>
      <c r="T142" s="247"/>
      <c r="U142" s="247"/>
      <c r="V142" s="247"/>
      <c r="W142" s="247"/>
      <c r="X142" s="2"/>
      <c r="Y142" s="2"/>
    </row>
    <row r="143" ht="15.75" customHeight="1">
      <c r="A143" s="461"/>
      <c r="B143" s="98"/>
      <c r="C143" s="179"/>
      <c r="D143" s="179"/>
      <c r="E143" s="314"/>
      <c r="F143" s="462"/>
      <c r="G143" s="189"/>
      <c r="H143" s="189"/>
      <c r="I143" s="189"/>
      <c r="J143" s="247"/>
      <c r="K143" s="247"/>
      <c r="L143" s="247"/>
      <c r="M143" s="247"/>
      <c r="N143" s="247"/>
      <c r="O143" s="247"/>
      <c r="P143" s="247"/>
      <c r="Q143" s="247"/>
      <c r="R143" s="247"/>
      <c r="S143" s="247"/>
      <c r="T143" s="247"/>
      <c r="U143" s="247"/>
      <c r="V143" s="247"/>
      <c r="W143" s="247"/>
      <c r="X143" s="2"/>
      <c r="Y143" s="2"/>
    </row>
    <row r="144" ht="15.75" customHeight="1">
      <c r="A144" s="461"/>
      <c r="B144" s="98"/>
      <c r="C144" s="179"/>
      <c r="D144" s="179"/>
      <c r="E144" s="314"/>
      <c r="F144" s="462"/>
      <c r="G144" s="189"/>
      <c r="H144" s="189"/>
      <c r="I144" s="189"/>
      <c r="J144" s="247"/>
      <c r="K144" s="247"/>
      <c r="L144" s="247"/>
      <c r="M144" s="247"/>
      <c r="N144" s="247"/>
      <c r="O144" s="247"/>
      <c r="P144" s="247"/>
      <c r="Q144" s="247"/>
      <c r="R144" s="247"/>
      <c r="S144" s="247"/>
      <c r="T144" s="247"/>
      <c r="U144" s="247"/>
      <c r="V144" s="247"/>
      <c r="W144" s="247"/>
      <c r="X144" s="2"/>
      <c r="Y144" s="2"/>
    </row>
    <row r="145" ht="15.75" customHeight="1">
      <c r="A145" s="461"/>
      <c r="B145" s="98"/>
      <c r="C145" s="179"/>
      <c r="D145" s="179"/>
      <c r="E145" s="314"/>
      <c r="F145" s="462"/>
      <c r="G145" s="189"/>
      <c r="H145" s="189"/>
      <c r="I145" s="189"/>
      <c r="J145" s="247"/>
      <c r="K145" s="247"/>
      <c r="L145" s="247"/>
      <c r="M145" s="247"/>
      <c r="N145" s="247"/>
      <c r="O145" s="247"/>
      <c r="P145" s="247"/>
      <c r="Q145" s="247"/>
      <c r="R145" s="247"/>
      <c r="S145" s="247"/>
      <c r="T145" s="247"/>
      <c r="U145" s="247"/>
      <c r="V145" s="247"/>
      <c r="W145" s="247"/>
      <c r="X145" s="2"/>
      <c r="Y145" s="2"/>
    </row>
    <row r="146" ht="15.75" customHeight="1">
      <c r="A146" s="461"/>
      <c r="B146" s="98"/>
      <c r="C146" s="179"/>
      <c r="D146" s="179"/>
      <c r="E146" s="314"/>
      <c r="F146" s="462"/>
      <c r="G146" s="189"/>
      <c r="H146" s="189"/>
      <c r="I146" s="189"/>
      <c r="J146" s="247"/>
      <c r="K146" s="247"/>
      <c r="L146" s="247"/>
      <c r="M146" s="247"/>
      <c r="N146" s="247"/>
      <c r="O146" s="247"/>
      <c r="P146" s="247"/>
      <c r="Q146" s="247"/>
      <c r="R146" s="247"/>
      <c r="S146" s="247"/>
      <c r="T146" s="247"/>
      <c r="U146" s="247"/>
      <c r="V146" s="247"/>
      <c r="W146" s="247"/>
      <c r="X146" s="2"/>
      <c r="Y146" s="2"/>
    </row>
    <row r="147" ht="15.75" customHeight="1">
      <c r="A147" s="461"/>
      <c r="B147" s="98"/>
      <c r="C147" s="179"/>
      <c r="D147" s="179"/>
      <c r="E147" s="314"/>
      <c r="F147" s="462"/>
      <c r="G147" s="189"/>
      <c r="H147" s="189"/>
      <c r="I147" s="189"/>
      <c r="J147" s="247"/>
      <c r="K147" s="247"/>
      <c r="L147" s="247"/>
      <c r="M147" s="247"/>
      <c r="N147" s="247"/>
      <c r="O147" s="247"/>
      <c r="P147" s="247"/>
      <c r="Q147" s="247"/>
      <c r="R147" s="247"/>
      <c r="S147" s="247"/>
      <c r="T147" s="247"/>
      <c r="U147" s="247"/>
      <c r="V147" s="247"/>
      <c r="W147" s="247"/>
      <c r="X147" s="2"/>
      <c r="Y147" s="2"/>
    </row>
    <row r="148" ht="15.75" customHeight="1">
      <c r="A148" s="461"/>
      <c r="B148" s="98"/>
      <c r="C148" s="179"/>
      <c r="D148" s="179"/>
      <c r="E148" s="314"/>
      <c r="F148" s="462"/>
      <c r="G148" s="189"/>
      <c r="H148" s="189"/>
      <c r="I148" s="189"/>
      <c r="J148" s="247"/>
      <c r="K148" s="247"/>
      <c r="L148" s="247"/>
      <c r="M148" s="247"/>
      <c r="N148" s="247"/>
      <c r="O148" s="247"/>
      <c r="P148" s="247"/>
      <c r="Q148" s="247"/>
      <c r="R148" s="247"/>
      <c r="S148" s="247"/>
      <c r="T148" s="247"/>
      <c r="U148" s="247"/>
      <c r="V148" s="247"/>
      <c r="W148" s="247"/>
      <c r="X148" s="2"/>
      <c r="Y148" s="2"/>
    </row>
    <row r="149" ht="15.75" customHeight="1">
      <c r="A149" s="461"/>
      <c r="B149" s="98"/>
      <c r="C149" s="179"/>
      <c r="D149" s="179"/>
      <c r="E149" s="314"/>
      <c r="F149" s="462"/>
      <c r="G149" s="189"/>
      <c r="H149" s="189"/>
      <c r="I149" s="189"/>
      <c r="J149" s="247"/>
      <c r="K149" s="247"/>
      <c r="L149" s="247"/>
      <c r="M149" s="247"/>
      <c r="N149" s="247"/>
      <c r="O149" s="247"/>
      <c r="P149" s="247"/>
      <c r="Q149" s="247"/>
      <c r="R149" s="247"/>
      <c r="S149" s="247"/>
      <c r="T149" s="247"/>
      <c r="U149" s="247"/>
      <c r="V149" s="247"/>
      <c r="W149" s="247"/>
      <c r="X149" s="2"/>
      <c r="Y149" s="2"/>
    </row>
    <row r="150" ht="15.75" customHeight="1">
      <c r="A150" s="461"/>
      <c r="B150" s="98"/>
      <c r="C150" s="179"/>
      <c r="D150" s="179"/>
      <c r="E150" s="314"/>
      <c r="F150" s="462"/>
      <c r="G150" s="189"/>
      <c r="H150" s="189"/>
      <c r="I150" s="189"/>
      <c r="J150" s="247"/>
      <c r="K150" s="247"/>
      <c r="L150" s="247"/>
      <c r="M150" s="247"/>
      <c r="N150" s="247"/>
      <c r="O150" s="247"/>
      <c r="P150" s="247"/>
      <c r="Q150" s="247"/>
      <c r="R150" s="247"/>
      <c r="S150" s="247"/>
      <c r="T150" s="247"/>
      <c r="U150" s="247"/>
      <c r="V150" s="247"/>
      <c r="W150" s="247"/>
      <c r="X150" s="2"/>
      <c r="Y150" s="2"/>
    </row>
    <row r="151" ht="15.75" customHeight="1">
      <c r="A151" s="461"/>
      <c r="B151" s="98"/>
      <c r="C151" s="179"/>
      <c r="D151" s="179"/>
      <c r="E151" s="314"/>
      <c r="F151" s="462"/>
      <c r="G151" s="189"/>
      <c r="H151" s="189"/>
      <c r="I151" s="189"/>
      <c r="J151" s="247"/>
      <c r="K151" s="247"/>
      <c r="L151" s="247"/>
      <c r="M151" s="247"/>
      <c r="N151" s="247"/>
      <c r="O151" s="247"/>
      <c r="P151" s="247"/>
      <c r="Q151" s="247"/>
      <c r="R151" s="247"/>
      <c r="S151" s="247"/>
      <c r="T151" s="247"/>
      <c r="U151" s="247"/>
      <c r="V151" s="247"/>
      <c r="W151" s="247"/>
      <c r="X151" s="2"/>
      <c r="Y151" s="2"/>
    </row>
    <row r="152" ht="15.75" customHeight="1">
      <c r="A152" s="461"/>
      <c r="B152" s="98"/>
      <c r="C152" s="179"/>
      <c r="D152" s="179"/>
      <c r="E152" s="314"/>
      <c r="F152" s="462"/>
      <c r="G152" s="189"/>
      <c r="H152" s="189"/>
      <c r="I152" s="189"/>
      <c r="J152" s="247"/>
      <c r="K152" s="247"/>
      <c r="L152" s="247"/>
      <c r="M152" s="247"/>
      <c r="N152" s="247"/>
      <c r="O152" s="247"/>
      <c r="P152" s="247"/>
      <c r="Q152" s="247"/>
      <c r="R152" s="247"/>
      <c r="S152" s="247"/>
      <c r="T152" s="247"/>
      <c r="U152" s="247"/>
      <c r="V152" s="247"/>
      <c r="W152" s="247"/>
      <c r="X152" s="2"/>
      <c r="Y152" s="2"/>
    </row>
    <row r="153" ht="15.75" customHeight="1">
      <c r="A153" s="461"/>
      <c r="B153" s="98"/>
      <c r="C153" s="179"/>
      <c r="D153" s="179"/>
      <c r="E153" s="314"/>
      <c r="F153" s="462"/>
      <c r="G153" s="189"/>
      <c r="H153" s="189"/>
      <c r="I153" s="189"/>
      <c r="J153" s="247"/>
      <c r="K153" s="247"/>
      <c r="L153" s="247"/>
      <c r="M153" s="247"/>
      <c r="N153" s="247"/>
      <c r="O153" s="247"/>
      <c r="P153" s="247"/>
      <c r="Q153" s="247"/>
      <c r="R153" s="247"/>
      <c r="S153" s="247"/>
      <c r="T153" s="247"/>
      <c r="U153" s="247"/>
      <c r="V153" s="247"/>
      <c r="W153" s="247"/>
      <c r="X153" s="2"/>
      <c r="Y153" s="2"/>
    </row>
    <row r="154" ht="15.75" customHeight="1">
      <c r="A154" s="461"/>
      <c r="B154" s="98"/>
      <c r="C154" s="179"/>
      <c r="D154" s="179"/>
      <c r="E154" s="314"/>
      <c r="F154" s="462"/>
      <c r="G154" s="189"/>
      <c r="H154" s="189"/>
      <c r="I154" s="189"/>
      <c r="J154" s="247"/>
      <c r="K154" s="247"/>
      <c r="L154" s="247"/>
      <c r="M154" s="247"/>
      <c r="N154" s="247"/>
      <c r="O154" s="247"/>
      <c r="P154" s="247"/>
      <c r="Q154" s="247"/>
      <c r="R154" s="247"/>
      <c r="S154" s="247"/>
      <c r="T154" s="247"/>
      <c r="U154" s="247"/>
      <c r="V154" s="247"/>
      <c r="W154" s="247"/>
      <c r="X154" s="2"/>
      <c r="Y154" s="2"/>
    </row>
    <row r="155" ht="15.75" customHeight="1">
      <c r="A155" s="461"/>
      <c r="B155" s="98"/>
      <c r="C155" s="179"/>
      <c r="D155" s="179"/>
      <c r="E155" s="314"/>
      <c r="F155" s="462"/>
      <c r="G155" s="189"/>
      <c r="H155" s="189"/>
      <c r="I155" s="189"/>
      <c r="J155" s="247"/>
      <c r="K155" s="247"/>
      <c r="L155" s="247"/>
      <c r="M155" s="247"/>
      <c r="N155" s="247"/>
      <c r="O155" s="247"/>
      <c r="P155" s="247"/>
      <c r="Q155" s="247"/>
      <c r="R155" s="247"/>
      <c r="S155" s="247"/>
      <c r="T155" s="247"/>
      <c r="U155" s="247"/>
      <c r="V155" s="247"/>
      <c r="W155" s="247"/>
      <c r="X155" s="2"/>
      <c r="Y155" s="2"/>
    </row>
    <row r="156" ht="15.75" customHeight="1">
      <c r="A156" s="461"/>
      <c r="B156" s="98"/>
      <c r="C156" s="179"/>
      <c r="D156" s="179"/>
      <c r="E156" s="314"/>
      <c r="F156" s="462"/>
      <c r="G156" s="189"/>
      <c r="H156" s="189"/>
      <c r="I156" s="189"/>
      <c r="J156" s="247"/>
      <c r="K156" s="247"/>
      <c r="L156" s="247"/>
      <c r="M156" s="247"/>
      <c r="N156" s="247"/>
      <c r="O156" s="247"/>
      <c r="P156" s="247"/>
      <c r="Q156" s="247"/>
      <c r="R156" s="247"/>
      <c r="S156" s="247"/>
      <c r="T156" s="247"/>
      <c r="U156" s="247"/>
      <c r="V156" s="247"/>
      <c r="W156" s="247"/>
      <c r="X156" s="2"/>
      <c r="Y156" s="2"/>
    </row>
    <row r="157" ht="15.75" customHeight="1">
      <c r="A157" s="461"/>
      <c r="B157" s="98"/>
      <c r="C157" s="179"/>
      <c r="D157" s="179"/>
      <c r="E157" s="314"/>
      <c r="F157" s="462"/>
      <c r="G157" s="189"/>
      <c r="H157" s="189"/>
      <c r="I157" s="189"/>
      <c r="J157" s="247"/>
      <c r="K157" s="247"/>
      <c r="L157" s="247"/>
      <c r="M157" s="247"/>
      <c r="N157" s="247"/>
      <c r="O157" s="247"/>
      <c r="P157" s="247"/>
      <c r="Q157" s="247"/>
      <c r="R157" s="247"/>
      <c r="S157" s="247"/>
      <c r="T157" s="247"/>
      <c r="U157" s="247"/>
      <c r="V157" s="247"/>
      <c r="W157" s="247"/>
      <c r="X157" s="2"/>
      <c r="Y157" s="2"/>
    </row>
    <row r="158" ht="15.75" customHeight="1">
      <c r="A158" s="461"/>
      <c r="B158" s="98"/>
      <c r="C158" s="179"/>
      <c r="D158" s="179"/>
      <c r="E158" s="314"/>
      <c r="F158" s="462"/>
      <c r="G158" s="189"/>
      <c r="H158" s="189"/>
      <c r="I158" s="189"/>
      <c r="J158" s="247"/>
      <c r="K158" s="247"/>
      <c r="L158" s="247"/>
      <c r="M158" s="247"/>
      <c r="N158" s="247"/>
      <c r="O158" s="247"/>
      <c r="P158" s="247"/>
      <c r="Q158" s="247"/>
      <c r="R158" s="247"/>
      <c r="S158" s="247"/>
      <c r="T158" s="247"/>
      <c r="U158" s="247"/>
      <c r="V158" s="247"/>
      <c r="W158" s="247"/>
      <c r="X158" s="2"/>
      <c r="Y158" s="2"/>
    </row>
    <row r="159" ht="15.75" customHeight="1">
      <c r="A159" s="461"/>
      <c r="B159" s="98"/>
      <c r="C159" s="179"/>
      <c r="D159" s="179"/>
      <c r="E159" s="314"/>
      <c r="F159" s="462"/>
      <c r="G159" s="189"/>
      <c r="H159" s="189"/>
      <c r="I159" s="189"/>
      <c r="J159" s="247"/>
      <c r="K159" s="247"/>
      <c r="L159" s="247"/>
      <c r="M159" s="247"/>
      <c r="N159" s="247"/>
      <c r="O159" s="247"/>
      <c r="P159" s="247"/>
      <c r="Q159" s="247"/>
      <c r="R159" s="247"/>
      <c r="S159" s="247"/>
      <c r="T159" s="247"/>
      <c r="U159" s="247"/>
      <c r="V159" s="247"/>
      <c r="W159" s="247"/>
      <c r="X159" s="2"/>
      <c r="Y159" s="2"/>
    </row>
    <row r="160" ht="15.75" customHeight="1">
      <c r="A160" s="461"/>
      <c r="B160" s="98"/>
      <c r="C160" s="179"/>
      <c r="D160" s="179"/>
      <c r="E160" s="314"/>
      <c r="F160" s="462"/>
      <c r="G160" s="189"/>
      <c r="H160" s="189"/>
      <c r="I160" s="189"/>
      <c r="J160" s="247"/>
      <c r="K160" s="247"/>
      <c r="L160" s="247"/>
      <c r="M160" s="247"/>
      <c r="N160" s="247"/>
      <c r="O160" s="247"/>
      <c r="P160" s="247"/>
      <c r="Q160" s="247"/>
      <c r="R160" s="247"/>
      <c r="S160" s="247"/>
      <c r="T160" s="247"/>
      <c r="U160" s="247"/>
      <c r="V160" s="247"/>
      <c r="W160" s="247"/>
      <c r="X160" s="2"/>
      <c r="Y160" s="2"/>
    </row>
    <row r="161" ht="15.75" customHeight="1">
      <c r="A161" s="461"/>
      <c r="B161" s="98"/>
      <c r="C161" s="179"/>
      <c r="D161" s="179"/>
      <c r="E161" s="314"/>
      <c r="F161" s="462"/>
      <c r="G161" s="189"/>
      <c r="H161" s="189"/>
      <c r="I161" s="189"/>
      <c r="J161" s="247"/>
      <c r="K161" s="247"/>
      <c r="L161" s="247"/>
      <c r="M161" s="247"/>
      <c r="N161" s="247"/>
      <c r="O161" s="247"/>
      <c r="P161" s="247"/>
      <c r="Q161" s="247"/>
      <c r="R161" s="247"/>
      <c r="S161" s="247"/>
      <c r="T161" s="247"/>
      <c r="U161" s="247"/>
      <c r="V161" s="247"/>
      <c r="W161" s="247"/>
      <c r="X161" s="2"/>
      <c r="Y161" s="2"/>
    </row>
    <row r="162" ht="15.75" customHeight="1">
      <c r="A162" s="461"/>
      <c r="B162" s="98"/>
      <c r="C162" s="179"/>
      <c r="D162" s="179"/>
      <c r="E162" s="314"/>
      <c r="F162" s="462"/>
      <c r="G162" s="189"/>
      <c r="H162" s="189"/>
      <c r="I162" s="189"/>
      <c r="J162" s="247"/>
      <c r="K162" s="247"/>
      <c r="L162" s="247"/>
      <c r="M162" s="247"/>
      <c r="N162" s="247"/>
      <c r="O162" s="247"/>
      <c r="P162" s="247"/>
      <c r="Q162" s="247"/>
      <c r="R162" s="247"/>
      <c r="S162" s="247"/>
      <c r="T162" s="247"/>
      <c r="U162" s="247"/>
      <c r="V162" s="247"/>
      <c r="W162" s="247"/>
      <c r="X162" s="2"/>
      <c r="Y162" s="2"/>
    </row>
    <row r="163" ht="15.75" customHeight="1">
      <c r="A163" s="461"/>
      <c r="B163" s="98"/>
      <c r="C163" s="179"/>
      <c r="D163" s="179"/>
      <c r="E163" s="314"/>
      <c r="F163" s="462"/>
      <c r="G163" s="189"/>
      <c r="H163" s="189"/>
      <c r="I163" s="189"/>
      <c r="J163" s="247"/>
      <c r="K163" s="247"/>
      <c r="L163" s="247"/>
      <c r="M163" s="247"/>
      <c r="N163" s="247"/>
      <c r="O163" s="247"/>
      <c r="P163" s="247"/>
      <c r="Q163" s="247"/>
      <c r="R163" s="247"/>
      <c r="S163" s="247"/>
      <c r="T163" s="247"/>
      <c r="U163" s="247"/>
      <c r="V163" s="247"/>
      <c r="W163" s="247"/>
      <c r="X163" s="2"/>
      <c r="Y163" s="2"/>
    </row>
    <row r="164" ht="15.75" customHeight="1">
      <c r="A164" s="461"/>
      <c r="B164" s="98"/>
      <c r="C164" s="179"/>
      <c r="D164" s="179"/>
      <c r="E164" s="314"/>
      <c r="F164" s="462"/>
      <c r="G164" s="189"/>
      <c r="H164" s="189"/>
      <c r="I164" s="189"/>
      <c r="J164" s="247"/>
      <c r="K164" s="247"/>
      <c r="L164" s="247"/>
      <c r="M164" s="247"/>
      <c r="N164" s="247"/>
      <c r="O164" s="247"/>
      <c r="P164" s="247"/>
      <c r="Q164" s="247"/>
      <c r="R164" s="247"/>
      <c r="S164" s="247"/>
      <c r="T164" s="247"/>
      <c r="U164" s="247"/>
      <c r="V164" s="247"/>
      <c r="W164" s="247"/>
      <c r="X164" s="2"/>
      <c r="Y164" s="2"/>
    </row>
    <row r="165" ht="15.75" customHeight="1">
      <c r="A165" s="461"/>
      <c r="B165" s="98"/>
      <c r="C165" s="179"/>
      <c r="D165" s="179"/>
      <c r="E165" s="314"/>
      <c r="F165" s="462"/>
      <c r="G165" s="189"/>
      <c r="H165" s="189"/>
      <c r="I165" s="189"/>
      <c r="J165" s="247"/>
      <c r="K165" s="247"/>
      <c r="L165" s="247"/>
      <c r="M165" s="247"/>
      <c r="N165" s="247"/>
      <c r="O165" s="247"/>
      <c r="P165" s="247"/>
      <c r="Q165" s="247"/>
      <c r="R165" s="247"/>
      <c r="S165" s="247"/>
      <c r="T165" s="247"/>
      <c r="U165" s="247"/>
      <c r="V165" s="247"/>
      <c r="W165" s="247"/>
      <c r="X165" s="2"/>
      <c r="Y165" s="2"/>
    </row>
    <row r="166" ht="15.75" customHeight="1">
      <c r="A166" s="461"/>
      <c r="B166" s="98"/>
      <c r="C166" s="179"/>
      <c r="D166" s="179"/>
      <c r="E166" s="314"/>
      <c r="F166" s="462"/>
      <c r="G166" s="189"/>
      <c r="H166" s="189"/>
      <c r="I166" s="189"/>
      <c r="J166" s="247"/>
      <c r="K166" s="247"/>
      <c r="L166" s="247"/>
      <c r="M166" s="247"/>
      <c r="N166" s="247"/>
      <c r="O166" s="247"/>
      <c r="P166" s="247"/>
      <c r="Q166" s="247"/>
      <c r="R166" s="247"/>
      <c r="S166" s="247"/>
      <c r="T166" s="247"/>
      <c r="U166" s="247"/>
      <c r="V166" s="247"/>
      <c r="W166" s="247"/>
      <c r="X166" s="2"/>
      <c r="Y166" s="2"/>
    </row>
    <row r="167" ht="15.75" customHeight="1">
      <c r="A167" s="461"/>
      <c r="B167" s="98"/>
      <c r="C167" s="179"/>
      <c r="D167" s="179"/>
      <c r="E167" s="314"/>
      <c r="F167" s="462"/>
      <c r="G167" s="189"/>
      <c r="H167" s="189"/>
      <c r="I167" s="189"/>
      <c r="J167" s="247"/>
      <c r="K167" s="247"/>
      <c r="L167" s="247"/>
      <c r="M167" s="247"/>
      <c r="N167" s="247"/>
      <c r="O167" s="247"/>
      <c r="P167" s="247"/>
      <c r="Q167" s="247"/>
      <c r="R167" s="247"/>
      <c r="S167" s="247"/>
      <c r="T167" s="247"/>
      <c r="U167" s="247"/>
      <c r="V167" s="247"/>
      <c r="W167" s="247"/>
      <c r="X167" s="2"/>
      <c r="Y167" s="2"/>
    </row>
    <row r="168" ht="15.75" customHeight="1">
      <c r="A168" s="461"/>
      <c r="B168" s="98"/>
      <c r="C168" s="179"/>
      <c r="D168" s="179"/>
      <c r="E168" s="314"/>
      <c r="F168" s="462"/>
      <c r="G168" s="189"/>
      <c r="H168" s="189"/>
      <c r="I168" s="189"/>
      <c r="J168" s="247"/>
      <c r="K168" s="247"/>
      <c r="L168" s="247"/>
      <c r="M168" s="247"/>
      <c r="N168" s="247"/>
      <c r="O168" s="247"/>
      <c r="P168" s="247"/>
      <c r="Q168" s="247"/>
      <c r="R168" s="247"/>
      <c r="S168" s="247"/>
      <c r="T168" s="247"/>
      <c r="U168" s="247"/>
      <c r="V168" s="247"/>
      <c r="W168" s="247"/>
      <c r="X168" s="2"/>
      <c r="Y168" s="2"/>
    </row>
    <row r="169" ht="15.75" customHeight="1">
      <c r="A169" s="461"/>
      <c r="B169" s="98"/>
      <c r="C169" s="179"/>
      <c r="D169" s="179"/>
      <c r="E169" s="314"/>
      <c r="F169" s="462"/>
      <c r="G169" s="189"/>
      <c r="H169" s="189"/>
      <c r="I169" s="189"/>
      <c r="J169" s="247"/>
      <c r="K169" s="247"/>
      <c r="L169" s="247"/>
      <c r="M169" s="247"/>
      <c r="N169" s="247"/>
      <c r="O169" s="247"/>
      <c r="P169" s="247"/>
      <c r="Q169" s="247"/>
      <c r="R169" s="247"/>
      <c r="S169" s="247"/>
      <c r="T169" s="247"/>
      <c r="U169" s="247"/>
      <c r="V169" s="247"/>
      <c r="W169" s="247"/>
      <c r="X169" s="2"/>
      <c r="Y169" s="2"/>
    </row>
    <row r="170" ht="15.75" customHeight="1">
      <c r="A170" s="461"/>
      <c r="B170" s="98"/>
      <c r="C170" s="179"/>
      <c r="D170" s="179"/>
      <c r="E170" s="314"/>
      <c r="F170" s="462"/>
      <c r="G170" s="189"/>
      <c r="H170" s="189"/>
      <c r="I170" s="189"/>
      <c r="J170" s="247"/>
      <c r="K170" s="247"/>
      <c r="L170" s="247"/>
      <c r="M170" s="247"/>
      <c r="N170" s="247"/>
      <c r="O170" s="247"/>
      <c r="P170" s="247"/>
      <c r="Q170" s="247"/>
      <c r="R170" s="247"/>
      <c r="S170" s="247"/>
      <c r="T170" s="247"/>
      <c r="U170" s="247"/>
      <c r="V170" s="247"/>
      <c r="W170" s="247"/>
      <c r="X170" s="2"/>
      <c r="Y170" s="2"/>
    </row>
    <row r="171" ht="15.75" customHeight="1">
      <c r="A171" s="461"/>
      <c r="B171" s="98"/>
      <c r="C171" s="179"/>
      <c r="D171" s="179"/>
      <c r="E171" s="314"/>
      <c r="F171" s="462"/>
      <c r="G171" s="189"/>
      <c r="H171" s="189"/>
      <c r="I171" s="189"/>
      <c r="J171" s="247"/>
      <c r="K171" s="247"/>
      <c r="L171" s="247"/>
      <c r="M171" s="247"/>
      <c r="N171" s="247"/>
      <c r="O171" s="247"/>
      <c r="P171" s="247"/>
      <c r="Q171" s="247"/>
      <c r="R171" s="247"/>
      <c r="S171" s="247"/>
      <c r="T171" s="247"/>
      <c r="U171" s="247"/>
      <c r="V171" s="247"/>
      <c r="W171" s="247"/>
      <c r="X171" s="2"/>
      <c r="Y171" s="2"/>
    </row>
    <row r="172" ht="15.75" customHeight="1">
      <c r="A172" s="461"/>
      <c r="B172" s="98"/>
      <c r="C172" s="179"/>
      <c r="D172" s="179"/>
      <c r="E172" s="314"/>
      <c r="F172" s="462"/>
      <c r="G172" s="189"/>
      <c r="H172" s="189"/>
      <c r="I172" s="189"/>
      <c r="J172" s="247"/>
      <c r="K172" s="247"/>
      <c r="L172" s="247"/>
      <c r="M172" s="247"/>
      <c r="N172" s="247"/>
      <c r="O172" s="247"/>
      <c r="P172" s="247"/>
      <c r="Q172" s="247"/>
      <c r="R172" s="247"/>
      <c r="S172" s="247"/>
      <c r="T172" s="247"/>
      <c r="U172" s="247"/>
      <c r="V172" s="247"/>
      <c r="W172" s="247"/>
      <c r="X172" s="2"/>
      <c r="Y172" s="2"/>
    </row>
    <row r="173" ht="15.75" customHeight="1">
      <c r="A173" s="461"/>
      <c r="B173" s="98"/>
      <c r="C173" s="179"/>
      <c r="D173" s="179"/>
      <c r="E173" s="314"/>
      <c r="F173" s="462"/>
      <c r="G173" s="189"/>
      <c r="H173" s="189"/>
      <c r="I173" s="189"/>
      <c r="J173" s="247"/>
      <c r="K173" s="247"/>
      <c r="L173" s="247"/>
      <c r="M173" s="247"/>
      <c r="N173" s="247"/>
      <c r="O173" s="247"/>
      <c r="P173" s="247"/>
      <c r="Q173" s="247"/>
      <c r="R173" s="247"/>
      <c r="S173" s="247"/>
      <c r="T173" s="247"/>
      <c r="U173" s="247"/>
      <c r="V173" s="247"/>
      <c r="W173" s="247"/>
      <c r="X173" s="2"/>
      <c r="Y173" s="2"/>
    </row>
    <row r="174" ht="15.75" customHeight="1">
      <c r="A174" s="461"/>
      <c r="B174" s="98"/>
      <c r="C174" s="179"/>
      <c r="D174" s="179"/>
      <c r="E174" s="314"/>
      <c r="F174" s="462"/>
      <c r="G174" s="189"/>
      <c r="H174" s="189"/>
      <c r="I174" s="189"/>
      <c r="J174" s="247"/>
      <c r="K174" s="247"/>
      <c r="L174" s="247"/>
      <c r="M174" s="247"/>
      <c r="N174" s="247"/>
      <c r="O174" s="247"/>
      <c r="P174" s="247"/>
      <c r="Q174" s="247"/>
      <c r="R174" s="247"/>
      <c r="S174" s="247"/>
      <c r="T174" s="247"/>
      <c r="U174" s="247"/>
      <c r="V174" s="247"/>
      <c r="W174" s="247"/>
      <c r="X174" s="2"/>
      <c r="Y174" s="2"/>
    </row>
    <row r="175" ht="15.75" customHeight="1">
      <c r="A175" s="461"/>
      <c r="B175" s="98"/>
      <c r="C175" s="179"/>
      <c r="D175" s="179"/>
      <c r="E175" s="314"/>
      <c r="F175" s="462"/>
      <c r="G175" s="189"/>
      <c r="H175" s="189"/>
      <c r="I175" s="189"/>
      <c r="J175" s="247"/>
      <c r="K175" s="247"/>
      <c r="L175" s="247"/>
      <c r="M175" s="247"/>
      <c r="N175" s="247"/>
      <c r="O175" s="247"/>
      <c r="P175" s="247"/>
      <c r="Q175" s="247"/>
      <c r="R175" s="247"/>
      <c r="S175" s="247"/>
      <c r="T175" s="247"/>
      <c r="U175" s="247"/>
      <c r="V175" s="247"/>
      <c r="W175" s="247"/>
      <c r="X175" s="2"/>
      <c r="Y175" s="2"/>
    </row>
    <row r="176" ht="15.75" customHeight="1">
      <c r="A176" s="461"/>
      <c r="B176" s="98"/>
      <c r="C176" s="179"/>
      <c r="D176" s="179"/>
      <c r="E176" s="314"/>
      <c r="F176" s="462"/>
      <c r="G176" s="189"/>
      <c r="H176" s="189"/>
      <c r="I176" s="189"/>
      <c r="J176" s="247"/>
      <c r="K176" s="247"/>
      <c r="L176" s="247"/>
      <c r="M176" s="247"/>
      <c r="N176" s="247"/>
      <c r="O176" s="247"/>
      <c r="P176" s="247"/>
      <c r="Q176" s="247"/>
      <c r="R176" s="247"/>
      <c r="S176" s="247"/>
      <c r="T176" s="247"/>
      <c r="U176" s="247"/>
      <c r="V176" s="247"/>
      <c r="W176" s="247"/>
      <c r="X176" s="2"/>
      <c r="Y176" s="2"/>
    </row>
    <row r="177" ht="15.75" customHeight="1">
      <c r="A177" s="461"/>
      <c r="B177" s="98"/>
      <c r="C177" s="179"/>
      <c r="D177" s="179"/>
      <c r="E177" s="314"/>
      <c r="F177" s="462"/>
      <c r="G177" s="189"/>
      <c r="H177" s="189"/>
      <c r="I177" s="189"/>
      <c r="J177" s="247"/>
      <c r="K177" s="247"/>
      <c r="L177" s="247"/>
      <c r="M177" s="247"/>
      <c r="N177" s="247"/>
      <c r="O177" s="247"/>
      <c r="P177" s="247"/>
      <c r="Q177" s="247"/>
      <c r="R177" s="247"/>
      <c r="S177" s="247"/>
      <c r="T177" s="247"/>
      <c r="U177" s="247"/>
      <c r="V177" s="247"/>
      <c r="W177" s="247"/>
      <c r="X177" s="2"/>
      <c r="Y177" s="2"/>
    </row>
    <row r="178" ht="15.75" customHeight="1">
      <c r="A178" s="461"/>
      <c r="B178" s="98"/>
      <c r="C178" s="179"/>
      <c r="D178" s="179"/>
      <c r="E178" s="314"/>
      <c r="F178" s="462"/>
      <c r="G178" s="189"/>
      <c r="H178" s="189"/>
      <c r="I178" s="189"/>
      <c r="J178" s="247"/>
      <c r="K178" s="247"/>
      <c r="L178" s="247"/>
      <c r="M178" s="247"/>
      <c r="N178" s="247"/>
      <c r="O178" s="247"/>
      <c r="P178" s="247"/>
      <c r="Q178" s="247"/>
      <c r="R178" s="247"/>
      <c r="S178" s="247"/>
      <c r="T178" s="247"/>
      <c r="U178" s="247"/>
      <c r="V178" s="247"/>
      <c r="W178" s="247"/>
      <c r="X178" s="2"/>
      <c r="Y178" s="2"/>
    </row>
    <row r="179" ht="15.75" customHeight="1">
      <c r="A179" s="461"/>
      <c r="B179" s="98"/>
      <c r="C179" s="179"/>
      <c r="D179" s="179"/>
      <c r="E179" s="314"/>
      <c r="F179" s="462"/>
      <c r="G179" s="189"/>
      <c r="H179" s="189"/>
      <c r="I179" s="189"/>
      <c r="J179" s="247"/>
      <c r="K179" s="247"/>
      <c r="L179" s="247"/>
      <c r="M179" s="247"/>
      <c r="N179" s="247"/>
      <c r="O179" s="247"/>
      <c r="P179" s="247"/>
      <c r="Q179" s="247"/>
      <c r="R179" s="247"/>
      <c r="S179" s="247"/>
      <c r="T179" s="247"/>
      <c r="U179" s="247"/>
      <c r="V179" s="247"/>
      <c r="W179" s="247"/>
      <c r="X179" s="2"/>
      <c r="Y179" s="2"/>
    </row>
    <row r="180" ht="15.75" customHeight="1">
      <c r="A180" s="461"/>
      <c r="B180" s="98"/>
      <c r="C180" s="179"/>
      <c r="D180" s="179"/>
      <c r="E180" s="314"/>
      <c r="F180" s="462"/>
      <c r="G180" s="189"/>
      <c r="H180" s="189"/>
      <c r="I180" s="189"/>
      <c r="J180" s="247"/>
      <c r="K180" s="247"/>
      <c r="L180" s="247"/>
      <c r="M180" s="247"/>
      <c r="N180" s="247"/>
      <c r="O180" s="247"/>
      <c r="P180" s="247"/>
      <c r="Q180" s="247"/>
      <c r="R180" s="247"/>
      <c r="S180" s="247"/>
      <c r="T180" s="247"/>
      <c r="U180" s="247"/>
      <c r="V180" s="247"/>
      <c r="W180" s="247"/>
      <c r="X180" s="2"/>
      <c r="Y180" s="2"/>
    </row>
    <row r="181" ht="15.75" customHeight="1">
      <c r="A181" s="461"/>
      <c r="B181" s="98"/>
      <c r="C181" s="179"/>
      <c r="D181" s="179"/>
      <c r="E181" s="314"/>
      <c r="F181" s="462"/>
      <c r="G181" s="189"/>
      <c r="H181" s="189"/>
      <c r="I181" s="189"/>
      <c r="J181" s="247"/>
      <c r="K181" s="247"/>
      <c r="L181" s="247"/>
      <c r="M181" s="247"/>
      <c r="N181" s="247"/>
      <c r="O181" s="247"/>
      <c r="P181" s="247"/>
      <c r="Q181" s="247"/>
      <c r="R181" s="247"/>
      <c r="S181" s="247"/>
      <c r="T181" s="247"/>
      <c r="U181" s="247"/>
      <c r="V181" s="247"/>
      <c r="W181" s="247"/>
      <c r="X181" s="2"/>
      <c r="Y181" s="2"/>
    </row>
    <row r="182" ht="15.75" customHeight="1">
      <c r="A182" s="461"/>
      <c r="B182" s="98"/>
      <c r="C182" s="179"/>
      <c r="D182" s="179"/>
      <c r="E182" s="314"/>
      <c r="F182" s="462"/>
      <c r="G182" s="189"/>
      <c r="H182" s="189"/>
      <c r="I182" s="189"/>
      <c r="J182" s="247"/>
      <c r="K182" s="247"/>
      <c r="L182" s="247"/>
      <c r="M182" s="247"/>
      <c r="N182" s="247"/>
      <c r="O182" s="247"/>
      <c r="P182" s="247"/>
      <c r="Q182" s="247"/>
      <c r="R182" s="247"/>
      <c r="S182" s="247"/>
      <c r="T182" s="247"/>
      <c r="U182" s="247"/>
      <c r="V182" s="247"/>
      <c r="W182" s="247"/>
      <c r="X182" s="2"/>
      <c r="Y182" s="2"/>
    </row>
    <row r="183" ht="15.75" customHeight="1">
      <c r="A183" s="461"/>
      <c r="B183" s="98"/>
      <c r="C183" s="179"/>
      <c r="D183" s="179"/>
      <c r="E183" s="314"/>
      <c r="F183" s="462"/>
      <c r="G183" s="189"/>
      <c r="H183" s="189"/>
      <c r="I183" s="189"/>
      <c r="J183" s="247"/>
      <c r="K183" s="247"/>
      <c r="L183" s="247"/>
      <c r="M183" s="247"/>
      <c r="N183" s="247"/>
      <c r="O183" s="247"/>
      <c r="P183" s="247"/>
      <c r="Q183" s="247"/>
      <c r="R183" s="247"/>
      <c r="S183" s="247"/>
      <c r="T183" s="247"/>
      <c r="U183" s="247"/>
      <c r="V183" s="247"/>
      <c r="W183" s="247"/>
      <c r="X183" s="2"/>
      <c r="Y183" s="2"/>
    </row>
    <row r="184" ht="15.75" customHeight="1">
      <c r="A184" s="461"/>
      <c r="B184" s="98"/>
      <c r="C184" s="179"/>
      <c r="D184" s="179"/>
      <c r="E184" s="314"/>
      <c r="F184" s="462"/>
      <c r="G184" s="189"/>
      <c r="H184" s="189"/>
      <c r="I184" s="189"/>
      <c r="J184" s="247"/>
      <c r="K184" s="247"/>
      <c r="L184" s="247"/>
      <c r="M184" s="247"/>
      <c r="N184" s="247"/>
      <c r="O184" s="247"/>
      <c r="P184" s="247"/>
      <c r="Q184" s="247"/>
      <c r="R184" s="247"/>
      <c r="S184" s="247"/>
      <c r="T184" s="247"/>
      <c r="U184" s="247"/>
      <c r="V184" s="247"/>
      <c r="W184" s="247"/>
      <c r="X184" s="2"/>
      <c r="Y184" s="2"/>
    </row>
    <row r="185" ht="15.75" customHeight="1">
      <c r="A185" s="461"/>
      <c r="B185" s="98"/>
      <c r="C185" s="179"/>
      <c r="D185" s="179"/>
      <c r="E185" s="314"/>
      <c r="F185" s="462"/>
      <c r="G185" s="189"/>
      <c r="H185" s="189"/>
      <c r="I185" s="189"/>
      <c r="J185" s="247"/>
      <c r="K185" s="247"/>
      <c r="L185" s="247"/>
      <c r="M185" s="247"/>
      <c r="N185" s="247"/>
      <c r="O185" s="247"/>
      <c r="P185" s="247"/>
      <c r="Q185" s="247"/>
      <c r="R185" s="247"/>
      <c r="S185" s="247"/>
      <c r="T185" s="247"/>
      <c r="U185" s="247"/>
      <c r="V185" s="247"/>
      <c r="W185" s="247"/>
      <c r="X185" s="2"/>
      <c r="Y185" s="2"/>
    </row>
    <row r="186" ht="15.75" customHeight="1">
      <c r="A186" s="461"/>
      <c r="B186" s="98"/>
      <c r="C186" s="179"/>
      <c r="D186" s="179"/>
      <c r="E186" s="314"/>
      <c r="F186" s="462"/>
      <c r="G186" s="189"/>
      <c r="H186" s="189"/>
      <c r="I186" s="189"/>
      <c r="J186" s="247"/>
      <c r="K186" s="247"/>
      <c r="L186" s="247"/>
      <c r="M186" s="247"/>
      <c r="N186" s="247"/>
      <c r="O186" s="247"/>
      <c r="P186" s="247"/>
      <c r="Q186" s="247"/>
      <c r="R186" s="247"/>
      <c r="S186" s="247"/>
      <c r="T186" s="247"/>
      <c r="U186" s="247"/>
      <c r="V186" s="247"/>
      <c r="W186" s="247"/>
      <c r="X186" s="2"/>
      <c r="Y186" s="2"/>
    </row>
    <row r="187" ht="15.75" customHeight="1">
      <c r="A187" s="461"/>
      <c r="B187" s="98"/>
      <c r="C187" s="179"/>
      <c r="D187" s="179"/>
      <c r="E187" s="314"/>
      <c r="F187" s="462"/>
      <c r="G187" s="189"/>
      <c r="H187" s="189"/>
      <c r="I187" s="189"/>
      <c r="J187" s="247"/>
      <c r="K187" s="247"/>
      <c r="L187" s="247"/>
      <c r="M187" s="247"/>
      <c r="N187" s="247"/>
      <c r="O187" s="247"/>
      <c r="P187" s="247"/>
      <c r="Q187" s="247"/>
      <c r="R187" s="247"/>
      <c r="S187" s="247"/>
      <c r="T187" s="247"/>
      <c r="U187" s="247"/>
      <c r="V187" s="247"/>
      <c r="W187" s="247"/>
      <c r="X187" s="2"/>
      <c r="Y187" s="2"/>
    </row>
    <row r="188" ht="15.75" customHeight="1">
      <c r="A188" s="461"/>
      <c r="B188" s="98"/>
      <c r="C188" s="179"/>
      <c r="D188" s="179"/>
      <c r="E188" s="314"/>
      <c r="F188" s="462"/>
      <c r="G188" s="189"/>
      <c r="H188" s="189"/>
      <c r="I188" s="189"/>
      <c r="J188" s="247"/>
      <c r="K188" s="247"/>
      <c r="L188" s="247"/>
      <c r="M188" s="247"/>
      <c r="N188" s="247"/>
      <c r="O188" s="247"/>
      <c r="P188" s="247"/>
      <c r="Q188" s="247"/>
      <c r="R188" s="247"/>
      <c r="S188" s="247"/>
      <c r="T188" s="247"/>
      <c r="U188" s="247"/>
      <c r="V188" s="247"/>
      <c r="W188" s="247"/>
      <c r="X188" s="2"/>
      <c r="Y188" s="2"/>
    </row>
    <row r="189" ht="15.75" customHeight="1">
      <c r="A189" s="461"/>
      <c r="B189" s="98"/>
      <c r="C189" s="179"/>
      <c r="D189" s="179"/>
      <c r="E189" s="314"/>
      <c r="F189" s="462"/>
      <c r="G189" s="189"/>
      <c r="H189" s="189"/>
      <c r="I189" s="189"/>
      <c r="J189" s="247"/>
      <c r="K189" s="247"/>
      <c r="L189" s="247"/>
      <c r="M189" s="247"/>
      <c r="N189" s="247"/>
      <c r="O189" s="247"/>
      <c r="P189" s="247"/>
      <c r="Q189" s="247"/>
      <c r="R189" s="247"/>
      <c r="S189" s="247"/>
      <c r="T189" s="247"/>
      <c r="U189" s="247"/>
      <c r="V189" s="247"/>
      <c r="W189" s="247"/>
      <c r="X189" s="2"/>
      <c r="Y189" s="2"/>
    </row>
    <row r="190" ht="15.75" customHeight="1">
      <c r="A190" s="461"/>
      <c r="B190" s="98"/>
      <c r="C190" s="179"/>
      <c r="D190" s="179"/>
      <c r="E190" s="314"/>
      <c r="F190" s="462"/>
      <c r="G190" s="189"/>
      <c r="H190" s="189"/>
      <c r="I190" s="189"/>
      <c r="J190" s="247"/>
      <c r="K190" s="247"/>
      <c r="L190" s="247"/>
      <c r="M190" s="247"/>
      <c r="N190" s="247"/>
      <c r="O190" s="247"/>
      <c r="P190" s="247"/>
      <c r="Q190" s="247"/>
      <c r="R190" s="247"/>
      <c r="S190" s="247"/>
      <c r="T190" s="247"/>
      <c r="U190" s="247"/>
      <c r="V190" s="247"/>
      <c r="W190" s="247"/>
      <c r="X190" s="2"/>
      <c r="Y190" s="2"/>
    </row>
    <row r="191" ht="15.75" customHeight="1">
      <c r="A191" s="461"/>
      <c r="B191" s="98"/>
      <c r="C191" s="179"/>
      <c r="D191" s="179"/>
      <c r="E191" s="314"/>
      <c r="F191" s="462"/>
      <c r="G191" s="189"/>
      <c r="H191" s="189"/>
      <c r="I191" s="189"/>
      <c r="J191" s="247"/>
      <c r="K191" s="247"/>
      <c r="L191" s="247"/>
      <c r="M191" s="247"/>
      <c r="N191" s="247"/>
      <c r="O191" s="247"/>
      <c r="P191" s="247"/>
      <c r="Q191" s="247"/>
      <c r="R191" s="247"/>
      <c r="S191" s="247"/>
      <c r="T191" s="247"/>
      <c r="U191" s="247"/>
      <c r="V191" s="247"/>
      <c r="W191" s="247"/>
      <c r="X191" s="2"/>
      <c r="Y191" s="2"/>
    </row>
    <row r="192" ht="15.75" customHeight="1">
      <c r="A192" s="461"/>
      <c r="B192" s="98"/>
      <c r="C192" s="179"/>
      <c r="D192" s="179"/>
      <c r="E192" s="314"/>
      <c r="F192" s="462"/>
      <c r="G192" s="189"/>
      <c r="H192" s="189"/>
      <c r="I192" s="189"/>
      <c r="J192" s="247"/>
      <c r="K192" s="247"/>
      <c r="L192" s="247"/>
      <c r="M192" s="247"/>
      <c r="N192" s="247"/>
      <c r="O192" s="247"/>
      <c r="P192" s="247"/>
      <c r="Q192" s="247"/>
      <c r="R192" s="247"/>
      <c r="S192" s="247"/>
      <c r="T192" s="247"/>
      <c r="U192" s="247"/>
      <c r="V192" s="247"/>
      <c r="W192" s="247"/>
      <c r="X192" s="2"/>
      <c r="Y192" s="2"/>
    </row>
    <row r="193" ht="15.75" customHeight="1">
      <c r="A193" s="461"/>
      <c r="B193" s="98"/>
      <c r="C193" s="179"/>
      <c r="D193" s="179"/>
      <c r="E193" s="314"/>
      <c r="F193" s="462"/>
      <c r="G193" s="189"/>
      <c r="H193" s="189"/>
      <c r="I193" s="189"/>
      <c r="J193" s="247"/>
      <c r="K193" s="247"/>
      <c r="L193" s="247"/>
      <c r="M193" s="247"/>
      <c r="N193" s="247"/>
      <c r="O193" s="247"/>
      <c r="P193" s="247"/>
      <c r="Q193" s="247"/>
      <c r="R193" s="247"/>
      <c r="S193" s="247"/>
      <c r="T193" s="247"/>
      <c r="U193" s="247"/>
      <c r="V193" s="247"/>
      <c r="W193" s="247"/>
      <c r="X193" s="2"/>
      <c r="Y193" s="2"/>
    </row>
    <row r="194" ht="15.75" customHeight="1">
      <c r="A194" s="461"/>
      <c r="B194" s="98"/>
      <c r="C194" s="179"/>
      <c r="D194" s="179"/>
      <c r="E194" s="314"/>
      <c r="F194" s="462"/>
      <c r="G194" s="189"/>
      <c r="H194" s="189"/>
      <c r="I194" s="189"/>
      <c r="J194" s="247"/>
      <c r="K194" s="247"/>
      <c r="L194" s="247"/>
      <c r="M194" s="247"/>
      <c r="N194" s="247"/>
      <c r="O194" s="247"/>
      <c r="P194" s="247"/>
      <c r="Q194" s="247"/>
      <c r="R194" s="247"/>
      <c r="S194" s="247"/>
      <c r="T194" s="247"/>
      <c r="U194" s="247"/>
      <c r="V194" s="247"/>
      <c r="W194" s="247"/>
      <c r="X194" s="2"/>
      <c r="Y194" s="2"/>
    </row>
    <row r="195" ht="15.75" customHeight="1">
      <c r="A195" s="465"/>
      <c r="B195" s="139"/>
      <c r="C195" s="139"/>
      <c r="D195" s="313"/>
      <c r="E195" s="314"/>
      <c r="F195" s="462"/>
      <c r="G195" s="189"/>
      <c r="H195" s="189"/>
      <c r="I195" s="189"/>
      <c r="J195" s="247"/>
      <c r="K195" s="247"/>
      <c r="L195" s="247"/>
      <c r="M195" s="247"/>
      <c r="N195" s="247"/>
      <c r="O195" s="247"/>
      <c r="P195" s="247"/>
      <c r="Q195" s="247"/>
      <c r="R195" s="247"/>
      <c r="S195" s="247"/>
      <c r="T195" s="247"/>
      <c r="U195" s="247"/>
      <c r="V195" s="247"/>
      <c r="W195" s="247"/>
      <c r="X195" s="2"/>
      <c r="Y195" s="2"/>
    </row>
    <row r="196" ht="15.75" customHeight="1">
      <c r="A196" s="465"/>
      <c r="B196" s="139"/>
      <c r="C196" s="139"/>
      <c r="D196" s="313"/>
      <c r="E196" s="314"/>
      <c r="F196" s="462"/>
      <c r="G196" s="189"/>
      <c r="H196" s="189"/>
      <c r="I196" s="189"/>
      <c r="J196" s="247"/>
      <c r="K196" s="247"/>
      <c r="L196" s="247"/>
      <c r="M196" s="247"/>
      <c r="N196" s="247"/>
      <c r="O196" s="247"/>
      <c r="P196" s="247"/>
      <c r="Q196" s="247"/>
      <c r="R196" s="247"/>
      <c r="S196" s="247"/>
      <c r="T196" s="247"/>
      <c r="U196" s="247"/>
      <c r="V196" s="247"/>
      <c r="W196" s="247"/>
      <c r="X196" s="2"/>
      <c r="Y196" s="2"/>
    </row>
    <row r="197" ht="15.75" customHeight="1">
      <c r="A197" s="465"/>
      <c r="B197" s="139"/>
      <c r="C197" s="139"/>
      <c r="D197" s="313"/>
      <c r="E197" s="314"/>
      <c r="F197" s="462"/>
      <c r="G197" s="189"/>
      <c r="H197" s="189"/>
      <c r="I197" s="189"/>
      <c r="J197" s="247"/>
      <c r="K197" s="247"/>
      <c r="L197" s="247"/>
      <c r="M197" s="247"/>
      <c r="N197" s="247"/>
      <c r="O197" s="247"/>
      <c r="P197" s="247"/>
      <c r="Q197" s="247"/>
      <c r="R197" s="247"/>
      <c r="S197" s="247"/>
      <c r="T197" s="247"/>
      <c r="U197" s="247"/>
      <c r="V197" s="247"/>
      <c r="W197" s="247"/>
      <c r="X197" s="2"/>
      <c r="Y197" s="2"/>
    </row>
    <row r="198" ht="15.75" customHeight="1">
      <c r="A198" s="465"/>
      <c r="B198" s="139"/>
      <c r="C198" s="139"/>
      <c r="D198" s="313"/>
      <c r="E198" s="314"/>
      <c r="F198" s="462"/>
      <c r="G198" s="189"/>
      <c r="H198" s="189"/>
      <c r="I198" s="189"/>
      <c r="J198" s="247"/>
      <c r="K198" s="247"/>
      <c r="L198" s="247"/>
      <c r="M198" s="247"/>
      <c r="N198" s="247"/>
      <c r="O198" s="247"/>
      <c r="P198" s="247"/>
      <c r="Q198" s="247"/>
      <c r="R198" s="247"/>
      <c r="S198" s="247"/>
      <c r="T198" s="247"/>
      <c r="U198" s="247"/>
      <c r="V198" s="247"/>
      <c r="W198" s="247"/>
      <c r="X198" s="2"/>
      <c r="Y198" s="2"/>
    </row>
    <row r="199" ht="15.75" customHeight="1">
      <c r="A199" s="465"/>
      <c r="B199" s="139"/>
      <c r="C199" s="139"/>
      <c r="D199" s="313"/>
      <c r="E199" s="314"/>
      <c r="F199" s="462"/>
      <c r="G199" s="189"/>
      <c r="H199" s="189"/>
      <c r="I199" s="189"/>
      <c r="J199" s="247"/>
      <c r="K199" s="247"/>
      <c r="L199" s="247"/>
      <c r="M199" s="247"/>
      <c r="N199" s="247"/>
      <c r="O199" s="247"/>
      <c r="P199" s="247"/>
      <c r="Q199" s="247"/>
      <c r="R199" s="247"/>
      <c r="S199" s="247"/>
      <c r="T199" s="247"/>
      <c r="U199" s="247"/>
      <c r="V199" s="247"/>
      <c r="W199" s="247"/>
      <c r="X199" s="2"/>
      <c r="Y199" s="2"/>
    </row>
    <row r="200" ht="15.75" customHeight="1">
      <c r="A200" s="465"/>
      <c r="B200" s="139"/>
      <c r="C200" s="139"/>
      <c r="D200" s="313"/>
      <c r="E200" s="314"/>
      <c r="F200" s="462"/>
      <c r="G200" s="189"/>
      <c r="H200" s="189"/>
      <c r="I200" s="189"/>
      <c r="J200" s="247"/>
      <c r="K200" s="247"/>
      <c r="L200" s="247"/>
      <c r="M200" s="247"/>
      <c r="N200" s="247"/>
      <c r="O200" s="247"/>
      <c r="P200" s="247"/>
      <c r="Q200" s="247"/>
      <c r="R200" s="247"/>
      <c r="S200" s="247"/>
      <c r="T200" s="247"/>
      <c r="U200" s="247"/>
      <c r="V200" s="247"/>
      <c r="W200" s="247"/>
      <c r="X200" s="2"/>
      <c r="Y200" s="2"/>
    </row>
    <row r="201" ht="15.75" customHeight="1">
      <c r="A201" s="465"/>
      <c r="B201" s="139"/>
      <c r="C201" s="139"/>
      <c r="D201" s="313"/>
      <c r="E201" s="314"/>
      <c r="F201" s="462"/>
      <c r="G201" s="189"/>
      <c r="H201" s="189"/>
      <c r="I201" s="189"/>
      <c r="J201" s="247"/>
      <c r="K201" s="247"/>
      <c r="L201" s="247"/>
      <c r="M201" s="247"/>
      <c r="N201" s="247"/>
      <c r="O201" s="247"/>
      <c r="P201" s="247"/>
      <c r="Q201" s="247"/>
      <c r="R201" s="247"/>
      <c r="S201" s="247"/>
      <c r="T201" s="247"/>
      <c r="U201" s="247"/>
      <c r="V201" s="247"/>
      <c r="W201" s="247"/>
      <c r="X201" s="2"/>
      <c r="Y201" s="2"/>
    </row>
    <row r="202" ht="15.75" customHeight="1">
      <c r="A202" s="465"/>
      <c r="B202" s="139"/>
      <c r="C202" s="139"/>
      <c r="D202" s="313"/>
      <c r="E202" s="314"/>
      <c r="F202" s="462"/>
      <c r="G202" s="189"/>
      <c r="H202" s="189"/>
      <c r="I202" s="189"/>
      <c r="J202" s="247"/>
      <c r="K202" s="247"/>
      <c r="L202" s="247"/>
      <c r="M202" s="247"/>
      <c r="N202" s="247"/>
      <c r="O202" s="247"/>
      <c r="P202" s="247"/>
      <c r="Q202" s="247"/>
      <c r="R202" s="247"/>
      <c r="S202" s="247"/>
      <c r="T202" s="247"/>
      <c r="U202" s="247"/>
      <c r="V202" s="247"/>
      <c r="W202" s="247"/>
      <c r="X202" s="2"/>
      <c r="Y202" s="2"/>
    </row>
    <row r="203" ht="15.75" customHeight="1">
      <c r="A203" s="465"/>
      <c r="B203" s="139"/>
      <c r="C203" s="139"/>
      <c r="D203" s="313"/>
      <c r="E203" s="314"/>
      <c r="F203" s="462"/>
      <c r="G203" s="189"/>
      <c r="H203" s="189"/>
      <c r="I203" s="189"/>
      <c r="J203" s="247"/>
      <c r="K203" s="247"/>
      <c r="L203" s="247"/>
      <c r="M203" s="247"/>
      <c r="N203" s="247"/>
      <c r="O203" s="247"/>
      <c r="P203" s="247"/>
      <c r="Q203" s="247"/>
      <c r="R203" s="247"/>
      <c r="S203" s="247"/>
      <c r="T203" s="247"/>
      <c r="U203" s="247"/>
      <c r="V203" s="247"/>
      <c r="W203" s="247"/>
      <c r="X203" s="2"/>
      <c r="Y203" s="2"/>
    </row>
    <row r="204" ht="15.75" customHeight="1">
      <c r="A204" s="465"/>
      <c r="B204" s="139"/>
      <c r="C204" s="139"/>
      <c r="D204" s="313"/>
      <c r="E204" s="314"/>
      <c r="F204" s="462"/>
      <c r="G204" s="189"/>
      <c r="H204" s="189"/>
      <c r="I204" s="189"/>
      <c r="J204" s="247"/>
      <c r="K204" s="247"/>
      <c r="L204" s="247"/>
      <c r="M204" s="247"/>
      <c r="N204" s="247"/>
      <c r="O204" s="247"/>
      <c r="P204" s="247"/>
      <c r="Q204" s="247"/>
      <c r="R204" s="247"/>
      <c r="S204" s="247"/>
      <c r="T204" s="247"/>
      <c r="U204" s="247"/>
      <c r="V204" s="247"/>
      <c r="W204" s="247"/>
      <c r="X204" s="2"/>
      <c r="Y204" s="2"/>
    </row>
    <row r="205" ht="15.75" customHeight="1">
      <c r="A205" s="465"/>
      <c r="B205" s="139"/>
      <c r="C205" s="139"/>
      <c r="D205" s="313"/>
      <c r="E205" s="314"/>
      <c r="F205" s="462"/>
      <c r="G205" s="189"/>
      <c r="H205" s="189"/>
      <c r="I205" s="189"/>
      <c r="J205" s="247"/>
      <c r="K205" s="247"/>
      <c r="L205" s="247"/>
      <c r="M205" s="247"/>
      <c r="N205" s="247"/>
      <c r="O205" s="247"/>
      <c r="P205" s="247"/>
      <c r="Q205" s="247"/>
      <c r="R205" s="247"/>
      <c r="S205" s="247"/>
      <c r="T205" s="247"/>
      <c r="U205" s="247"/>
      <c r="V205" s="247"/>
      <c r="W205" s="247"/>
      <c r="X205" s="2"/>
      <c r="Y205" s="2"/>
    </row>
    <row r="206" ht="15.75" customHeight="1">
      <c r="A206" s="465"/>
      <c r="B206" s="139"/>
      <c r="C206" s="139"/>
      <c r="D206" s="313"/>
      <c r="E206" s="314"/>
      <c r="F206" s="462"/>
      <c r="G206" s="189"/>
      <c r="H206" s="189"/>
      <c r="I206" s="189"/>
      <c r="J206" s="247"/>
      <c r="K206" s="247"/>
      <c r="L206" s="247"/>
      <c r="M206" s="247"/>
      <c r="N206" s="247"/>
      <c r="O206" s="247"/>
      <c r="P206" s="247"/>
      <c r="Q206" s="247"/>
      <c r="R206" s="247"/>
      <c r="S206" s="247"/>
      <c r="T206" s="247"/>
      <c r="U206" s="247"/>
      <c r="V206" s="247"/>
      <c r="W206" s="247"/>
      <c r="X206" s="2"/>
      <c r="Y206" s="2"/>
    </row>
    <row r="207" ht="15.75" customHeight="1">
      <c r="A207" s="465"/>
      <c r="B207" s="139"/>
      <c r="C207" s="139"/>
      <c r="D207" s="313"/>
      <c r="E207" s="314"/>
      <c r="F207" s="462"/>
      <c r="G207" s="189"/>
      <c r="H207" s="189"/>
      <c r="I207" s="189"/>
      <c r="J207" s="247"/>
      <c r="K207" s="247"/>
      <c r="L207" s="247"/>
      <c r="M207" s="247"/>
      <c r="N207" s="247"/>
      <c r="O207" s="247"/>
      <c r="P207" s="247"/>
      <c r="Q207" s="247"/>
      <c r="R207" s="247"/>
      <c r="S207" s="247"/>
      <c r="T207" s="247"/>
      <c r="U207" s="247"/>
      <c r="V207" s="247"/>
      <c r="W207" s="247"/>
      <c r="X207" s="2"/>
      <c r="Y207" s="2"/>
    </row>
    <row r="208" ht="15.75" customHeight="1">
      <c r="A208" s="465"/>
      <c r="B208" s="139"/>
      <c r="C208" s="139"/>
      <c r="D208" s="313"/>
      <c r="E208" s="314"/>
      <c r="F208" s="462"/>
      <c r="G208" s="189"/>
      <c r="H208" s="189"/>
      <c r="I208" s="189"/>
      <c r="J208" s="247"/>
      <c r="K208" s="247"/>
      <c r="L208" s="247"/>
      <c r="M208" s="247"/>
      <c r="N208" s="247"/>
      <c r="O208" s="247"/>
      <c r="P208" s="247"/>
      <c r="Q208" s="247"/>
      <c r="R208" s="247"/>
      <c r="S208" s="247"/>
      <c r="T208" s="247"/>
      <c r="U208" s="247"/>
      <c r="V208" s="247"/>
      <c r="W208" s="247"/>
      <c r="X208" s="2"/>
      <c r="Y208" s="2"/>
    </row>
    <row r="209" ht="15.75" customHeight="1">
      <c r="A209" s="465"/>
      <c r="B209" s="139"/>
      <c r="C209" s="139"/>
      <c r="D209" s="313"/>
      <c r="E209" s="314"/>
      <c r="F209" s="462"/>
      <c r="G209" s="189"/>
      <c r="H209" s="189"/>
      <c r="I209" s="189"/>
      <c r="J209" s="247"/>
      <c r="K209" s="247"/>
      <c r="L209" s="247"/>
      <c r="M209" s="247"/>
      <c r="N209" s="247"/>
      <c r="O209" s="247"/>
      <c r="P209" s="247"/>
      <c r="Q209" s="247"/>
      <c r="R209" s="247"/>
      <c r="S209" s="247"/>
      <c r="T209" s="247"/>
      <c r="U209" s="247"/>
      <c r="V209" s="247"/>
      <c r="W209" s="247"/>
      <c r="X209" s="2"/>
      <c r="Y209" s="2"/>
    </row>
    <row r="210" ht="15.75" customHeight="1">
      <c r="A210" s="465"/>
      <c r="B210" s="139"/>
      <c r="C210" s="139"/>
      <c r="D210" s="313"/>
      <c r="E210" s="314"/>
      <c r="F210" s="462"/>
      <c r="G210" s="189"/>
      <c r="H210" s="189"/>
      <c r="I210" s="189"/>
      <c r="J210" s="247"/>
      <c r="K210" s="247"/>
      <c r="L210" s="247"/>
      <c r="M210" s="247"/>
      <c r="N210" s="247"/>
      <c r="O210" s="247"/>
      <c r="P210" s="247"/>
      <c r="Q210" s="247"/>
      <c r="R210" s="247"/>
      <c r="S210" s="247"/>
      <c r="T210" s="247"/>
      <c r="U210" s="247"/>
      <c r="V210" s="247"/>
      <c r="W210" s="247"/>
      <c r="X210" s="2"/>
      <c r="Y210" s="2"/>
    </row>
    <row r="211" ht="15.75" customHeight="1">
      <c r="A211" s="465"/>
      <c r="B211" s="139"/>
      <c r="C211" s="139"/>
      <c r="D211" s="313"/>
      <c r="E211" s="314"/>
      <c r="F211" s="462"/>
      <c r="G211" s="189"/>
      <c r="H211" s="189"/>
      <c r="I211" s="189"/>
      <c r="J211" s="247"/>
      <c r="K211" s="247"/>
      <c r="L211" s="247"/>
      <c r="M211" s="247"/>
      <c r="N211" s="247"/>
      <c r="O211" s="247"/>
      <c r="P211" s="247"/>
      <c r="Q211" s="247"/>
      <c r="R211" s="247"/>
      <c r="S211" s="247"/>
      <c r="T211" s="247"/>
      <c r="U211" s="247"/>
      <c r="V211" s="247"/>
      <c r="W211" s="247"/>
      <c r="X211" s="2"/>
      <c r="Y211" s="2"/>
    </row>
    <row r="212" ht="15.75" customHeight="1">
      <c r="A212" s="465"/>
      <c r="B212" s="139"/>
      <c r="C212" s="139"/>
      <c r="D212" s="313"/>
      <c r="E212" s="314"/>
      <c r="F212" s="462"/>
      <c r="G212" s="189"/>
      <c r="H212" s="189"/>
      <c r="I212" s="189"/>
      <c r="J212" s="247"/>
      <c r="K212" s="247"/>
      <c r="L212" s="247"/>
      <c r="M212" s="247"/>
      <c r="N212" s="247"/>
      <c r="O212" s="247"/>
      <c r="P212" s="247"/>
      <c r="Q212" s="247"/>
      <c r="R212" s="247"/>
      <c r="S212" s="247"/>
      <c r="T212" s="247"/>
      <c r="U212" s="247"/>
      <c r="V212" s="247"/>
      <c r="W212" s="247"/>
      <c r="X212" s="2"/>
      <c r="Y212" s="2"/>
    </row>
    <row r="213" ht="15.75" customHeight="1">
      <c r="A213" s="465"/>
      <c r="B213" s="139"/>
      <c r="C213" s="139"/>
      <c r="D213" s="313"/>
      <c r="E213" s="314"/>
      <c r="F213" s="462"/>
      <c r="G213" s="189"/>
      <c r="H213" s="189"/>
      <c r="I213" s="189"/>
      <c r="J213" s="247"/>
      <c r="K213" s="247"/>
      <c r="L213" s="247"/>
      <c r="M213" s="247"/>
      <c r="N213" s="247"/>
      <c r="O213" s="247"/>
      <c r="P213" s="247"/>
      <c r="Q213" s="247"/>
      <c r="R213" s="247"/>
      <c r="S213" s="247"/>
      <c r="T213" s="247"/>
      <c r="U213" s="247"/>
      <c r="V213" s="247"/>
      <c r="W213" s="247"/>
      <c r="X213" s="2"/>
      <c r="Y213" s="2"/>
    </row>
    <row r="214" ht="15.75" customHeight="1">
      <c r="A214" s="465"/>
      <c r="B214" s="139"/>
      <c r="C214" s="139"/>
      <c r="D214" s="313"/>
      <c r="E214" s="314"/>
      <c r="F214" s="462"/>
      <c r="G214" s="189"/>
      <c r="H214" s="189"/>
      <c r="I214" s="189"/>
      <c r="J214" s="247"/>
      <c r="K214" s="247"/>
      <c r="L214" s="247"/>
      <c r="M214" s="247"/>
      <c r="N214" s="247"/>
      <c r="O214" s="247"/>
      <c r="P214" s="247"/>
      <c r="Q214" s="247"/>
      <c r="R214" s="247"/>
      <c r="S214" s="247"/>
      <c r="T214" s="247"/>
      <c r="U214" s="247"/>
      <c r="V214" s="247"/>
      <c r="W214" s="247"/>
      <c r="X214" s="2"/>
      <c r="Y214" s="2"/>
    </row>
    <row r="215" ht="15.75" customHeight="1">
      <c r="A215" s="465"/>
      <c r="B215" s="139"/>
      <c r="C215" s="139"/>
      <c r="D215" s="313"/>
      <c r="E215" s="314"/>
      <c r="F215" s="462"/>
      <c r="G215" s="189"/>
      <c r="H215" s="189"/>
      <c r="I215" s="189"/>
      <c r="J215" s="247"/>
      <c r="K215" s="247"/>
      <c r="L215" s="247"/>
      <c r="M215" s="247"/>
      <c r="N215" s="247"/>
      <c r="O215" s="247"/>
      <c r="P215" s="247"/>
      <c r="Q215" s="247"/>
      <c r="R215" s="247"/>
      <c r="S215" s="247"/>
      <c r="T215" s="247"/>
      <c r="U215" s="247"/>
      <c r="V215" s="247"/>
      <c r="W215" s="247"/>
      <c r="X215" s="2"/>
      <c r="Y215" s="2"/>
    </row>
    <row r="216" ht="15.75" customHeight="1">
      <c r="A216" s="465"/>
      <c r="B216" s="139"/>
      <c r="C216" s="139"/>
      <c r="D216" s="313"/>
      <c r="E216" s="314"/>
      <c r="F216" s="462"/>
      <c r="G216" s="189"/>
      <c r="H216" s="189"/>
      <c r="I216" s="189"/>
      <c r="J216" s="247"/>
      <c r="K216" s="247"/>
      <c r="L216" s="247"/>
      <c r="M216" s="247"/>
      <c r="N216" s="247"/>
      <c r="O216" s="247"/>
      <c r="P216" s="247"/>
      <c r="Q216" s="247"/>
      <c r="R216" s="247"/>
      <c r="S216" s="247"/>
      <c r="T216" s="247"/>
      <c r="U216" s="247"/>
      <c r="V216" s="247"/>
      <c r="W216" s="247"/>
      <c r="X216" s="2"/>
      <c r="Y216" s="2"/>
    </row>
    <row r="217" ht="15.75" customHeight="1">
      <c r="A217" s="465"/>
      <c r="B217" s="139"/>
      <c r="C217" s="139"/>
      <c r="D217" s="313"/>
      <c r="E217" s="314"/>
      <c r="F217" s="462"/>
      <c r="G217" s="189"/>
      <c r="H217" s="189"/>
      <c r="I217" s="189"/>
      <c r="J217" s="247"/>
      <c r="K217" s="247"/>
      <c r="L217" s="247"/>
      <c r="M217" s="247"/>
      <c r="N217" s="247"/>
      <c r="O217" s="247"/>
      <c r="P217" s="247"/>
      <c r="Q217" s="247"/>
      <c r="R217" s="247"/>
      <c r="S217" s="247"/>
      <c r="T217" s="247"/>
      <c r="U217" s="247"/>
      <c r="V217" s="247"/>
      <c r="W217" s="247"/>
      <c r="X217" s="2"/>
      <c r="Y217" s="2"/>
    </row>
    <row r="218" ht="15.75" customHeight="1">
      <c r="A218" s="465"/>
      <c r="B218" s="139"/>
      <c r="C218" s="139"/>
      <c r="D218" s="313"/>
      <c r="E218" s="314"/>
      <c r="F218" s="462"/>
      <c r="G218" s="189"/>
      <c r="H218" s="189"/>
      <c r="I218" s="189"/>
      <c r="J218" s="247"/>
      <c r="K218" s="247"/>
      <c r="L218" s="247"/>
      <c r="M218" s="247"/>
      <c r="N218" s="247"/>
      <c r="O218" s="247"/>
      <c r="P218" s="247"/>
      <c r="Q218" s="247"/>
      <c r="R218" s="247"/>
      <c r="S218" s="247"/>
      <c r="T218" s="247"/>
      <c r="U218" s="247"/>
      <c r="V218" s="247"/>
      <c r="W218" s="247"/>
      <c r="X218" s="2"/>
      <c r="Y218" s="2"/>
    </row>
    <row r="219" ht="15.75" customHeight="1">
      <c r="A219" s="465"/>
      <c r="B219" s="139"/>
      <c r="C219" s="139"/>
      <c r="D219" s="313"/>
      <c r="E219" s="314"/>
      <c r="F219" s="462"/>
      <c r="G219" s="189"/>
      <c r="H219" s="189"/>
      <c r="I219" s="189"/>
      <c r="J219" s="247"/>
      <c r="K219" s="247"/>
      <c r="L219" s="247"/>
      <c r="M219" s="247"/>
      <c r="N219" s="247"/>
      <c r="O219" s="247"/>
      <c r="P219" s="247"/>
      <c r="Q219" s="247"/>
      <c r="R219" s="247"/>
      <c r="S219" s="247"/>
      <c r="T219" s="247"/>
      <c r="U219" s="247"/>
      <c r="V219" s="247"/>
      <c r="W219" s="247"/>
      <c r="X219" s="2"/>
      <c r="Y219" s="2"/>
    </row>
    <row r="220" ht="15.75" customHeight="1">
      <c r="A220" s="465"/>
      <c r="B220" s="139"/>
      <c r="C220" s="139"/>
      <c r="D220" s="313"/>
      <c r="E220" s="314"/>
      <c r="F220" s="462"/>
      <c r="G220" s="189"/>
      <c r="H220" s="189"/>
      <c r="I220" s="189"/>
      <c r="J220" s="247"/>
      <c r="K220" s="247"/>
      <c r="L220" s="247"/>
      <c r="M220" s="247"/>
      <c r="N220" s="247"/>
      <c r="O220" s="247"/>
      <c r="P220" s="247"/>
      <c r="Q220" s="247"/>
      <c r="R220" s="247"/>
      <c r="S220" s="247"/>
      <c r="T220" s="247"/>
      <c r="U220" s="247"/>
      <c r="V220" s="247"/>
      <c r="W220" s="247"/>
      <c r="X220" s="2"/>
      <c r="Y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autoFilter ref="$A$1:$I$1009"/>
  <customSheetViews>
    <customSheetView guid="{AB856B94-BC6D-4658-AC9D-D986A8231141}" filter="1" showAutoFilter="1">
      <autoFilter ref="$A$1:$I$19"/>
      <extLst>
        <ext uri="GoogleSheetsCustomDataVersion1">
          <go:sheetsCustomData xmlns:go="http://customooxmlschemas.google.com/" filterViewId="1381941865"/>
        </ext>
      </extLst>
    </customSheetView>
  </customSheetViews>
  <mergeCells count="1">
    <mergeCell ref="B5:H5"/>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43"/>
    <col customWidth="1" min="2" max="2" width="87.71"/>
    <col customWidth="1" min="3" max="3" width="29.29"/>
    <col customWidth="1" min="4" max="4" width="20.71"/>
    <col customWidth="1" min="5" max="7" width="16.29"/>
    <col customWidth="1" min="8" max="8" width="17.43"/>
    <col customWidth="1" min="9" max="9" width="47.14"/>
  </cols>
  <sheetData>
    <row r="1">
      <c r="A1" s="466" t="s">
        <v>273</v>
      </c>
      <c r="B1" s="467" t="s">
        <v>274</v>
      </c>
      <c r="C1" s="467" t="s">
        <v>727</v>
      </c>
      <c r="D1" s="467" t="s">
        <v>276</v>
      </c>
      <c r="E1" s="467" t="s">
        <v>277</v>
      </c>
      <c r="F1" s="320" t="s">
        <v>278</v>
      </c>
      <c r="G1" s="468" t="s">
        <v>639</v>
      </c>
      <c r="H1" s="468" t="s">
        <v>138</v>
      </c>
      <c r="I1" s="468" t="s">
        <v>745</v>
      </c>
      <c r="J1" s="5"/>
      <c r="K1" s="5"/>
      <c r="L1" s="5"/>
      <c r="M1" s="5"/>
      <c r="N1" s="5"/>
      <c r="O1" s="5"/>
      <c r="P1" s="5"/>
      <c r="Q1" s="5"/>
      <c r="R1" s="5"/>
      <c r="S1" s="5"/>
      <c r="T1" s="5"/>
      <c r="U1" s="5"/>
      <c r="V1" s="5"/>
      <c r="W1" s="5"/>
      <c r="X1" s="5"/>
      <c r="Y1" s="5"/>
    </row>
    <row r="2">
      <c r="A2" s="469"/>
      <c r="B2" s="470"/>
      <c r="C2" s="471"/>
      <c r="D2" s="471"/>
      <c r="E2" s="471"/>
      <c r="F2" s="314"/>
      <c r="G2" s="472"/>
      <c r="H2" s="473"/>
      <c r="I2" s="474"/>
      <c r="J2" s="2"/>
      <c r="K2" s="2"/>
      <c r="L2" s="2"/>
      <c r="M2" s="2"/>
      <c r="N2" s="2"/>
      <c r="O2" s="2"/>
      <c r="P2" s="2"/>
      <c r="Q2" s="2"/>
      <c r="R2" s="2"/>
      <c r="S2" s="2"/>
      <c r="T2" s="2"/>
      <c r="U2" s="2"/>
      <c r="V2" s="2"/>
      <c r="W2" s="2"/>
      <c r="X2" s="2"/>
      <c r="Y2" s="2"/>
    </row>
    <row r="3">
      <c r="A3" s="235">
        <v>1.0</v>
      </c>
      <c r="B3" s="475" t="s">
        <v>746</v>
      </c>
      <c r="C3" s="476"/>
      <c r="D3" s="476"/>
      <c r="E3" s="476"/>
      <c r="F3" s="477"/>
      <c r="G3" s="478"/>
      <c r="H3" s="479"/>
      <c r="I3" s="479"/>
      <c r="J3" s="2"/>
      <c r="K3" s="2"/>
      <c r="L3" s="2"/>
      <c r="M3" s="2"/>
      <c r="N3" s="2"/>
      <c r="O3" s="2"/>
      <c r="P3" s="2"/>
      <c r="Q3" s="2"/>
      <c r="R3" s="2"/>
      <c r="S3" s="2"/>
      <c r="T3" s="2"/>
      <c r="U3" s="2"/>
      <c r="V3" s="2"/>
      <c r="W3" s="2"/>
      <c r="X3" s="2"/>
      <c r="Y3" s="2"/>
    </row>
    <row r="4">
      <c r="A4" s="469"/>
      <c r="B4" s="470"/>
      <c r="C4" s="471"/>
      <c r="D4" s="471"/>
      <c r="E4" s="471"/>
      <c r="F4" s="480"/>
      <c r="G4" s="472"/>
      <c r="H4" s="473"/>
      <c r="I4" s="474"/>
      <c r="J4" s="2"/>
      <c r="K4" s="2"/>
      <c r="L4" s="2"/>
      <c r="M4" s="2"/>
      <c r="N4" s="2"/>
      <c r="O4" s="2"/>
      <c r="P4" s="2"/>
      <c r="Q4" s="2"/>
      <c r="R4" s="2"/>
      <c r="S4" s="2"/>
      <c r="T4" s="2"/>
      <c r="U4" s="2"/>
      <c r="V4" s="2"/>
      <c r="W4" s="2"/>
      <c r="X4" s="2"/>
      <c r="Y4" s="2"/>
    </row>
    <row r="5">
      <c r="A5" s="481">
        <v>1.01</v>
      </c>
      <c r="B5" s="482" t="s">
        <v>747</v>
      </c>
      <c r="C5" s="348"/>
      <c r="D5" s="348"/>
      <c r="E5" s="348" t="s">
        <v>428</v>
      </c>
      <c r="F5" s="342">
        <v>38.0</v>
      </c>
      <c r="G5" s="483">
        <v>12619.0</v>
      </c>
      <c r="H5" s="340">
        <f>G5*F5</f>
        <v>479522</v>
      </c>
      <c r="I5" s="484"/>
      <c r="J5" s="2"/>
      <c r="K5" s="2"/>
      <c r="L5" s="2"/>
      <c r="M5" s="2"/>
      <c r="N5" s="2"/>
      <c r="O5" s="2"/>
      <c r="P5" s="2"/>
      <c r="Q5" s="2"/>
      <c r="R5" s="2"/>
      <c r="S5" s="2"/>
      <c r="T5" s="2"/>
      <c r="U5" s="2"/>
      <c r="V5" s="2"/>
      <c r="W5" s="2"/>
      <c r="X5" s="2"/>
      <c r="Y5" s="2"/>
    </row>
    <row r="6">
      <c r="A6" s="481"/>
      <c r="B6" s="327" t="s">
        <v>748</v>
      </c>
      <c r="C6" s="348"/>
      <c r="D6" s="348"/>
      <c r="E6" s="348"/>
      <c r="F6" s="328"/>
      <c r="G6" s="483"/>
      <c r="H6" s="340"/>
      <c r="I6" s="474"/>
      <c r="J6" s="2"/>
      <c r="K6" s="2"/>
      <c r="L6" s="2"/>
      <c r="M6" s="2"/>
      <c r="N6" s="2"/>
      <c r="O6" s="2"/>
      <c r="P6" s="2"/>
      <c r="Q6" s="2"/>
      <c r="R6" s="2"/>
      <c r="S6" s="2"/>
      <c r="T6" s="2"/>
      <c r="U6" s="2"/>
      <c r="V6" s="2"/>
      <c r="W6" s="2"/>
      <c r="X6" s="2"/>
      <c r="Y6" s="2"/>
    </row>
    <row r="7">
      <c r="A7" s="481"/>
      <c r="B7" s="482"/>
      <c r="C7" s="485"/>
      <c r="D7" s="348"/>
      <c r="E7" s="348"/>
      <c r="F7" s="328"/>
      <c r="G7" s="483"/>
      <c r="H7" s="340"/>
      <c r="I7" s="474"/>
      <c r="J7" s="2"/>
      <c r="K7" s="2"/>
      <c r="L7" s="2"/>
      <c r="M7" s="2"/>
      <c r="N7" s="2"/>
      <c r="O7" s="2"/>
      <c r="P7" s="2"/>
      <c r="Q7" s="2"/>
      <c r="R7" s="2"/>
      <c r="S7" s="2"/>
      <c r="T7" s="2"/>
      <c r="U7" s="2"/>
      <c r="V7" s="2"/>
      <c r="W7" s="2"/>
      <c r="X7" s="2"/>
      <c r="Y7" s="2"/>
    </row>
    <row r="8" ht="120.75" customHeight="1">
      <c r="A8" s="481" t="s">
        <v>284</v>
      </c>
      <c r="B8" s="482" t="s">
        <v>749</v>
      </c>
      <c r="C8" s="486"/>
      <c r="D8" s="348"/>
      <c r="E8" s="348" t="s">
        <v>428</v>
      </c>
      <c r="F8" s="328">
        <v>4.0</v>
      </c>
      <c r="G8" s="483">
        <v>16971.0</v>
      </c>
      <c r="H8" s="340">
        <f t="shared" ref="H8:H9" si="1">G8*F8</f>
        <v>67884</v>
      </c>
      <c r="I8" s="474"/>
      <c r="J8" s="2"/>
      <c r="K8" s="2"/>
      <c r="L8" s="2"/>
      <c r="M8" s="2"/>
      <c r="N8" s="2"/>
      <c r="O8" s="2"/>
      <c r="P8" s="2"/>
      <c r="Q8" s="2"/>
      <c r="R8" s="2"/>
      <c r="S8" s="2"/>
      <c r="T8" s="2"/>
      <c r="U8" s="2"/>
      <c r="V8" s="2"/>
      <c r="W8" s="2"/>
      <c r="X8" s="2"/>
      <c r="Y8" s="2"/>
    </row>
    <row r="9">
      <c r="A9" s="487" t="s">
        <v>292</v>
      </c>
      <c r="B9" s="488" t="s">
        <v>750</v>
      </c>
      <c r="C9" s="489"/>
      <c r="D9" s="490"/>
      <c r="E9" s="490" t="s">
        <v>428</v>
      </c>
      <c r="F9" s="342">
        <v>11.0</v>
      </c>
      <c r="G9" s="491">
        <v>8703.0</v>
      </c>
      <c r="H9" s="358">
        <f t="shared" si="1"/>
        <v>95733</v>
      </c>
      <c r="I9" s="188"/>
      <c r="J9" s="2"/>
      <c r="K9" s="2"/>
      <c r="L9" s="2"/>
      <c r="M9" s="2"/>
      <c r="N9" s="2"/>
      <c r="O9" s="2"/>
      <c r="P9" s="2"/>
      <c r="Q9" s="2"/>
      <c r="R9" s="2"/>
      <c r="S9" s="2"/>
      <c r="T9" s="2"/>
      <c r="U9" s="2"/>
      <c r="V9" s="2"/>
      <c r="W9" s="2"/>
      <c r="X9" s="2"/>
      <c r="Y9" s="2"/>
    </row>
    <row r="10">
      <c r="A10" s="481"/>
      <c r="B10" s="482"/>
      <c r="C10" s="485"/>
      <c r="D10" s="348"/>
      <c r="E10" s="348"/>
      <c r="F10" s="328"/>
      <c r="G10" s="483"/>
      <c r="H10" s="340"/>
      <c r="I10" s="474"/>
      <c r="J10" s="2"/>
      <c r="K10" s="2"/>
      <c r="L10" s="2"/>
      <c r="M10" s="2"/>
      <c r="N10" s="2"/>
      <c r="O10" s="2"/>
      <c r="P10" s="2"/>
      <c r="Q10" s="2"/>
      <c r="R10" s="2"/>
      <c r="S10" s="2"/>
      <c r="T10" s="2"/>
      <c r="U10" s="2"/>
      <c r="V10" s="2"/>
      <c r="W10" s="2"/>
      <c r="X10" s="2"/>
      <c r="Y10" s="2"/>
    </row>
    <row r="11">
      <c r="A11" s="481">
        <v>1.02</v>
      </c>
      <c r="B11" s="482" t="s">
        <v>751</v>
      </c>
      <c r="C11" s="485"/>
      <c r="D11" s="348"/>
      <c r="E11" s="348"/>
      <c r="F11" s="328"/>
      <c r="G11" s="483"/>
      <c r="H11" s="340"/>
      <c r="I11" s="474"/>
      <c r="J11" s="2"/>
      <c r="K11" s="2"/>
      <c r="L11" s="2"/>
      <c r="M11" s="2"/>
      <c r="N11" s="2"/>
      <c r="O11" s="2"/>
      <c r="P11" s="2"/>
      <c r="Q11" s="2"/>
      <c r="R11" s="2"/>
      <c r="S11" s="2"/>
      <c r="T11" s="2"/>
      <c r="U11" s="2"/>
      <c r="V11" s="2"/>
      <c r="W11" s="2"/>
      <c r="X11" s="2"/>
      <c r="Y11" s="2"/>
    </row>
    <row r="12">
      <c r="A12" s="481"/>
      <c r="B12" s="327" t="s">
        <v>752</v>
      </c>
      <c r="C12" s="485"/>
      <c r="D12" s="348"/>
      <c r="E12" s="348"/>
      <c r="F12" s="342"/>
      <c r="G12" s="491"/>
      <c r="H12" s="358"/>
      <c r="I12" s="492"/>
      <c r="J12" s="2"/>
      <c r="K12" s="2"/>
      <c r="L12" s="2"/>
      <c r="M12" s="2"/>
      <c r="N12" s="2"/>
      <c r="O12" s="2"/>
      <c r="P12" s="2"/>
      <c r="Q12" s="2"/>
      <c r="R12" s="2"/>
      <c r="S12" s="2"/>
      <c r="T12" s="2"/>
      <c r="U12" s="2"/>
      <c r="V12" s="2"/>
      <c r="W12" s="2"/>
      <c r="X12" s="2"/>
      <c r="Y12" s="2"/>
    </row>
    <row r="13">
      <c r="A13" s="481" t="s">
        <v>284</v>
      </c>
      <c r="B13" s="482" t="s">
        <v>753</v>
      </c>
      <c r="C13" s="485"/>
      <c r="D13" s="348"/>
      <c r="E13" s="348" t="s">
        <v>428</v>
      </c>
      <c r="F13" s="342">
        <v>0.0</v>
      </c>
      <c r="G13" s="491">
        <v>20250.0</v>
      </c>
      <c r="H13" s="358">
        <f t="shared" ref="H13:H15" si="2">G13*F13</f>
        <v>0</v>
      </c>
      <c r="I13" s="492"/>
      <c r="J13" s="2"/>
      <c r="K13" s="2"/>
      <c r="L13" s="2"/>
      <c r="M13" s="2"/>
      <c r="N13" s="2"/>
      <c r="O13" s="2"/>
      <c r="P13" s="2"/>
      <c r="Q13" s="2"/>
      <c r="R13" s="2"/>
      <c r="S13" s="2"/>
      <c r="T13" s="2"/>
      <c r="U13" s="2"/>
      <c r="V13" s="2"/>
      <c r="W13" s="2"/>
      <c r="X13" s="2"/>
      <c r="Y13" s="2"/>
    </row>
    <row r="14">
      <c r="A14" s="481" t="s">
        <v>292</v>
      </c>
      <c r="B14" s="482" t="s">
        <v>754</v>
      </c>
      <c r="C14" s="485"/>
      <c r="D14" s="348"/>
      <c r="E14" s="348" t="s">
        <v>428</v>
      </c>
      <c r="F14" s="342">
        <v>2.0</v>
      </c>
      <c r="G14" s="491">
        <v>26544.0</v>
      </c>
      <c r="H14" s="358">
        <f t="shared" si="2"/>
        <v>53088</v>
      </c>
      <c r="I14" s="492"/>
      <c r="J14" s="2"/>
      <c r="K14" s="2"/>
      <c r="L14" s="2"/>
      <c r="M14" s="2"/>
      <c r="N14" s="2"/>
      <c r="O14" s="2"/>
      <c r="P14" s="2"/>
      <c r="Q14" s="2"/>
      <c r="R14" s="2"/>
      <c r="S14" s="2"/>
      <c r="T14" s="2"/>
      <c r="U14" s="2"/>
      <c r="V14" s="2"/>
      <c r="W14" s="2"/>
      <c r="X14" s="2"/>
      <c r="Y14" s="2"/>
    </row>
    <row r="15">
      <c r="A15" s="481" t="s">
        <v>508</v>
      </c>
      <c r="B15" s="482" t="s">
        <v>755</v>
      </c>
      <c r="C15" s="348"/>
      <c r="D15" s="348"/>
      <c r="E15" s="348" t="s">
        <v>428</v>
      </c>
      <c r="F15" s="342">
        <v>1.0</v>
      </c>
      <c r="G15" s="491">
        <v>38293.0</v>
      </c>
      <c r="H15" s="358">
        <f t="shared" si="2"/>
        <v>38293</v>
      </c>
      <c r="I15" s="188"/>
      <c r="J15" s="2"/>
      <c r="K15" s="2"/>
      <c r="L15" s="2"/>
      <c r="M15" s="2"/>
      <c r="N15" s="2"/>
      <c r="O15" s="2"/>
      <c r="P15" s="2"/>
      <c r="Q15" s="2"/>
      <c r="R15" s="2"/>
      <c r="S15" s="2"/>
      <c r="T15" s="2"/>
      <c r="U15" s="2"/>
      <c r="V15" s="2"/>
      <c r="W15" s="2"/>
      <c r="X15" s="2"/>
      <c r="Y15" s="2"/>
    </row>
    <row r="16">
      <c r="A16" s="481"/>
      <c r="B16" s="327"/>
      <c r="C16" s="348"/>
      <c r="D16" s="348"/>
      <c r="E16" s="348"/>
      <c r="F16" s="342"/>
      <c r="G16" s="493"/>
      <c r="H16" s="358"/>
      <c r="I16" s="492"/>
      <c r="J16" s="2"/>
      <c r="K16" s="2"/>
      <c r="L16" s="2"/>
      <c r="M16" s="2"/>
      <c r="N16" s="2"/>
      <c r="O16" s="2"/>
      <c r="P16" s="2"/>
      <c r="Q16" s="2"/>
      <c r="R16" s="2"/>
      <c r="S16" s="2"/>
      <c r="T16" s="2"/>
      <c r="U16" s="2"/>
      <c r="V16" s="2"/>
      <c r="W16" s="2"/>
      <c r="X16" s="2"/>
      <c r="Y16" s="2"/>
    </row>
    <row r="17">
      <c r="A17" s="481">
        <v>1.03</v>
      </c>
      <c r="B17" s="482" t="s">
        <v>756</v>
      </c>
      <c r="C17" s="348"/>
      <c r="D17" s="348"/>
      <c r="E17" s="348" t="s">
        <v>428</v>
      </c>
      <c r="F17" s="342">
        <v>4.0</v>
      </c>
      <c r="G17" s="491">
        <v>22193.0</v>
      </c>
      <c r="H17" s="358">
        <f>G17*F17</f>
        <v>88772</v>
      </c>
      <c r="I17" s="492"/>
      <c r="J17" s="2"/>
      <c r="K17" s="2"/>
      <c r="L17" s="2"/>
      <c r="M17" s="2"/>
      <c r="N17" s="2"/>
      <c r="O17" s="2"/>
      <c r="P17" s="2"/>
      <c r="Q17" s="2"/>
      <c r="R17" s="2"/>
      <c r="S17" s="2"/>
      <c r="T17" s="2"/>
      <c r="U17" s="2"/>
      <c r="V17" s="2"/>
      <c r="W17" s="2"/>
      <c r="X17" s="2"/>
      <c r="Y17" s="2"/>
    </row>
    <row r="18" ht="205.5" customHeight="1">
      <c r="A18" s="494"/>
      <c r="B18" s="482" t="s">
        <v>757</v>
      </c>
      <c r="C18" s="348"/>
      <c r="D18" s="348"/>
      <c r="E18" s="495"/>
      <c r="F18" s="495"/>
      <c r="G18" s="495"/>
      <c r="H18" s="495"/>
      <c r="I18" s="474"/>
      <c r="J18" s="2"/>
      <c r="K18" s="2"/>
      <c r="L18" s="2"/>
      <c r="M18" s="2"/>
      <c r="N18" s="2"/>
      <c r="O18" s="2"/>
      <c r="P18" s="2"/>
      <c r="Q18" s="2"/>
      <c r="R18" s="2"/>
      <c r="S18" s="2"/>
      <c r="T18" s="2"/>
      <c r="U18" s="2"/>
      <c r="V18" s="2"/>
      <c r="W18" s="2"/>
      <c r="X18" s="2"/>
      <c r="Y18" s="2"/>
    </row>
    <row r="19" ht="15.75" customHeight="1">
      <c r="A19" s="481"/>
      <c r="B19" s="482"/>
      <c r="C19" s="348"/>
      <c r="D19" s="348"/>
      <c r="E19" s="348"/>
      <c r="F19" s="328"/>
      <c r="G19" s="483"/>
      <c r="H19" s="340"/>
      <c r="I19" s="474"/>
      <c r="J19" s="2"/>
      <c r="K19" s="2"/>
      <c r="L19" s="2"/>
      <c r="M19" s="2"/>
      <c r="N19" s="2"/>
      <c r="O19" s="2"/>
      <c r="P19" s="2"/>
      <c r="Q19" s="2"/>
      <c r="R19" s="2"/>
      <c r="S19" s="2"/>
      <c r="T19" s="2"/>
      <c r="U19" s="2"/>
      <c r="V19" s="2"/>
      <c r="W19" s="2"/>
      <c r="X19" s="2"/>
      <c r="Y19" s="2"/>
    </row>
    <row r="20" ht="15.75" customHeight="1">
      <c r="A20" s="481">
        <v>1.04</v>
      </c>
      <c r="B20" s="482" t="s">
        <v>758</v>
      </c>
      <c r="C20" s="348"/>
      <c r="D20" s="348"/>
      <c r="E20" s="348" t="s">
        <v>428</v>
      </c>
      <c r="F20" s="328">
        <v>1.0</v>
      </c>
      <c r="G20" s="483">
        <v>47867.0</v>
      </c>
      <c r="H20" s="340">
        <f>G20*F20</f>
        <v>47867</v>
      </c>
      <c r="I20" s="474"/>
      <c r="J20" s="2"/>
      <c r="K20" s="2"/>
      <c r="L20" s="2"/>
      <c r="M20" s="2"/>
      <c r="N20" s="2"/>
      <c r="O20" s="2"/>
      <c r="P20" s="2"/>
      <c r="Q20" s="2"/>
      <c r="R20" s="2"/>
      <c r="S20" s="2"/>
      <c r="T20" s="2"/>
      <c r="U20" s="2"/>
      <c r="V20" s="2"/>
      <c r="W20" s="2"/>
      <c r="X20" s="2"/>
      <c r="Y20" s="2"/>
    </row>
    <row r="21" ht="15.75" customHeight="1">
      <c r="A21" s="494"/>
      <c r="B21" s="327" t="s">
        <v>759</v>
      </c>
      <c r="C21" s="495"/>
      <c r="D21" s="495"/>
      <c r="E21" s="495"/>
      <c r="F21" s="496"/>
      <c r="G21" s="495"/>
      <c r="H21" s="495"/>
      <c r="I21" s="474"/>
      <c r="J21" s="2"/>
      <c r="K21" s="2"/>
      <c r="L21" s="2"/>
      <c r="M21" s="2"/>
      <c r="N21" s="2"/>
      <c r="O21" s="2"/>
      <c r="P21" s="2"/>
      <c r="Q21" s="2"/>
      <c r="R21" s="2"/>
      <c r="S21" s="2"/>
      <c r="T21" s="2"/>
      <c r="U21" s="2"/>
      <c r="V21" s="2"/>
      <c r="W21" s="2"/>
      <c r="X21" s="2"/>
      <c r="Y21" s="2"/>
    </row>
    <row r="22" ht="15.75" customHeight="1">
      <c r="A22" s="481"/>
      <c r="B22" s="327"/>
      <c r="C22" s="348"/>
      <c r="D22" s="348"/>
      <c r="E22" s="348"/>
      <c r="F22" s="342"/>
      <c r="G22" s="472"/>
      <c r="H22" s="358"/>
      <c r="I22" s="474"/>
      <c r="J22" s="2"/>
      <c r="K22" s="2"/>
      <c r="L22" s="2"/>
      <c r="M22" s="2"/>
      <c r="N22" s="2"/>
      <c r="O22" s="2"/>
      <c r="P22" s="2"/>
      <c r="Q22" s="2"/>
      <c r="R22" s="2"/>
      <c r="S22" s="2"/>
      <c r="T22" s="2"/>
      <c r="U22" s="2"/>
      <c r="V22" s="2"/>
      <c r="W22" s="2"/>
      <c r="X22" s="2"/>
      <c r="Y22" s="2"/>
    </row>
    <row r="23" ht="15.75" customHeight="1">
      <c r="A23" s="481">
        <v>1.05</v>
      </c>
      <c r="B23" s="482" t="s">
        <v>760</v>
      </c>
      <c r="C23" s="348"/>
      <c r="D23" s="348"/>
      <c r="E23" s="348" t="s">
        <v>428</v>
      </c>
      <c r="F23" s="342">
        <v>2.0</v>
      </c>
      <c r="G23" s="483">
        <v>13925.0</v>
      </c>
      <c r="H23" s="340">
        <f>G23*F23</f>
        <v>27850</v>
      </c>
      <c r="I23" s="474"/>
      <c r="J23" s="2"/>
      <c r="K23" s="2"/>
      <c r="L23" s="2"/>
      <c r="M23" s="2"/>
      <c r="N23" s="2"/>
      <c r="O23" s="2"/>
      <c r="P23" s="2"/>
      <c r="Q23" s="2"/>
      <c r="R23" s="2"/>
      <c r="S23" s="2"/>
      <c r="T23" s="2"/>
      <c r="U23" s="2"/>
      <c r="V23" s="2"/>
      <c r="W23" s="2"/>
      <c r="X23" s="2"/>
      <c r="Y23" s="2"/>
    </row>
    <row r="24" ht="15.75" customHeight="1">
      <c r="A24" s="487"/>
      <c r="B24" s="497" t="s">
        <v>761</v>
      </c>
      <c r="C24" s="348"/>
      <c r="D24" s="348"/>
      <c r="E24" s="348"/>
      <c r="F24" s="342"/>
      <c r="G24" s="472"/>
      <c r="H24" s="358"/>
      <c r="I24" s="474"/>
      <c r="J24" s="2"/>
      <c r="K24" s="2"/>
      <c r="L24" s="2"/>
      <c r="M24" s="2"/>
      <c r="N24" s="2"/>
      <c r="O24" s="2"/>
      <c r="P24" s="2"/>
      <c r="Q24" s="2"/>
      <c r="R24" s="2"/>
      <c r="S24" s="2"/>
      <c r="T24" s="2"/>
      <c r="U24" s="2"/>
      <c r="V24" s="2"/>
      <c r="W24" s="2"/>
      <c r="X24" s="2"/>
      <c r="Y24" s="2"/>
    </row>
    <row r="25" ht="15.75" customHeight="1">
      <c r="A25" s="487"/>
      <c r="B25" s="327"/>
      <c r="C25" s="348"/>
      <c r="D25" s="348"/>
      <c r="E25" s="348"/>
      <c r="F25" s="328"/>
      <c r="G25" s="472"/>
      <c r="H25" s="358"/>
      <c r="I25" s="474"/>
      <c r="J25" s="2"/>
      <c r="K25" s="2"/>
      <c r="L25" s="2"/>
      <c r="M25" s="2"/>
      <c r="N25" s="2"/>
      <c r="O25" s="2"/>
      <c r="P25" s="2"/>
      <c r="Q25" s="2"/>
      <c r="R25" s="2"/>
      <c r="S25" s="2"/>
      <c r="T25" s="2"/>
      <c r="U25" s="2"/>
      <c r="V25" s="2"/>
      <c r="W25" s="2"/>
      <c r="X25" s="2"/>
      <c r="Y25" s="2"/>
    </row>
    <row r="26" ht="15.75" customHeight="1">
      <c r="A26" s="487">
        <v>1.06</v>
      </c>
      <c r="B26" s="482" t="s">
        <v>762</v>
      </c>
      <c r="C26" s="348"/>
      <c r="D26" s="348"/>
      <c r="E26" s="348"/>
      <c r="F26" s="328"/>
      <c r="G26" s="472"/>
      <c r="H26" s="340"/>
      <c r="I26" s="474"/>
      <c r="J26" s="2"/>
      <c r="K26" s="2"/>
      <c r="L26" s="2"/>
      <c r="M26" s="2"/>
      <c r="N26" s="2"/>
      <c r="O26" s="2"/>
      <c r="P26" s="2"/>
      <c r="Q26" s="2"/>
      <c r="R26" s="2"/>
      <c r="S26" s="2"/>
      <c r="T26" s="2"/>
      <c r="U26" s="2"/>
      <c r="V26" s="2"/>
      <c r="W26" s="2"/>
      <c r="X26" s="2"/>
      <c r="Y26" s="2"/>
    </row>
    <row r="27" ht="15.75" customHeight="1">
      <c r="A27" s="494"/>
      <c r="B27" s="327" t="s">
        <v>763</v>
      </c>
      <c r="C27" s="348"/>
      <c r="D27" s="348"/>
      <c r="E27" s="348" t="s">
        <v>428</v>
      </c>
      <c r="F27" s="328">
        <v>4.0</v>
      </c>
      <c r="G27" s="472">
        <v>19582.0</v>
      </c>
      <c r="H27" s="340">
        <f>G27*F27</f>
        <v>78328</v>
      </c>
      <c r="I27" s="474"/>
      <c r="J27" s="2"/>
      <c r="K27" s="2"/>
      <c r="L27" s="2"/>
      <c r="M27" s="2"/>
      <c r="N27" s="2"/>
      <c r="O27" s="2"/>
      <c r="P27" s="2"/>
      <c r="Q27" s="2"/>
      <c r="R27" s="2"/>
      <c r="S27" s="2"/>
      <c r="T27" s="2"/>
      <c r="U27" s="2"/>
      <c r="V27" s="2"/>
      <c r="W27" s="2"/>
      <c r="X27" s="2"/>
      <c r="Y27" s="2"/>
    </row>
    <row r="28" ht="15.75" customHeight="1">
      <c r="A28" s="487"/>
      <c r="B28" s="498"/>
      <c r="C28" s="490"/>
      <c r="D28" s="490"/>
      <c r="E28" s="490"/>
      <c r="F28" s="342"/>
      <c r="G28" s="493"/>
      <c r="H28" s="358"/>
      <c r="I28" s="499"/>
      <c r="J28" s="2"/>
      <c r="K28" s="2"/>
      <c r="L28" s="2"/>
      <c r="M28" s="2"/>
      <c r="N28" s="2"/>
      <c r="O28" s="2"/>
      <c r="P28" s="2"/>
      <c r="Q28" s="2"/>
      <c r="R28" s="2"/>
      <c r="S28" s="2"/>
      <c r="T28" s="2"/>
      <c r="U28" s="2"/>
      <c r="V28" s="2"/>
      <c r="W28" s="2"/>
      <c r="X28" s="2"/>
      <c r="Y28" s="2"/>
    </row>
    <row r="29" ht="15.75" customHeight="1">
      <c r="A29" s="487">
        <v>1.07</v>
      </c>
      <c r="B29" s="500" t="s">
        <v>764</v>
      </c>
      <c r="C29" s="490"/>
      <c r="D29" s="490"/>
      <c r="E29" s="490"/>
      <c r="F29" s="342"/>
      <c r="G29" s="493"/>
      <c r="H29" s="358"/>
      <c r="I29" s="499"/>
      <c r="J29" s="2"/>
      <c r="K29" s="2"/>
      <c r="L29" s="2"/>
      <c r="M29" s="2"/>
      <c r="N29" s="2"/>
      <c r="O29" s="2"/>
      <c r="P29" s="2"/>
      <c r="Q29" s="2"/>
      <c r="R29" s="2"/>
      <c r="S29" s="2"/>
      <c r="T29" s="2"/>
      <c r="U29" s="2"/>
      <c r="V29" s="2"/>
      <c r="W29" s="2"/>
      <c r="X29" s="2"/>
      <c r="Y29" s="2"/>
    </row>
    <row r="30" ht="93.75" customHeight="1">
      <c r="A30" s="487"/>
      <c r="B30" s="327" t="s">
        <v>765</v>
      </c>
      <c r="C30" s="348"/>
      <c r="D30" s="490"/>
      <c r="E30" s="490"/>
      <c r="F30" s="342"/>
      <c r="G30" s="493"/>
      <c r="H30" s="358"/>
      <c r="I30" s="499"/>
      <c r="J30" s="2"/>
      <c r="K30" s="2"/>
      <c r="L30" s="2"/>
      <c r="M30" s="2"/>
      <c r="N30" s="2"/>
      <c r="O30" s="2"/>
      <c r="P30" s="2"/>
      <c r="Q30" s="2"/>
      <c r="R30" s="2"/>
      <c r="S30" s="2"/>
      <c r="T30" s="2"/>
      <c r="U30" s="2"/>
      <c r="V30" s="2"/>
      <c r="W30" s="2"/>
      <c r="X30" s="2"/>
      <c r="Y30" s="2"/>
    </row>
    <row r="31" ht="15.75" customHeight="1">
      <c r="A31" s="487" t="s">
        <v>284</v>
      </c>
      <c r="B31" s="488" t="s">
        <v>766</v>
      </c>
      <c r="C31" s="348"/>
      <c r="D31" s="105" t="s">
        <v>767</v>
      </c>
      <c r="E31" s="348" t="s">
        <v>428</v>
      </c>
      <c r="F31" s="342">
        <v>17.0</v>
      </c>
      <c r="G31" s="491">
        <v>10879.0</v>
      </c>
      <c r="H31" s="340">
        <f t="shared" ref="H31:H32" si="3">G31*F31</f>
        <v>184943</v>
      </c>
      <c r="I31" s="188" t="s">
        <v>768</v>
      </c>
      <c r="J31" s="2"/>
      <c r="K31" s="2"/>
      <c r="L31" s="2"/>
      <c r="M31" s="2"/>
      <c r="N31" s="2"/>
      <c r="O31" s="2"/>
      <c r="P31" s="2"/>
      <c r="Q31" s="2"/>
      <c r="R31" s="2"/>
      <c r="S31" s="2"/>
      <c r="T31" s="2"/>
      <c r="U31" s="2"/>
      <c r="V31" s="2"/>
      <c r="W31" s="2"/>
      <c r="X31" s="2"/>
      <c r="Y31" s="2"/>
    </row>
    <row r="32" ht="15.75" customHeight="1">
      <c r="A32" s="487" t="s">
        <v>292</v>
      </c>
      <c r="B32" s="488" t="s">
        <v>769</v>
      </c>
      <c r="C32" s="348"/>
      <c r="D32" s="105" t="s">
        <v>770</v>
      </c>
      <c r="E32" s="348" t="s">
        <v>428</v>
      </c>
      <c r="F32" s="342">
        <v>6.0</v>
      </c>
      <c r="G32" s="491">
        <v>16536.0</v>
      </c>
      <c r="H32" s="340">
        <f t="shared" si="3"/>
        <v>99216</v>
      </c>
      <c r="I32" s="188" t="s">
        <v>771</v>
      </c>
      <c r="J32" s="2"/>
      <c r="K32" s="2"/>
      <c r="L32" s="2"/>
      <c r="M32" s="2"/>
      <c r="N32" s="2"/>
      <c r="O32" s="2"/>
      <c r="P32" s="2"/>
      <c r="Q32" s="2"/>
      <c r="R32" s="2"/>
      <c r="S32" s="2"/>
      <c r="T32" s="2"/>
      <c r="U32" s="2"/>
      <c r="V32" s="2"/>
      <c r="W32" s="2"/>
      <c r="X32" s="2"/>
      <c r="Y32" s="2"/>
    </row>
    <row r="33" ht="15.75" customHeight="1">
      <c r="A33" s="487"/>
      <c r="B33" s="482"/>
      <c r="C33" s="348"/>
      <c r="D33" s="490"/>
      <c r="E33" s="490"/>
      <c r="F33" s="342"/>
      <c r="G33" s="491"/>
      <c r="H33" s="340"/>
      <c r="I33" s="501"/>
      <c r="J33" s="2"/>
      <c r="K33" s="2"/>
      <c r="L33" s="2"/>
      <c r="M33" s="2"/>
      <c r="N33" s="2"/>
      <c r="O33" s="2"/>
      <c r="P33" s="2"/>
      <c r="Q33" s="2"/>
      <c r="R33" s="2"/>
      <c r="S33" s="2"/>
      <c r="T33" s="2"/>
      <c r="U33" s="2"/>
      <c r="V33" s="2"/>
      <c r="W33" s="2"/>
      <c r="X33" s="2"/>
      <c r="Y33" s="2"/>
    </row>
    <row r="34" ht="15.75" customHeight="1">
      <c r="A34" s="487">
        <v>1.8</v>
      </c>
      <c r="B34" s="500" t="s">
        <v>772</v>
      </c>
      <c r="C34" s="490"/>
      <c r="D34" s="490"/>
      <c r="E34" s="490"/>
      <c r="F34" s="342"/>
      <c r="G34" s="493"/>
      <c r="H34" s="358"/>
      <c r="I34" s="499"/>
      <c r="J34" s="2"/>
      <c r="K34" s="2"/>
      <c r="L34" s="2"/>
      <c r="M34" s="2"/>
      <c r="N34" s="2"/>
      <c r="O34" s="2"/>
      <c r="P34" s="2"/>
      <c r="Q34" s="2"/>
      <c r="R34" s="2"/>
      <c r="S34" s="2"/>
      <c r="T34" s="2"/>
      <c r="U34" s="2"/>
      <c r="V34" s="2"/>
      <c r="W34" s="2"/>
      <c r="X34" s="2"/>
      <c r="Y34" s="2"/>
    </row>
    <row r="35" ht="98.25" customHeight="1">
      <c r="A35" s="487"/>
      <c r="B35" s="327" t="s">
        <v>765</v>
      </c>
      <c r="C35" s="348"/>
      <c r="D35" s="490"/>
      <c r="E35" s="490"/>
      <c r="F35" s="342"/>
      <c r="G35" s="493"/>
      <c r="H35" s="358"/>
      <c r="I35" s="499"/>
      <c r="J35" s="2"/>
      <c r="K35" s="2"/>
      <c r="L35" s="2"/>
      <c r="M35" s="2"/>
      <c r="N35" s="2"/>
      <c r="O35" s="2"/>
      <c r="P35" s="2"/>
      <c r="Q35" s="2"/>
      <c r="R35" s="2"/>
      <c r="S35" s="2"/>
      <c r="T35" s="2"/>
      <c r="U35" s="2"/>
      <c r="V35" s="2"/>
      <c r="W35" s="2"/>
      <c r="X35" s="2"/>
      <c r="Y35" s="2"/>
    </row>
    <row r="36" ht="15.75" customHeight="1">
      <c r="A36" s="487" t="s">
        <v>284</v>
      </c>
      <c r="B36" s="488" t="s">
        <v>773</v>
      </c>
      <c r="C36" s="348"/>
      <c r="D36" s="105" t="s">
        <v>767</v>
      </c>
      <c r="E36" s="348" t="s">
        <v>428</v>
      </c>
      <c r="F36" s="342">
        <v>3.0</v>
      </c>
      <c r="G36" s="491">
        <v>11314.0</v>
      </c>
      <c r="H36" s="340">
        <f t="shared" ref="H36:H38" si="4">G36*F36</f>
        <v>33942</v>
      </c>
      <c r="I36" s="502" t="s">
        <v>768</v>
      </c>
      <c r="J36" s="2"/>
      <c r="K36" s="2"/>
      <c r="L36" s="2"/>
      <c r="M36" s="2"/>
      <c r="N36" s="2"/>
      <c r="O36" s="2"/>
      <c r="P36" s="2"/>
      <c r="Q36" s="2"/>
      <c r="R36" s="2"/>
      <c r="S36" s="2"/>
      <c r="T36" s="2"/>
      <c r="U36" s="2"/>
      <c r="V36" s="2"/>
      <c r="W36" s="2"/>
      <c r="X36" s="2"/>
      <c r="Y36" s="2"/>
    </row>
    <row r="37" ht="15.75" customHeight="1">
      <c r="A37" s="487" t="s">
        <v>292</v>
      </c>
      <c r="B37" s="488" t="s">
        <v>774</v>
      </c>
      <c r="C37" s="348"/>
      <c r="D37" s="105" t="s">
        <v>775</v>
      </c>
      <c r="E37" s="348" t="s">
        <v>428</v>
      </c>
      <c r="F37" s="342">
        <v>4.0</v>
      </c>
      <c r="G37" s="491">
        <v>8485.0</v>
      </c>
      <c r="H37" s="340">
        <f t="shared" si="4"/>
        <v>33940</v>
      </c>
      <c r="I37" s="502" t="s">
        <v>776</v>
      </c>
      <c r="J37" s="2"/>
      <c r="K37" s="2"/>
      <c r="L37" s="2"/>
      <c r="M37" s="2"/>
      <c r="N37" s="2"/>
      <c r="O37" s="2"/>
      <c r="P37" s="2"/>
      <c r="Q37" s="2"/>
      <c r="R37" s="2"/>
      <c r="S37" s="2"/>
      <c r="T37" s="2"/>
      <c r="U37" s="2"/>
      <c r="V37" s="2"/>
      <c r="W37" s="2"/>
      <c r="X37" s="2"/>
      <c r="Y37" s="2"/>
    </row>
    <row r="38" ht="15.75" customHeight="1">
      <c r="A38" s="487" t="s">
        <v>166</v>
      </c>
      <c r="B38" s="488" t="s">
        <v>777</v>
      </c>
      <c r="C38" s="348"/>
      <c r="D38" s="105" t="s">
        <v>778</v>
      </c>
      <c r="E38" s="348" t="s">
        <v>428</v>
      </c>
      <c r="F38" s="342">
        <v>3.0</v>
      </c>
      <c r="G38" s="491">
        <v>7615.0</v>
      </c>
      <c r="H38" s="340">
        <f t="shared" si="4"/>
        <v>22845</v>
      </c>
      <c r="I38" s="188" t="s">
        <v>771</v>
      </c>
      <c r="J38" s="2"/>
      <c r="K38" s="2"/>
      <c r="L38" s="2"/>
      <c r="M38" s="2"/>
      <c r="N38" s="2"/>
      <c r="O38" s="2"/>
      <c r="P38" s="2"/>
      <c r="Q38" s="2"/>
      <c r="R38" s="2"/>
      <c r="S38" s="2"/>
      <c r="T38" s="2"/>
      <c r="U38" s="2"/>
      <c r="V38" s="2"/>
      <c r="W38" s="2"/>
      <c r="X38" s="2"/>
      <c r="Y38" s="2"/>
    </row>
    <row r="39" ht="15.75" customHeight="1">
      <c r="A39" s="487"/>
      <c r="B39" s="482"/>
      <c r="C39" s="348"/>
      <c r="D39" s="105"/>
      <c r="E39" s="348"/>
      <c r="F39" s="342"/>
      <c r="G39" s="491"/>
      <c r="H39" s="340"/>
      <c r="I39" s="501"/>
      <c r="J39" s="2"/>
      <c r="K39" s="2"/>
      <c r="L39" s="2"/>
      <c r="M39" s="2"/>
      <c r="N39" s="2"/>
      <c r="O39" s="2"/>
      <c r="P39" s="2"/>
      <c r="Q39" s="2"/>
      <c r="R39" s="2"/>
      <c r="S39" s="2"/>
      <c r="T39" s="2"/>
      <c r="U39" s="2"/>
      <c r="V39" s="2"/>
      <c r="W39" s="2"/>
      <c r="X39" s="2"/>
      <c r="Y39" s="2"/>
    </row>
    <row r="40" ht="15.75" customHeight="1">
      <c r="A40" s="503">
        <v>1.9</v>
      </c>
      <c r="B40" s="500" t="s">
        <v>779</v>
      </c>
      <c r="C40" s="504"/>
      <c r="D40" s="105"/>
      <c r="E40" s="348" t="s">
        <v>428</v>
      </c>
      <c r="F40" s="342">
        <v>1.0</v>
      </c>
      <c r="G40" s="491">
        <v>42433.0</v>
      </c>
      <c r="H40" s="340">
        <f>G40*F40</f>
        <v>42433</v>
      </c>
      <c r="I40" s="194"/>
      <c r="J40" s="505"/>
      <c r="K40" s="505"/>
      <c r="L40" s="505"/>
      <c r="M40" s="505"/>
      <c r="N40" s="505"/>
      <c r="O40" s="505"/>
      <c r="P40" s="505"/>
      <c r="Q40" s="505"/>
      <c r="R40" s="505"/>
      <c r="S40" s="505"/>
      <c r="T40" s="505"/>
      <c r="U40" s="505"/>
      <c r="V40" s="505"/>
      <c r="W40" s="505"/>
      <c r="X40" s="505"/>
      <c r="Y40" s="505"/>
    </row>
    <row r="41" ht="15.75" customHeight="1">
      <c r="A41" s="506"/>
      <c r="B41" s="327" t="s">
        <v>780</v>
      </c>
      <c r="C41" s="507"/>
      <c r="D41" s="504"/>
      <c r="E41" s="504"/>
      <c r="F41" s="508"/>
      <c r="G41" s="509"/>
      <c r="H41" s="509"/>
      <c r="I41" s="509"/>
      <c r="J41" s="505"/>
      <c r="K41" s="505"/>
      <c r="L41" s="505"/>
      <c r="M41" s="505"/>
      <c r="N41" s="505"/>
      <c r="O41" s="505"/>
      <c r="P41" s="505"/>
      <c r="Q41" s="505"/>
      <c r="R41" s="505"/>
      <c r="S41" s="505"/>
      <c r="T41" s="505"/>
      <c r="U41" s="505"/>
      <c r="V41" s="505"/>
      <c r="W41" s="505"/>
      <c r="X41" s="505"/>
      <c r="Y41" s="505"/>
    </row>
    <row r="42" ht="15.75" customHeight="1">
      <c r="A42" s="510"/>
      <c r="B42" s="511"/>
      <c r="C42" s="512"/>
      <c r="D42" s="512"/>
      <c r="E42" s="512"/>
      <c r="F42" s="513"/>
      <c r="G42" s="514"/>
      <c r="H42" s="515"/>
      <c r="I42" s="516"/>
      <c r="J42" s="2"/>
      <c r="K42" s="2"/>
      <c r="L42" s="2"/>
      <c r="M42" s="2"/>
      <c r="N42" s="2"/>
      <c r="O42" s="2"/>
      <c r="P42" s="2"/>
      <c r="Q42" s="2"/>
      <c r="R42" s="2"/>
      <c r="S42" s="2"/>
      <c r="T42" s="2"/>
      <c r="U42" s="2"/>
      <c r="V42" s="2"/>
      <c r="W42" s="2"/>
      <c r="X42" s="2"/>
      <c r="Y42" s="2"/>
    </row>
    <row r="43" ht="24.0" customHeight="1">
      <c r="A43" s="517"/>
      <c r="B43" s="518" t="s">
        <v>781</v>
      </c>
      <c r="C43" s="519"/>
      <c r="D43" s="519"/>
      <c r="E43" s="519"/>
      <c r="F43" s="520"/>
      <c r="G43" s="521"/>
      <c r="H43" s="522">
        <f>SUM(H3:H42)</f>
        <v>1394656</v>
      </c>
      <c r="I43" s="523"/>
      <c r="J43" s="2"/>
      <c r="K43" s="2"/>
      <c r="L43" s="2"/>
      <c r="M43" s="2"/>
      <c r="N43" s="2"/>
      <c r="O43" s="2"/>
      <c r="P43" s="2"/>
      <c r="Q43" s="2"/>
      <c r="R43" s="2"/>
      <c r="S43" s="2"/>
      <c r="T43" s="2"/>
      <c r="U43" s="2"/>
      <c r="V43" s="2"/>
      <c r="W43" s="2"/>
      <c r="X43" s="2"/>
      <c r="Y43" s="2"/>
    </row>
    <row r="44" ht="15.75" customHeight="1">
      <c r="A44" s="524"/>
      <c r="B44" s="525"/>
      <c r="C44" s="526"/>
      <c r="D44" s="526"/>
      <c r="E44" s="526"/>
      <c r="F44" s="527"/>
      <c r="G44" s="528"/>
      <c r="H44" s="529"/>
      <c r="I44" s="530"/>
      <c r="J44" s="2"/>
      <c r="K44" s="2"/>
      <c r="L44" s="2"/>
      <c r="M44" s="2"/>
      <c r="N44" s="2"/>
      <c r="O44" s="2"/>
      <c r="P44" s="2"/>
      <c r="Q44" s="2"/>
      <c r="R44" s="2"/>
      <c r="S44" s="2"/>
      <c r="T44" s="2"/>
      <c r="U44" s="2"/>
      <c r="V44" s="2"/>
      <c r="W44" s="2"/>
      <c r="X44" s="2"/>
      <c r="Y44" s="2"/>
    </row>
    <row r="45" ht="15.75" customHeight="1">
      <c r="A45" s="531"/>
      <c r="B45" s="2"/>
      <c r="C45" s="2"/>
      <c r="D45" s="2"/>
      <c r="E45" s="2"/>
      <c r="F45" s="373"/>
      <c r="G45" s="2"/>
      <c r="H45" s="2"/>
      <c r="I45" s="2"/>
      <c r="J45" s="2"/>
      <c r="K45" s="2"/>
      <c r="L45" s="2"/>
      <c r="M45" s="2"/>
      <c r="N45" s="2"/>
      <c r="O45" s="2"/>
      <c r="P45" s="2"/>
      <c r="Q45" s="2"/>
      <c r="R45" s="2"/>
      <c r="S45" s="2"/>
      <c r="T45" s="2"/>
      <c r="U45" s="2"/>
      <c r="V45" s="2"/>
      <c r="W45" s="2"/>
      <c r="X45" s="2"/>
      <c r="Y45" s="2"/>
    </row>
    <row r="46" ht="15.75" customHeight="1">
      <c r="A46" s="531"/>
      <c r="B46" s="2"/>
      <c r="C46" s="2"/>
      <c r="D46" s="2"/>
      <c r="E46" s="2"/>
      <c r="F46" s="373"/>
      <c r="G46" s="2"/>
      <c r="H46" s="2"/>
      <c r="I46" s="2"/>
      <c r="J46" s="2"/>
      <c r="K46" s="2"/>
      <c r="L46" s="2"/>
      <c r="M46" s="2"/>
      <c r="N46" s="2"/>
      <c r="O46" s="2"/>
      <c r="P46" s="2"/>
      <c r="Q46" s="2"/>
      <c r="R46" s="2"/>
      <c r="S46" s="2"/>
      <c r="T46" s="2"/>
      <c r="U46" s="2"/>
      <c r="V46" s="2"/>
      <c r="W46" s="2"/>
      <c r="X46" s="2"/>
      <c r="Y46" s="2"/>
    </row>
    <row r="47" ht="15.75" customHeight="1">
      <c r="A47" s="531"/>
      <c r="B47" s="2"/>
      <c r="C47" s="2"/>
      <c r="D47" s="2"/>
      <c r="E47" s="2"/>
      <c r="F47" s="373"/>
      <c r="G47" s="2"/>
      <c r="H47" s="2"/>
      <c r="I47" s="2"/>
      <c r="J47" s="2"/>
      <c r="K47" s="2"/>
      <c r="L47" s="2"/>
      <c r="M47" s="2"/>
      <c r="N47" s="2"/>
      <c r="O47" s="2"/>
      <c r="P47" s="2"/>
      <c r="Q47" s="2"/>
      <c r="R47" s="2"/>
      <c r="S47" s="2"/>
      <c r="T47" s="2"/>
      <c r="U47" s="2"/>
      <c r="V47" s="2"/>
      <c r="W47" s="2"/>
      <c r="X47" s="2"/>
      <c r="Y47" s="2"/>
    </row>
    <row r="48" ht="15.75" customHeight="1">
      <c r="A48" s="531"/>
      <c r="B48" s="2"/>
      <c r="C48" s="2"/>
      <c r="D48" s="2"/>
      <c r="E48" s="2"/>
      <c r="F48" s="373"/>
      <c r="G48" s="2"/>
      <c r="H48" s="2"/>
      <c r="I48" s="2"/>
      <c r="J48" s="2"/>
      <c r="K48" s="2"/>
      <c r="L48" s="2"/>
      <c r="M48" s="2"/>
      <c r="N48" s="2"/>
      <c r="O48" s="2"/>
      <c r="P48" s="2"/>
      <c r="Q48" s="2"/>
      <c r="R48" s="2"/>
      <c r="S48" s="2"/>
      <c r="T48" s="2"/>
      <c r="U48" s="2"/>
      <c r="V48" s="2"/>
      <c r="W48" s="2"/>
      <c r="X48" s="2"/>
      <c r="Y48" s="2"/>
    </row>
    <row r="49" ht="15.75" customHeight="1">
      <c r="A49" s="531"/>
      <c r="B49" s="2"/>
      <c r="C49" s="2"/>
      <c r="D49" s="2"/>
      <c r="E49" s="2"/>
      <c r="F49" s="373"/>
      <c r="G49" s="2"/>
      <c r="H49" s="2"/>
      <c r="I49" s="2"/>
      <c r="J49" s="2"/>
      <c r="K49" s="2"/>
      <c r="L49" s="2"/>
      <c r="M49" s="2"/>
      <c r="N49" s="2"/>
      <c r="O49" s="2"/>
      <c r="P49" s="2"/>
      <c r="Q49" s="2"/>
      <c r="R49" s="2"/>
      <c r="S49" s="2"/>
      <c r="T49" s="2"/>
      <c r="U49" s="2"/>
      <c r="V49" s="2"/>
      <c r="W49" s="2"/>
      <c r="X49" s="2"/>
      <c r="Y49" s="2"/>
    </row>
    <row r="50" ht="15.75" customHeight="1">
      <c r="A50" s="531"/>
      <c r="B50" s="2"/>
      <c r="C50" s="2"/>
      <c r="D50" s="2"/>
      <c r="E50" s="2"/>
      <c r="F50" s="373"/>
      <c r="G50" s="2"/>
      <c r="H50" s="2"/>
      <c r="I50" s="2"/>
      <c r="J50" s="2"/>
      <c r="K50" s="2"/>
      <c r="L50" s="2"/>
      <c r="M50" s="2"/>
      <c r="N50" s="2"/>
      <c r="O50" s="2"/>
      <c r="P50" s="2"/>
      <c r="Q50" s="2"/>
      <c r="R50" s="2"/>
      <c r="S50" s="2"/>
      <c r="T50" s="2"/>
      <c r="U50" s="2"/>
      <c r="V50" s="2"/>
      <c r="W50" s="2"/>
      <c r="X50" s="2"/>
      <c r="Y50" s="2"/>
    </row>
    <row r="51" ht="15.75" customHeight="1">
      <c r="A51" s="531"/>
      <c r="B51" s="2"/>
      <c r="C51" s="2"/>
      <c r="D51" s="2"/>
      <c r="E51" s="2"/>
      <c r="F51" s="373"/>
      <c r="G51" s="2"/>
      <c r="H51" s="2"/>
      <c r="I51" s="2"/>
      <c r="J51" s="2"/>
      <c r="K51" s="2"/>
      <c r="L51" s="2"/>
      <c r="M51" s="2"/>
      <c r="N51" s="2"/>
      <c r="O51" s="2"/>
      <c r="P51" s="2"/>
      <c r="Q51" s="2"/>
      <c r="R51" s="2"/>
      <c r="S51" s="2"/>
      <c r="T51" s="2"/>
      <c r="U51" s="2"/>
      <c r="V51" s="2"/>
      <c r="W51" s="2"/>
      <c r="X51" s="2"/>
      <c r="Y51" s="2"/>
    </row>
    <row r="52" ht="15.75" customHeight="1">
      <c r="A52" s="531"/>
      <c r="B52" s="2"/>
      <c r="C52" s="2"/>
      <c r="D52" s="2"/>
      <c r="E52" s="2"/>
      <c r="F52" s="373"/>
      <c r="G52" s="2"/>
      <c r="H52" s="2"/>
      <c r="I52" s="2"/>
      <c r="J52" s="2"/>
      <c r="K52" s="2"/>
      <c r="L52" s="2"/>
      <c r="M52" s="2"/>
      <c r="N52" s="2"/>
      <c r="O52" s="2"/>
      <c r="P52" s="2"/>
      <c r="Q52" s="2"/>
      <c r="R52" s="2"/>
      <c r="S52" s="2"/>
      <c r="T52" s="2"/>
      <c r="U52" s="2"/>
      <c r="V52" s="2"/>
      <c r="W52" s="2"/>
      <c r="X52" s="2"/>
      <c r="Y52" s="2"/>
    </row>
    <row r="53" ht="15.75" customHeight="1">
      <c r="A53" s="531"/>
      <c r="B53" s="2"/>
      <c r="C53" s="2"/>
      <c r="D53" s="2"/>
      <c r="E53" s="2"/>
      <c r="F53" s="373"/>
      <c r="G53" s="2"/>
      <c r="H53" s="2"/>
      <c r="I53" s="2"/>
      <c r="J53" s="2"/>
      <c r="K53" s="2"/>
      <c r="L53" s="2"/>
      <c r="M53" s="2"/>
      <c r="N53" s="2"/>
      <c r="O53" s="2"/>
      <c r="P53" s="2"/>
      <c r="Q53" s="2"/>
      <c r="R53" s="2"/>
      <c r="S53" s="2"/>
      <c r="T53" s="2"/>
      <c r="U53" s="2"/>
      <c r="V53" s="2"/>
      <c r="W53" s="2"/>
      <c r="X53" s="2"/>
      <c r="Y53" s="2"/>
    </row>
    <row r="54" ht="15.75" customHeight="1">
      <c r="A54" s="531"/>
      <c r="B54" s="2"/>
      <c r="C54" s="2"/>
      <c r="D54" s="2"/>
      <c r="E54" s="2"/>
      <c r="F54" s="373"/>
      <c r="G54" s="2"/>
      <c r="H54" s="2"/>
      <c r="I54" s="2"/>
      <c r="J54" s="2"/>
      <c r="K54" s="2"/>
      <c r="L54" s="2"/>
      <c r="M54" s="2"/>
      <c r="N54" s="2"/>
      <c r="O54" s="2"/>
      <c r="P54" s="2"/>
      <c r="Q54" s="2"/>
      <c r="R54" s="2"/>
      <c r="S54" s="2"/>
      <c r="T54" s="2"/>
      <c r="U54" s="2"/>
      <c r="V54" s="2"/>
      <c r="W54" s="2"/>
      <c r="X54" s="2"/>
      <c r="Y54" s="2"/>
    </row>
    <row r="55" ht="15.75" customHeight="1">
      <c r="A55" s="531"/>
      <c r="B55" s="2"/>
      <c r="C55" s="2"/>
      <c r="D55" s="2"/>
      <c r="E55" s="2"/>
      <c r="F55" s="373"/>
      <c r="G55" s="2"/>
      <c r="H55" s="2"/>
      <c r="I55" s="2"/>
      <c r="J55" s="2"/>
      <c r="K55" s="2"/>
      <c r="L55" s="2"/>
      <c r="M55" s="2"/>
      <c r="N55" s="2"/>
      <c r="O55" s="2"/>
      <c r="P55" s="2"/>
      <c r="Q55" s="2"/>
      <c r="R55" s="2"/>
      <c r="S55" s="2"/>
      <c r="T55" s="2"/>
      <c r="U55" s="2"/>
      <c r="V55" s="2"/>
      <c r="W55" s="2"/>
      <c r="X55" s="2"/>
      <c r="Y55" s="2"/>
    </row>
    <row r="56" ht="15.75" customHeight="1">
      <c r="A56" s="531"/>
      <c r="B56" s="2"/>
      <c r="C56" s="2"/>
      <c r="D56" s="2"/>
      <c r="E56" s="2"/>
      <c r="F56" s="373"/>
      <c r="G56" s="2"/>
      <c r="H56" s="2"/>
      <c r="I56" s="2"/>
      <c r="J56" s="2"/>
      <c r="K56" s="2"/>
      <c r="L56" s="2"/>
      <c r="M56" s="2"/>
      <c r="N56" s="2"/>
      <c r="O56" s="2"/>
      <c r="P56" s="2"/>
      <c r="Q56" s="2"/>
      <c r="R56" s="2"/>
      <c r="S56" s="2"/>
      <c r="T56" s="2"/>
      <c r="U56" s="2"/>
      <c r="V56" s="2"/>
      <c r="W56" s="2"/>
      <c r="X56" s="2"/>
      <c r="Y56" s="2"/>
    </row>
    <row r="57" ht="15.75" customHeight="1">
      <c r="A57" s="531"/>
      <c r="B57" s="2"/>
      <c r="C57" s="2"/>
      <c r="D57" s="2"/>
      <c r="E57" s="2"/>
      <c r="F57" s="373"/>
      <c r="G57" s="2"/>
      <c r="H57" s="2"/>
      <c r="I57" s="2"/>
      <c r="J57" s="2"/>
      <c r="K57" s="2"/>
      <c r="L57" s="2"/>
      <c r="M57" s="2"/>
      <c r="N57" s="2"/>
      <c r="O57" s="2"/>
      <c r="P57" s="2"/>
      <c r="Q57" s="2"/>
      <c r="R57" s="2"/>
      <c r="S57" s="2"/>
      <c r="T57" s="2"/>
      <c r="U57" s="2"/>
      <c r="V57" s="2"/>
      <c r="W57" s="2"/>
      <c r="X57" s="2"/>
      <c r="Y57" s="2"/>
    </row>
    <row r="58" ht="15.75" customHeight="1">
      <c r="A58" s="531"/>
      <c r="B58" s="2"/>
      <c r="C58" s="2"/>
      <c r="D58" s="2"/>
      <c r="E58" s="2"/>
      <c r="F58" s="373"/>
      <c r="G58" s="2"/>
      <c r="H58" s="2"/>
      <c r="I58" s="2"/>
      <c r="J58" s="2"/>
      <c r="K58" s="2"/>
      <c r="L58" s="2"/>
      <c r="M58" s="2"/>
      <c r="N58" s="2"/>
      <c r="O58" s="2"/>
      <c r="P58" s="2"/>
      <c r="Q58" s="2"/>
      <c r="R58" s="2"/>
      <c r="S58" s="2"/>
      <c r="T58" s="2"/>
      <c r="U58" s="2"/>
      <c r="V58" s="2"/>
      <c r="W58" s="2"/>
      <c r="X58" s="2"/>
      <c r="Y58" s="2"/>
    </row>
    <row r="59" ht="15.75" customHeight="1">
      <c r="A59" s="531"/>
      <c r="B59" s="2"/>
      <c r="C59" s="2"/>
      <c r="D59" s="2"/>
      <c r="E59" s="2"/>
      <c r="F59" s="373"/>
      <c r="G59" s="2"/>
      <c r="H59" s="2"/>
      <c r="I59" s="2"/>
      <c r="J59" s="2"/>
      <c r="K59" s="2"/>
      <c r="L59" s="2"/>
      <c r="M59" s="2"/>
      <c r="N59" s="2"/>
      <c r="O59" s="2"/>
      <c r="P59" s="2"/>
      <c r="Q59" s="2"/>
      <c r="R59" s="2"/>
      <c r="S59" s="2"/>
      <c r="T59" s="2"/>
      <c r="U59" s="2"/>
      <c r="V59" s="2"/>
      <c r="W59" s="2"/>
      <c r="X59" s="2"/>
      <c r="Y59" s="2"/>
    </row>
    <row r="60" ht="15.75" customHeight="1">
      <c r="A60" s="531"/>
      <c r="B60" s="2"/>
      <c r="C60" s="2"/>
      <c r="D60" s="2"/>
      <c r="E60" s="2"/>
      <c r="F60" s="373"/>
      <c r="G60" s="2"/>
      <c r="H60" s="2"/>
      <c r="I60" s="2"/>
      <c r="J60" s="2"/>
      <c r="K60" s="2"/>
      <c r="L60" s="2"/>
      <c r="M60" s="2"/>
      <c r="N60" s="2"/>
      <c r="O60" s="2"/>
      <c r="P60" s="2"/>
      <c r="Q60" s="2"/>
      <c r="R60" s="2"/>
      <c r="S60" s="2"/>
      <c r="T60" s="2"/>
      <c r="U60" s="2"/>
      <c r="V60" s="2"/>
      <c r="W60" s="2"/>
      <c r="X60" s="2"/>
      <c r="Y60" s="2"/>
    </row>
    <row r="61" ht="15.75" customHeight="1">
      <c r="A61" s="531"/>
      <c r="B61" s="2"/>
      <c r="C61" s="2"/>
      <c r="D61" s="2"/>
      <c r="E61" s="2"/>
      <c r="F61" s="373"/>
      <c r="G61" s="2"/>
      <c r="H61" s="2"/>
      <c r="I61" s="2"/>
      <c r="J61" s="2"/>
      <c r="K61" s="2"/>
      <c r="L61" s="2"/>
      <c r="M61" s="2"/>
      <c r="N61" s="2"/>
      <c r="O61" s="2"/>
      <c r="P61" s="2"/>
      <c r="Q61" s="2"/>
      <c r="R61" s="2"/>
      <c r="S61" s="2"/>
      <c r="T61" s="2"/>
      <c r="U61" s="2"/>
      <c r="V61" s="2"/>
      <c r="W61" s="2"/>
      <c r="X61" s="2"/>
      <c r="Y61" s="2"/>
    </row>
    <row r="62" ht="15.75" customHeight="1">
      <c r="A62" s="531"/>
      <c r="B62" s="2"/>
      <c r="C62" s="2"/>
      <c r="D62" s="2"/>
      <c r="E62" s="2"/>
      <c r="F62" s="373"/>
      <c r="G62" s="2"/>
      <c r="H62" s="2"/>
      <c r="I62" s="2"/>
      <c r="J62" s="2"/>
      <c r="K62" s="2"/>
      <c r="L62" s="2"/>
      <c r="M62" s="2"/>
      <c r="N62" s="2"/>
      <c r="O62" s="2"/>
      <c r="P62" s="2"/>
      <c r="Q62" s="2"/>
      <c r="R62" s="2"/>
      <c r="S62" s="2"/>
      <c r="T62" s="2"/>
      <c r="U62" s="2"/>
      <c r="V62" s="2"/>
      <c r="W62" s="2"/>
      <c r="X62" s="2"/>
      <c r="Y62" s="2"/>
    </row>
    <row r="63" ht="15.75" customHeight="1">
      <c r="A63" s="531"/>
      <c r="B63" s="2"/>
      <c r="C63" s="2"/>
      <c r="D63" s="2"/>
      <c r="E63" s="2"/>
      <c r="F63" s="373"/>
      <c r="G63" s="2"/>
      <c r="H63" s="2"/>
      <c r="I63" s="2"/>
      <c r="J63" s="2"/>
      <c r="K63" s="2"/>
      <c r="L63" s="2"/>
      <c r="M63" s="2"/>
      <c r="N63" s="2"/>
      <c r="O63" s="2"/>
      <c r="P63" s="2"/>
      <c r="Q63" s="2"/>
      <c r="R63" s="2"/>
      <c r="S63" s="2"/>
      <c r="T63" s="2"/>
      <c r="U63" s="2"/>
      <c r="V63" s="2"/>
      <c r="W63" s="2"/>
      <c r="X63" s="2"/>
      <c r="Y63" s="2"/>
    </row>
    <row r="64" ht="15.75" customHeight="1">
      <c r="A64" s="531"/>
      <c r="B64" s="2"/>
      <c r="C64" s="2"/>
      <c r="D64" s="2"/>
      <c r="E64" s="2"/>
      <c r="F64" s="373"/>
      <c r="G64" s="2"/>
      <c r="H64" s="2"/>
      <c r="I64" s="2"/>
      <c r="J64" s="2"/>
      <c r="K64" s="2"/>
      <c r="L64" s="2"/>
      <c r="M64" s="2"/>
      <c r="N64" s="2"/>
      <c r="O64" s="2"/>
      <c r="P64" s="2"/>
      <c r="Q64" s="2"/>
      <c r="R64" s="2"/>
      <c r="S64" s="2"/>
      <c r="T64" s="2"/>
      <c r="U64" s="2"/>
      <c r="V64" s="2"/>
      <c r="W64" s="2"/>
      <c r="X64" s="2"/>
      <c r="Y64" s="2"/>
    </row>
    <row r="65" ht="15.75" customHeight="1">
      <c r="A65" s="531"/>
      <c r="B65" s="2"/>
      <c r="C65" s="2"/>
      <c r="D65" s="2"/>
      <c r="E65" s="2"/>
      <c r="F65" s="373"/>
      <c r="G65" s="2"/>
      <c r="H65" s="2"/>
      <c r="I65" s="2"/>
      <c r="J65" s="2"/>
      <c r="K65" s="2"/>
      <c r="L65" s="2"/>
      <c r="M65" s="2"/>
      <c r="N65" s="2"/>
      <c r="O65" s="2"/>
      <c r="P65" s="2"/>
      <c r="Q65" s="2"/>
      <c r="R65" s="2"/>
      <c r="S65" s="2"/>
      <c r="T65" s="2"/>
      <c r="U65" s="2"/>
      <c r="V65" s="2"/>
      <c r="W65" s="2"/>
      <c r="X65" s="2"/>
      <c r="Y65" s="2"/>
    </row>
    <row r="66" ht="15.75" customHeight="1">
      <c r="A66" s="531"/>
      <c r="B66" s="2"/>
      <c r="C66" s="2"/>
      <c r="D66" s="2"/>
      <c r="E66" s="2"/>
      <c r="F66" s="373"/>
      <c r="G66" s="2"/>
      <c r="H66" s="2"/>
      <c r="I66" s="2"/>
      <c r="J66" s="2"/>
      <c r="K66" s="2"/>
      <c r="L66" s="2"/>
      <c r="M66" s="2"/>
      <c r="N66" s="2"/>
      <c r="O66" s="2"/>
      <c r="P66" s="2"/>
      <c r="Q66" s="2"/>
      <c r="R66" s="2"/>
      <c r="S66" s="2"/>
      <c r="T66" s="2"/>
      <c r="U66" s="2"/>
      <c r="V66" s="2"/>
      <c r="W66" s="2"/>
      <c r="X66" s="2"/>
      <c r="Y66" s="2"/>
    </row>
    <row r="67" ht="15.75" customHeight="1">
      <c r="A67" s="531"/>
      <c r="B67" s="2"/>
      <c r="C67" s="2"/>
      <c r="D67" s="2"/>
      <c r="E67" s="2"/>
      <c r="F67" s="373"/>
      <c r="G67" s="2"/>
      <c r="H67" s="2"/>
      <c r="I67" s="2"/>
      <c r="J67" s="2"/>
      <c r="K67" s="2"/>
      <c r="L67" s="2"/>
      <c r="M67" s="2"/>
      <c r="N67" s="2"/>
      <c r="O67" s="2"/>
      <c r="P67" s="2"/>
      <c r="Q67" s="2"/>
      <c r="R67" s="2"/>
      <c r="S67" s="2"/>
      <c r="T67" s="2"/>
      <c r="U67" s="2"/>
      <c r="V67" s="2"/>
      <c r="W67" s="2"/>
      <c r="X67" s="2"/>
      <c r="Y67" s="2"/>
    </row>
    <row r="68" ht="15.75" customHeight="1">
      <c r="A68" s="531"/>
      <c r="B68" s="2"/>
      <c r="C68" s="2"/>
      <c r="D68" s="2"/>
      <c r="E68" s="2"/>
      <c r="F68" s="373"/>
      <c r="G68" s="2"/>
      <c r="H68" s="2"/>
      <c r="I68" s="2"/>
      <c r="J68" s="2"/>
      <c r="K68" s="2"/>
      <c r="L68" s="2"/>
      <c r="M68" s="2"/>
      <c r="N68" s="2"/>
      <c r="O68" s="2"/>
      <c r="P68" s="2"/>
      <c r="Q68" s="2"/>
      <c r="R68" s="2"/>
      <c r="S68" s="2"/>
      <c r="T68" s="2"/>
      <c r="U68" s="2"/>
      <c r="V68" s="2"/>
      <c r="W68" s="2"/>
      <c r="X68" s="2"/>
      <c r="Y68" s="2"/>
    </row>
    <row r="69" ht="15.75" customHeight="1">
      <c r="A69" s="531"/>
      <c r="B69" s="2"/>
      <c r="C69" s="2"/>
      <c r="D69" s="2"/>
      <c r="E69" s="2"/>
      <c r="F69" s="373"/>
      <c r="G69" s="2"/>
      <c r="H69" s="2"/>
      <c r="I69" s="2"/>
      <c r="J69" s="2"/>
      <c r="K69" s="2"/>
      <c r="L69" s="2"/>
      <c r="M69" s="2"/>
      <c r="N69" s="2"/>
      <c r="O69" s="2"/>
      <c r="P69" s="2"/>
      <c r="Q69" s="2"/>
      <c r="R69" s="2"/>
      <c r="S69" s="2"/>
      <c r="T69" s="2"/>
      <c r="U69" s="2"/>
      <c r="V69" s="2"/>
      <c r="W69" s="2"/>
      <c r="X69" s="2"/>
      <c r="Y69" s="2"/>
    </row>
    <row r="70" ht="15.75" customHeight="1">
      <c r="A70" s="531"/>
      <c r="B70" s="2"/>
      <c r="C70" s="2"/>
      <c r="D70" s="2"/>
      <c r="E70" s="2"/>
      <c r="F70" s="373"/>
      <c r="G70" s="2"/>
      <c r="H70" s="2"/>
      <c r="I70" s="2"/>
      <c r="J70" s="2"/>
      <c r="K70" s="2"/>
      <c r="L70" s="2"/>
      <c r="M70" s="2"/>
      <c r="N70" s="2"/>
      <c r="O70" s="2"/>
      <c r="P70" s="2"/>
      <c r="Q70" s="2"/>
      <c r="R70" s="2"/>
      <c r="S70" s="2"/>
      <c r="T70" s="2"/>
      <c r="U70" s="2"/>
      <c r="V70" s="2"/>
      <c r="W70" s="2"/>
      <c r="X70" s="2"/>
      <c r="Y70" s="2"/>
    </row>
    <row r="71" ht="15.75" customHeight="1">
      <c r="A71" s="531"/>
      <c r="B71" s="2"/>
      <c r="C71" s="2"/>
      <c r="D71" s="2"/>
      <c r="E71" s="2"/>
      <c r="F71" s="373"/>
      <c r="G71" s="2"/>
      <c r="H71" s="2"/>
      <c r="I71" s="2"/>
      <c r="J71" s="2"/>
      <c r="K71" s="2"/>
      <c r="L71" s="2"/>
      <c r="M71" s="2"/>
      <c r="N71" s="2"/>
      <c r="O71" s="2"/>
      <c r="P71" s="2"/>
      <c r="Q71" s="2"/>
      <c r="R71" s="2"/>
      <c r="S71" s="2"/>
      <c r="T71" s="2"/>
      <c r="U71" s="2"/>
      <c r="V71" s="2"/>
      <c r="W71" s="2"/>
      <c r="X71" s="2"/>
      <c r="Y71" s="2"/>
    </row>
    <row r="72" ht="15.75" customHeight="1">
      <c r="A72" s="531"/>
      <c r="B72" s="2"/>
      <c r="C72" s="2"/>
      <c r="D72" s="2"/>
      <c r="E72" s="2"/>
      <c r="F72" s="373"/>
      <c r="G72" s="2"/>
      <c r="H72" s="2"/>
      <c r="I72" s="2"/>
      <c r="J72" s="2"/>
      <c r="K72" s="2"/>
      <c r="L72" s="2"/>
      <c r="M72" s="2"/>
      <c r="N72" s="2"/>
      <c r="O72" s="2"/>
      <c r="P72" s="2"/>
      <c r="Q72" s="2"/>
      <c r="R72" s="2"/>
      <c r="S72" s="2"/>
      <c r="T72" s="2"/>
      <c r="U72" s="2"/>
      <c r="V72" s="2"/>
      <c r="W72" s="2"/>
      <c r="X72" s="2"/>
      <c r="Y72" s="2"/>
    </row>
    <row r="73" ht="15.75" customHeight="1">
      <c r="A73" s="531"/>
      <c r="B73" s="2"/>
      <c r="C73" s="2"/>
      <c r="D73" s="2"/>
      <c r="E73" s="2"/>
      <c r="F73" s="373"/>
      <c r="G73" s="2"/>
      <c r="H73" s="2"/>
      <c r="I73" s="2"/>
      <c r="J73" s="2"/>
      <c r="K73" s="2"/>
      <c r="L73" s="2"/>
      <c r="M73" s="2"/>
      <c r="N73" s="2"/>
      <c r="O73" s="2"/>
      <c r="P73" s="2"/>
      <c r="Q73" s="2"/>
      <c r="R73" s="2"/>
      <c r="S73" s="2"/>
      <c r="T73" s="2"/>
      <c r="U73" s="2"/>
      <c r="V73" s="2"/>
      <c r="W73" s="2"/>
      <c r="X73" s="2"/>
      <c r="Y73" s="2"/>
    </row>
    <row r="74" ht="15.75" customHeight="1">
      <c r="A74" s="531"/>
      <c r="B74" s="2"/>
      <c r="C74" s="2"/>
      <c r="D74" s="2"/>
      <c r="E74" s="2"/>
      <c r="F74" s="373"/>
      <c r="G74" s="2"/>
      <c r="H74" s="2"/>
      <c r="I74" s="2"/>
      <c r="J74" s="2"/>
      <c r="K74" s="2"/>
      <c r="L74" s="2"/>
      <c r="M74" s="2"/>
      <c r="N74" s="2"/>
      <c r="O74" s="2"/>
      <c r="P74" s="2"/>
      <c r="Q74" s="2"/>
      <c r="R74" s="2"/>
      <c r="S74" s="2"/>
      <c r="T74" s="2"/>
      <c r="U74" s="2"/>
      <c r="V74" s="2"/>
      <c r="W74" s="2"/>
      <c r="X74" s="2"/>
      <c r="Y74" s="2"/>
    </row>
    <row r="75" ht="15.75" customHeight="1">
      <c r="A75" s="531"/>
      <c r="B75" s="2"/>
      <c r="C75" s="2"/>
      <c r="D75" s="2"/>
      <c r="E75" s="2"/>
      <c r="F75" s="373"/>
      <c r="G75" s="2"/>
      <c r="H75" s="2"/>
      <c r="I75" s="2"/>
      <c r="J75" s="2"/>
      <c r="K75" s="2"/>
      <c r="L75" s="2"/>
      <c r="M75" s="2"/>
      <c r="N75" s="2"/>
      <c r="O75" s="2"/>
      <c r="P75" s="2"/>
      <c r="Q75" s="2"/>
      <c r="R75" s="2"/>
      <c r="S75" s="2"/>
      <c r="T75" s="2"/>
      <c r="U75" s="2"/>
      <c r="V75" s="2"/>
      <c r="W75" s="2"/>
      <c r="X75" s="2"/>
      <c r="Y75" s="2"/>
    </row>
    <row r="76" ht="15.75" customHeight="1">
      <c r="A76" s="531"/>
      <c r="B76" s="2"/>
      <c r="C76" s="2"/>
      <c r="D76" s="2"/>
      <c r="E76" s="2"/>
      <c r="F76" s="373"/>
      <c r="G76" s="2"/>
      <c r="H76" s="2"/>
      <c r="I76" s="2"/>
      <c r="J76" s="2"/>
      <c r="K76" s="2"/>
      <c r="L76" s="2"/>
      <c r="M76" s="2"/>
      <c r="N76" s="2"/>
      <c r="O76" s="2"/>
      <c r="P76" s="2"/>
      <c r="Q76" s="2"/>
      <c r="R76" s="2"/>
      <c r="S76" s="2"/>
      <c r="T76" s="2"/>
      <c r="U76" s="2"/>
      <c r="V76" s="2"/>
      <c r="W76" s="2"/>
      <c r="X76" s="2"/>
      <c r="Y76" s="2"/>
    </row>
    <row r="77" ht="15.75" customHeight="1">
      <c r="A77" s="531"/>
      <c r="B77" s="2"/>
      <c r="C77" s="2"/>
      <c r="D77" s="2"/>
      <c r="E77" s="2"/>
      <c r="F77" s="373"/>
      <c r="G77" s="2"/>
      <c r="H77" s="2"/>
      <c r="I77" s="2"/>
      <c r="J77" s="2"/>
      <c r="K77" s="2"/>
      <c r="L77" s="2"/>
      <c r="M77" s="2"/>
      <c r="N77" s="2"/>
      <c r="O77" s="2"/>
      <c r="P77" s="2"/>
      <c r="Q77" s="2"/>
      <c r="R77" s="2"/>
      <c r="S77" s="2"/>
      <c r="T77" s="2"/>
      <c r="U77" s="2"/>
      <c r="V77" s="2"/>
      <c r="W77" s="2"/>
      <c r="X77" s="2"/>
      <c r="Y77" s="2"/>
    </row>
    <row r="78" ht="15.75" customHeight="1">
      <c r="A78" s="531"/>
      <c r="B78" s="2"/>
      <c r="C78" s="2"/>
      <c r="D78" s="2"/>
      <c r="E78" s="2"/>
      <c r="F78" s="373"/>
      <c r="G78" s="2"/>
      <c r="H78" s="2"/>
      <c r="I78" s="2"/>
      <c r="J78" s="2"/>
      <c r="K78" s="2"/>
      <c r="L78" s="2"/>
      <c r="M78" s="2"/>
      <c r="N78" s="2"/>
      <c r="O78" s="2"/>
      <c r="P78" s="2"/>
      <c r="Q78" s="2"/>
      <c r="R78" s="2"/>
      <c r="S78" s="2"/>
      <c r="T78" s="2"/>
      <c r="U78" s="2"/>
      <c r="V78" s="2"/>
      <c r="W78" s="2"/>
      <c r="X78" s="2"/>
      <c r="Y78" s="2"/>
    </row>
    <row r="79" ht="15.75" customHeight="1">
      <c r="A79" s="531"/>
      <c r="B79" s="2"/>
      <c r="C79" s="2"/>
      <c r="D79" s="2"/>
      <c r="E79" s="2"/>
      <c r="F79" s="373"/>
      <c r="G79" s="2"/>
      <c r="H79" s="2"/>
      <c r="I79" s="2"/>
      <c r="J79" s="2"/>
      <c r="K79" s="2"/>
      <c r="L79" s="2"/>
      <c r="M79" s="2"/>
      <c r="N79" s="2"/>
      <c r="O79" s="2"/>
      <c r="P79" s="2"/>
      <c r="Q79" s="2"/>
      <c r="R79" s="2"/>
      <c r="S79" s="2"/>
      <c r="T79" s="2"/>
      <c r="U79" s="2"/>
      <c r="V79" s="2"/>
      <c r="W79" s="2"/>
      <c r="X79" s="2"/>
      <c r="Y79" s="2"/>
    </row>
    <row r="80" ht="15.75" customHeight="1">
      <c r="A80" s="531"/>
      <c r="B80" s="2"/>
      <c r="C80" s="2"/>
      <c r="D80" s="2"/>
      <c r="E80" s="2"/>
      <c r="F80" s="373"/>
      <c r="G80" s="2"/>
      <c r="H80" s="2"/>
      <c r="I80" s="2"/>
      <c r="J80" s="2"/>
      <c r="K80" s="2"/>
      <c r="L80" s="2"/>
      <c r="M80" s="2"/>
      <c r="N80" s="2"/>
      <c r="O80" s="2"/>
      <c r="P80" s="2"/>
      <c r="Q80" s="2"/>
      <c r="R80" s="2"/>
      <c r="S80" s="2"/>
      <c r="T80" s="2"/>
      <c r="U80" s="2"/>
      <c r="V80" s="2"/>
      <c r="W80" s="2"/>
      <c r="X80" s="2"/>
      <c r="Y80" s="2"/>
    </row>
    <row r="81" ht="15.75" customHeight="1">
      <c r="A81" s="531"/>
      <c r="B81" s="2"/>
      <c r="C81" s="2"/>
      <c r="D81" s="2"/>
      <c r="E81" s="2"/>
      <c r="F81" s="373"/>
      <c r="G81" s="2"/>
      <c r="H81" s="2"/>
      <c r="I81" s="2"/>
      <c r="J81" s="2"/>
      <c r="K81" s="2"/>
      <c r="L81" s="2"/>
      <c r="M81" s="2"/>
      <c r="N81" s="2"/>
      <c r="O81" s="2"/>
      <c r="P81" s="2"/>
      <c r="Q81" s="2"/>
      <c r="R81" s="2"/>
      <c r="S81" s="2"/>
      <c r="T81" s="2"/>
      <c r="U81" s="2"/>
      <c r="V81" s="2"/>
      <c r="W81" s="2"/>
      <c r="X81" s="2"/>
      <c r="Y81" s="2"/>
    </row>
    <row r="82" ht="15.75" customHeight="1">
      <c r="A82" s="531"/>
      <c r="B82" s="2"/>
      <c r="C82" s="2"/>
      <c r="D82" s="2"/>
      <c r="E82" s="2"/>
      <c r="F82" s="373"/>
      <c r="G82" s="2"/>
      <c r="H82" s="2"/>
      <c r="I82" s="2"/>
      <c r="J82" s="2"/>
      <c r="K82" s="2"/>
      <c r="L82" s="2"/>
      <c r="M82" s="2"/>
      <c r="N82" s="2"/>
      <c r="O82" s="2"/>
      <c r="P82" s="2"/>
      <c r="Q82" s="2"/>
      <c r="R82" s="2"/>
      <c r="S82" s="2"/>
      <c r="T82" s="2"/>
      <c r="U82" s="2"/>
      <c r="V82" s="2"/>
      <c r="W82" s="2"/>
      <c r="X82" s="2"/>
      <c r="Y82" s="2"/>
    </row>
    <row r="83" ht="15.75" customHeight="1">
      <c r="A83" s="531"/>
      <c r="B83" s="2"/>
      <c r="C83" s="2"/>
      <c r="D83" s="2"/>
      <c r="E83" s="2"/>
      <c r="F83" s="373"/>
      <c r="G83" s="2"/>
      <c r="H83" s="2"/>
      <c r="I83" s="2"/>
      <c r="J83" s="2"/>
      <c r="K83" s="2"/>
      <c r="L83" s="2"/>
      <c r="M83" s="2"/>
      <c r="N83" s="2"/>
      <c r="O83" s="2"/>
      <c r="P83" s="2"/>
      <c r="Q83" s="2"/>
      <c r="R83" s="2"/>
      <c r="S83" s="2"/>
      <c r="T83" s="2"/>
      <c r="U83" s="2"/>
      <c r="V83" s="2"/>
      <c r="W83" s="2"/>
      <c r="X83" s="2"/>
      <c r="Y83" s="2"/>
    </row>
    <row r="84" ht="15.75" customHeight="1">
      <c r="A84" s="531"/>
      <c r="B84" s="2"/>
      <c r="C84" s="2"/>
      <c r="D84" s="2"/>
      <c r="E84" s="2"/>
      <c r="F84" s="373"/>
      <c r="G84" s="2"/>
      <c r="H84" s="2"/>
      <c r="I84" s="2"/>
      <c r="J84" s="2"/>
      <c r="K84" s="2"/>
      <c r="L84" s="2"/>
      <c r="M84" s="2"/>
      <c r="N84" s="2"/>
      <c r="O84" s="2"/>
      <c r="P84" s="2"/>
      <c r="Q84" s="2"/>
      <c r="R84" s="2"/>
      <c r="S84" s="2"/>
      <c r="T84" s="2"/>
      <c r="U84" s="2"/>
      <c r="V84" s="2"/>
      <c r="W84" s="2"/>
      <c r="X84" s="2"/>
      <c r="Y84" s="2"/>
    </row>
    <row r="85" ht="15.75" customHeight="1">
      <c r="A85" s="531"/>
      <c r="B85" s="2"/>
      <c r="C85" s="2"/>
      <c r="D85" s="2"/>
      <c r="E85" s="2"/>
      <c r="F85" s="373"/>
      <c r="G85" s="2"/>
      <c r="H85" s="2"/>
      <c r="I85" s="2"/>
      <c r="J85" s="2"/>
      <c r="K85" s="2"/>
      <c r="L85" s="2"/>
      <c r="M85" s="2"/>
      <c r="N85" s="2"/>
      <c r="O85" s="2"/>
      <c r="P85" s="2"/>
      <c r="Q85" s="2"/>
      <c r="R85" s="2"/>
      <c r="S85" s="2"/>
      <c r="T85" s="2"/>
      <c r="U85" s="2"/>
      <c r="V85" s="2"/>
      <c r="W85" s="2"/>
      <c r="X85" s="2"/>
      <c r="Y85" s="2"/>
    </row>
    <row r="86" ht="15.75" customHeight="1">
      <c r="A86" s="531"/>
      <c r="B86" s="2"/>
      <c r="C86" s="2"/>
      <c r="D86" s="2"/>
      <c r="E86" s="2"/>
      <c r="F86" s="373"/>
      <c r="G86" s="2"/>
      <c r="H86" s="2"/>
      <c r="I86" s="2"/>
      <c r="J86" s="2"/>
      <c r="K86" s="2"/>
      <c r="L86" s="2"/>
      <c r="M86" s="2"/>
      <c r="N86" s="2"/>
      <c r="O86" s="2"/>
      <c r="P86" s="2"/>
      <c r="Q86" s="2"/>
      <c r="R86" s="2"/>
      <c r="S86" s="2"/>
      <c r="T86" s="2"/>
      <c r="U86" s="2"/>
      <c r="V86" s="2"/>
      <c r="W86" s="2"/>
      <c r="X86" s="2"/>
      <c r="Y86" s="2"/>
    </row>
    <row r="87" ht="15.75" customHeight="1">
      <c r="A87" s="531"/>
      <c r="B87" s="2"/>
      <c r="C87" s="2"/>
      <c r="D87" s="2"/>
      <c r="E87" s="2"/>
      <c r="F87" s="373"/>
      <c r="G87" s="2"/>
      <c r="H87" s="2"/>
      <c r="I87" s="2"/>
      <c r="J87" s="2"/>
      <c r="K87" s="2"/>
      <c r="L87" s="2"/>
      <c r="M87" s="2"/>
      <c r="N87" s="2"/>
      <c r="O87" s="2"/>
      <c r="P87" s="2"/>
      <c r="Q87" s="2"/>
      <c r="R87" s="2"/>
      <c r="S87" s="2"/>
      <c r="T87" s="2"/>
      <c r="U87" s="2"/>
      <c r="V87" s="2"/>
      <c r="W87" s="2"/>
      <c r="X87" s="2"/>
      <c r="Y87" s="2"/>
    </row>
    <row r="88" ht="15.75" customHeight="1">
      <c r="A88" s="531"/>
      <c r="B88" s="2"/>
      <c r="C88" s="2"/>
      <c r="D88" s="2"/>
      <c r="E88" s="2"/>
      <c r="F88" s="373"/>
      <c r="G88" s="2"/>
      <c r="H88" s="2"/>
      <c r="I88" s="2"/>
      <c r="J88" s="2"/>
      <c r="K88" s="2"/>
      <c r="L88" s="2"/>
      <c r="M88" s="2"/>
      <c r="N88" s="2"/>
      <c r="O88" s="2"/>
      <c r="P88" s="2"/>
      <c r="Q88" s="2"/>
      <c r="R88" s="2"/>
      <c r="S88" s="2"/>
      <c r="T88" s="2"/>
      <c r="U88" s="2"/>
      <c r="V88" s="2"/>
      <c r="W88" s="2"/>
      <c r="X88" s="2"/>
      <c r="Y88" s="2"/>
    </row>
    <row r="89" ht="15.75" customHeight="1">
      <c r="A89" s="531"/>
      <c r="B89" s="2"/>
      <c r="C89" s="2"/>
      <c r="D89" s="2"/>
      <c r="E89" s="2"/>
      <c r="F89" s="373"/>
      <c r="G89" s="2"/>
      <c r="H89" s="2"/>
      <c r="I89" s="2"/>
      <c r="J89" s="2"/>
      <c r="K89" s="2"/>
      <c r="L89" s="2"/>
      <c r="M89" s="2"/>
      <c r="N89" s="2"/>
      <c r="O89" s="2"/>
      <c r="P89" s="2"/>
      <c r="Q89" s="2"/>
      <c r="R89" s="2"/>
      <c r="S89" s="2"/>
      <c r="T89" s="2"/>
      <c r="U89" s="2"/>
      <c r="V89" s="2"/>
      <c r="W89" s="2"/>
      <c r="X89" s="2"/>
      <c r="Y89" s="2"/>
    </row>
    <row r="90" ht="15.75" customHeight="1">
      <c r="A90" s="531"/>
      <c r="B90" s="2"/>
      <c r="C90" s="2"/>
      <c r="D90" s="2"/>
      <c r="E90" s="2"/>
      <c r="F90" s="373"/>
      <c r="G90" s="2"/>
      <c r="H90" s="2"/>
      <c r="I90" s="2"/>
      <c r="J90" s="2"/>
      <c r="K90" s="2"/>
      <c r="L90" s="2"/>
      <c r="M90" s="2"/>
      <c r="N90" s="2"/>
      <c r="O90" s="2"/>
      <c r="P90" s="2"/>
      <c r="Q90" s="2"/>
      <c r="R90" s="2"/>
      <c r="S90" s="2"/>
      <c r="T90" s="2"/>
      <c r="U90" s="2"/>
      <c r="V90" s="2"/>
      <c r="W90" s="2"/>
      <c r="X90" s="2"/>
      <c r="Y90" s="2"/>
    </row>
    <row r="91" ht="15.75" customHeight="1">
      <c r="A91" s="531"/>
      <c r="B91" s="2"/>
      <c r="C91" s="2"/>
      <c r="D91" s="2"/>
      <c r="E91" s="2"/>
      <c r="F91" s="373"/>
      <c r="G91" s="2"/>
      <c r="H91" s="2"/>
      <c r="I91" s="2"/>
      <c r="J91" s="2"/>
      <c r="K91" s="2"/>
      <c r="L91" s="2"/>
      <c r="M91" s="2"/>
      <c r="N91" s="2"/>
      <c r="O91" s="2"/>
      <c r="P91" s="2"/>
      <c r="Q91" s="2"/>
      <c r="R91" s="2"/>
      <c r="S91" s="2"/>
      <c r="T91" s="2"/>
      <c r="U91" s="2"/>
      <c r="V91" s="2"/>
      <c r="W91" s="2"/>
      <c r="X91" s="2"/>
      <c r="Y91" s="2"/>
    </row>
    <row r="92" ht="15.75" customHeight="1">
      <c r="A92" s="531"/>
      <c r="B92" s="2"/>
      <c r="C92" s="2"/>
      <c r="D92" s="2"/>
      <c r="E92" s="2"/>
      <c r="F92" s="373"/>
      <c r="G92" s="2"/>
      <c r="H92" s="2"/>
      <c r="I92" s="2"/>
      <c r="J92" s="2"/>
      <c r="K92" s="2"/>
      <c r="L92" s="2"/>
      <c r="M92" s="2"/>
      <c r="N92" s="2"/>
      <c r="O92" s="2"/>
      <c r="P92" s="2"/>
      <c r="Q92" s="2"/>
      <c r="R92" s="2"/>
      <c r="S92" s="2"/>
      <c r="T92" s="2"/>
      <c r="U92" s="2"/>
      <c r="V92" s="2"/>
      <c r="W92" s="2"/>
      <c r="X92" s="2"/>
      <c r="Y92" s="2"/>
    </row>
    <row r="93" ht="15.75" customHeight="1">
      <c r="A93" s="531"/>
      <c r="B93" s="2"/>
      <c r="C93" s="2"/>
      <c r="D93" s="2"/>
      <c r="E93" s="2"/>
      <c r="F93" s="373"/>
      <c r="G93" s="2"/>
      <c r="H93" s="2"/>
      <c r="I93" s="2"/>
      <c r="J93" s="2"/>
      <c r="K93" s="2"/>
      <c r="L93" s="2"/>
      <c r="M93" s="2"/>
      <c r="N93" s="2"/>
      <c r="O93" s="2"/>
      <c r="P93" s="2"/>
      <c r="Q93" s="2"/>
      <c r="R93" s="2"/>
      <c r="S93" s="2"/>
      <c r="T93" s="2"/>
      <c r="U93" s="2"/>
      <c r="V93" s="2"/>
      <c r="W93" s="2"/>
      <c r="X93" s="2"/>
      <c r="Y93" s="2"/>
    </row>
    <row r="94" ht="15.75" customHeight="1">
      <c r="A94" s="531"/>
      <c r="B94" s="2"/>
      <c r="C94" s="2"/>
      <c r="D94" s="2"/>
      <c r="E94" s="2"/>
      <c r="F94" s="373"/>
      <c r="G94" s="2"/>
      <c r="H94" s="2"/>
      <c r="I94" s="2"/>
      <c r="J94" s="2"/>
      <c r="K94" s="2"/>
      <c r="L94" s="2"/>
      <c r="M94" s="2"/>
      <c r="N94" s="2"/>
      <c r="O94" s="2"/>
      <c r="P94" s="2"/>
      <c r="Q94" s="2"/>
      <c r="R94" s="2"/>
      <c r="S94" s="2"/>
      <c r="T94" s="2"/>
      <c r="U94" s="2"/>
      <c r="V94" s="2"/>
      <c r="W94" s="2"/>
      <c r="X94" s="2"/>
      <c r="Y94" s="2"/>
    </row>
    <row r="95" ht="15.75" customHeight="1">
      <c r="A95" s="531"/>
      <c r="B95" s="2"/>
      <c r="C95" s="2"/>
      <c r="D95" s="2"/>
      <c r="E95" s="2"/>
      <c r="F95" s="373"/>
      <c r="G95" s="2"/>
      <c r="H95" s="2"/>
      <c r="I95" s="2"/>
      <c r="J95" s="2"/>
      <c r="K95" s="2"/>
      <c r="L95" s="2"/>
      <c r="M95" s="2"/>
      <c r="N95" s="2"/>
      <c r="O95" s="2"/>
      <c r="P95" s="2"/>
      <c r="Q95" s="2"/>
      <c r="R95" s="2"/>
      <c r="S95" s="2"/>
      <c r="T95" s="2"/>
      <c r="U95" s="2"/>
      <c r="V95" s="2"/>
      <c r="W95" s="2"/>
      <c r="X95" s="2"/>
      <c r="Y95" s="2"/>
    </row>
    <row r="96" ht="15.75" customHeight="1">
      <c r="A96" s="531"/>
      <c r="B96" s="2"/>
      <c r="C96" s="2"/>
      <c r="D96" s="2"/>
      <c r="E96" s="2"/>
      <c r="F96" s="373"/>
      <c r="G96" s="2"/>
      <c r="H96" s="2"/>
      <c r="I96" s="2"/>
      <c r="J96" s="2"/>
      <c r="K96" s="2"/>
      <c r="L96" s="2"/>
      <c r="M96" s="2"/>
      <c r="N96" s="2"/>
      <c r="O96" s="2"/>
      <c r="P96" s="2"/>
      <c r="Q96" s="2"/>
      <c r="R96" s="2"/>
      <c r="S96" s="2"/>
      <c r="T96" s="2"/>
      <c r="U96" s="2"/>
      <c r="V96" s="2"/>
      <c r="W96" s="2"/>
      <c r="X96" s="2"/>
      <c r="Y96" s="2"/>
    </row>
    <row r="97" ht="15.75" customHeight="1">
      <c r="A97" s="531"/>
      <c r="B97" s="2"/>
      <c r="C97" s="2"/>
      <c r="D97" s="2"/>
      <c r="E97" s="2"/>
      <c r="F97" s="373"/>
      <c r="G97" s="2"/>
      <c r="H97" s="2"/>
      <c r="I97" s="2"/>
      <c r="J97" s="2"/>
      <c r="K97" s="2"/>
      <c r="L97" s="2"/>
      <c r="M97" s="2"/>
      <c r="N97" s="2"/>
      <c r="O97" s="2"/>
      <c r="P97" s="2"/>
      <c r="Q97" s="2"/>
      <c r="R97" s="2"/>
      <c r="S97" s="2"/>
      <c r="T97" s="2"/>
      <c r="U97" s="2"/>
      <c r="V97" s="2"/>
      <c r="W97" s="2"/>
      <c r="X97" s="2"/>
      <c r="Y97" s="2"/>
    </row>
    <row r="98" ht="15.75" customHeight="1">
      <c r="A98" s="531"/>
      <c r="B98" s="2"/>
      <c r="C98" s="2"/>
      <c r="D98" s="2"/>
      <c r="E98" s="2"/>
      <c r="F98" s="373"/>
      <c r="G98" s="2"/>
      <c r="H98" s="2"/>
      <c r="I98" s="2"/>
      <c r="J98" s="2"/>
      <c r="K98" s="2"/>
      <c r="L98" s="2"/>
      <c r="M98" s="2"/>
      <c r="N98" s="2"/>
      <c r="O98" s="2"/>
      <c r="P98" s="2"/>
      <c r="Q98" s="2"/>
      <c r="R98" s="2"/>
      <c r="S98" s="2"/>
      <c r="T98" s="2"/>
      <c r="U98" s="2"/>
      <c r="V98" s="2"/>
      <c r="W98" s="2"/>
      <c r="X98" s="2"/>
      <c r="Y98" s="2"/>
    </row>
    <row r="99" ht="15.75" customHeight="1">
      <c r="A99" s="531"/>
      <c r="B99" s="2"/>
      <c r="C99" s="2"/>
      <c r="D99" s="2"/>
      <c r="E99" s="2"/>
      <c r="F99" s="373"/>
      <c r="G99" s="2"/>
      <c r="H99" s="2"/>
      <c r="I99" s="2"/>
      <c r="J99" s="2"/>
      <c r="K99" s="2"/>
      <c r="L99" s="2"/>
      <c r="M99" s="2"/>
      <c r="N99" s="2"/>
      <c r="O99" s="2"/>
      <c r="P99" s="2"/>
      <c r="Q99" s="2"/>
      <c r="R99" s="2"/>
      <c r="S99" s="2"/>
      <c r="T99" s="2"/>
      <c r="U99" s="2"/>
      <c r="V99" s="2"/>
      <c r="W99" s="2"/>
      <c r="X99" s="2"/>
      <c r="Y99" s="2"/>
    </row>
    <row r="100" ht="15.75" customHeight="1">
      <c r="A100" s="531"/>
      <c r="B100" s="2"/>
      <c r="C100" s="2"/>
      <c r="D100" s="2"/>
      <c r="E100" s="2"/>
      <c r="F100" s="373"/>
      <c r="G100" s="2"/>
      <c r="H100" s="2"/>
      <c r="I100" s="2"/>
      <c r="J100" s="2"/>
      <c r="K100" s="2"/>
      <c r="L100" s="2"/>
      <c r="M100" s="2"/>
      <c r="N100" s="2"/>
      <c r="O100" s="2"/>
      <c r="P100" s="2"/>
      <c r="Q100" s="2"/>
      <c r="R100" s="2"/>
      <c r="S100" s="2"/>
      <c r="T100" s="2"/>
      <c r="U100" s="2"/>
      <c r="V100" s="2"/>
      <c r="W100" s="2"/>
      <c r="X100" s="2"/>
      <c r="Y100" s="2"/>
    </row>
    <row r="101" ht="15.75" customHeight="1">
      <c r="A101" s="531"/>
      <c r="B101" s="2"/>
      <c r="C101" s="2"/>
      <c r="D101" s="2"/>
      <c r="E101" s="2"/>
      <c r="F101" s="373"/>
      <c r="G101" s="2"/>
      <c r="H101" s="2"/>
      <c r="I101" s="2"/>
      <c r="J101" s="2"/>
      <c r="K101" s="2"/>
      <c r="L101" s="2"/>
      <c r="M101" s="2"/>
      <c r="N101" s="2"/>
      <c r="O101" s="2"/>
      <c r="P101" s="2"/>
      <c r="Q101" s="2"/>
      <c r="R101" s="2"/>
      <c r="S101" s="2"/>
      <c r="T101" s="2"/>
      <c r="U101" s="2"/>
      <c r="V101" s="2"/>
      <c r="W101" s="2"/>
      <c r="X101" s="2"/>
      <c r="Y101" s="2"/>
    </row>
    <row r="102" ht="15.75" customHeight="1">
      <c r="A102" s="531"/>
      <c r="B102" s="2"/>
      <c r="C102" s="2"/>
      <c r="D102" s="2"/>
      <c r="E102" s="2"/>
      <c r="F102" s="373"/>
      <c r="G102" s="2"/>
      <c r="H102" s="2"/>
      <c r="I102" s="2"/>
      <c r="J102" s="2"/>
      <c r="K102" s="2"/>
      <c r="L102" s="2"/>
      <c r="M102" s="2"/>
      <c r="N102" s="2"/>
      <c r="O102" s="2"/>
      <c r="P102" s="2"/>
      <c r="Q102" s="2"/>
      <c r="R102" s="2"/>
      <c r="S102" s="2"/>
      <c r="T102" s="2"/>
      <c r="U102" s="2"/>
      <c r="V102" s="2"/>
      <c r="W102" s="2"/>
      <c r="X102" s="2"/>
      <c r="Y102" s="2"/>
    </row>
    <row r="103" ht="15.75" customHeight="1">
      <c r="A103" s="531"/>
      <c r="B103" s="2"/>
      <c r="C103" s="2"/>
      <c r="D103" s="2"/>
      <c r="E103" s="2"/>
      <c r="F103" s="373"/>
      <c r="G103" s="2"/>
      <c r="H103" s="2"/>
      <c r="I103" s="2"/>
      <c r="J103" s="2"/>
      <c r="K103" s="2"/>
      <c r="L103" s="2"/>
      <c r="M103" s="2"/>
      <c r="N103" s="2"/>
      <c r="O103" s="2"/>
      <c r="P103" s="2"/>
      <c r="Q103" s="2"/>
      <c r="R103" s="2"/>
      <c r="S103" s="2"/>
      <c r="T103" s="2"/>
      <c r="U103" s="2"/>
      <c r="V103" s="2"/>
      <c r="W103" s="2"/>
      <c r="X103" s="2"/>
      <c r="Y103" s="2"/>
    </row>
    <row r="104" ht="15.75" customHeight="1">
      <c r="A104" s="531"/>
      <c r="B104" s="2"/>
      <c r="C104" s="2"/>
      <c r="D104" s="2"/>
      <c r="E104" s="2"/>
      <c r="F104" s="373"/>
      <c r="G104" s="2"/>
      <c r="H104" s="2"/>
      <c r="I104" s="2"/>
      <c r="J104" s="2"/>
      <c r="K104" s="2"/>
      <c r="L104" s="2"/>
      <c r="M104" s="2"/>
      <c r="N104" s="2"/>
      <c r="O104" s="2"/>
      <c r="P104" s="2"/>
      <c r="Q104" s="2"/>
      <c r="R104" s="2"/>
      <c r="S104" s="2"/>
      <c r="T104" s="2"/>
      <c r="U104" s="2"/>
      <c r="V104" s="2"/>
      <c r="W104" s="2"/>
      <c r="X104" s="2"/>
      <c r="Y104" s="2"/>
    </row>
    <row r="105" ht="15.75" customHeight="1">
      <c r="A105" s="531"/>
      <c r="B105" s="2"/>
      <c r="C105" s="2"/>
      <c r="D105" s="2"/>
      <c r="E105" s="2"/>
      <c r="F105" s="373"/>
      <c r="G105" s="2"/>
      <c r="H105" s="2"/>
      <c r="I105" s="2"/>
      <c r="J105" s="2"/>
      <c r="K105" s="2"/>
      <c r="L105" s="2"/>
      <c r="M105" s="2"/>
      <c r="N105" s="2"/>
      <c r="O105" s="2"/>
      <c r="P105" s="2"/>
      <c r="Q105" s="2"/>
      <c r="R105" s="2"/>
      <c r="S105" s="2"/>
      <c r="T105" s="2"/>
      <c r="U105" s="2"/>
      <c r="V105" s="2"/>
      <c r="W105" s="2"/>
      <c r="X105" s="2"/>
      <c r="Y105" s="2"/>
    </row>
    <row r="106" ht="15.75" customHeight="1">
      <c r="A106" s="531"/>
      <c r="B106" s="2"/>
      <c r="C106" s="2"/>
      <c r="D106" s="2"/>
      <c r="E106" s="2"/>
      <c r="F106" s="373"/>
      <c r="G106" s="2"/>
      <c r="H106" s="2"/>
      <c r="I106" s="2"/>
      <c r="J106" s="2"/>
      <c r="K106" s="2"/>
      <c r="L106" s="2"/>
      <c r="M106" s="2"/>
      <c r="N106" s="2"/>
      <c r="O106" s="2"/>
      <c r="P106" s="2"/>
      <c r="Q106" s="2"/>
      <c r="R106" s="2"/>
      <c r="S106" s="2"/>
      <c r="T106" s="2"/>
      <c r="U106" s="2"/>
      <c r="V106" s="2"/>
      <c r="W106" s="2"/>
      <c r="X106" s="2"/>
      <c r="Y106" s="2"/>
    </row>
    <row r="107" ht="15.75" customHeight="1">
      <c r="A107" s="531"/>
      <c r="B107" s="2"/>
      <c r="C107" s="2"/>
      <c r="D107" s="2"/>
      <c r="E107" s="2"/>
      <c r="F107" s="373"/>
      <c r="G107" s="2"/>
      <c r="H107" s="2"/>
      <c r="I107" s="2"/>
      <c r="J107" s="2"/>
      <c r="K107" s="2"/>
      <c r="L107" s="2"/>
      <c r="M107" s="2"/>
      <c r="N107" s="2"/>
      <c r="O107" s="2"/>
      <c r="P107" s="2"/>
      <c r="Q107" s="2"/>
      <c r="R107" s="2"/>
      <c r="S107" s="2"/>
      <c r="T107" s="2"/>
      <c r="U107" s="2"/>
      <c r="V107" s="2"/>
      <c r="W107" s="2"/>
      <c r="X107" s="2"/>
      <c r="Y107" s="2"/>
    </row>
    <row r="108" ht="15.75" customHeight="1">
      <c r="A108" s="531"/>
      <c r="B108" s="2"/>
      <c r="C108" s="2"/>
      <c r="D108" s="2"/>
      <c r="E108" s="2"/>
      <c r="F108" s="373"/>
      <c r="G108" s="2"/>
      <c r="H108" s="2"/>
      <c r="I108" s="2"/>
      <c r="J108" s="2"/>
      <c r="K108" s="2"/>
      <c r="L108" s="2"/>
      <c r="M108" s="2"/>
      <c r="N108" s="2"/>
      <c r="O108" s="2"/>
      <c r="P108" s="2"/>
      <c r="Q108" s="2"/>
      <c r="R108" s="2"/>
      <c r="S108" s="2"/>
      <c r="T108" s="2"/>
      <c r="U108" s="2"/>
      <c r="V108" s="2"/>
      <c r="W108" s="2"/>
      <c r="X108" s="2"/>
      <c r="Y108" s="2"/>
    </row>
    <row r="109" ht="15.75" customHeight="1">
      <c r="A109" s="531"/>
      <c r="B109" s="2"/>
      <c r="C109" s="2"/>
      <c r="D109" s="2"/>
      <c r="E109" s="2"/>
      <c r="F109" s="373"/>
      <c r="G109" s="2"/>
      <c r="H109" s="2"/>
      <c r="I109" s="2"/>
      <c r="J109" s="2"/>
      <c r="K109" s="2"/>
      <c r="L109" s="2"/>
      <c r="M109" s="2"/>
      <c r="N109" s="2"/>
      <c r="O109" s="2"/>
      <c r="P109" s="2"/>
      <c r="Q109" s="2"/>
      <c r="R109" s="2"/>
      <c r="S109" s="2"/>
      <c r="T109" s="2"/>
      <c r="U109" s="2"/>
      <c r="V109" s="2"/>
      <c r="W109" s="2"/>
      <c r="X109" s="2"/>
      <c r="Y109" s="2"/>
    </row>
    <row r="110" ht="15.75" customHeight="1">
      <c r="A110" s="531"/>
      <c r="B110" s="2"/>
      <c r="C110" s="2"/>
      <c r="D110" s="2"/>
      <c r="E110" s="2"/>
      <c r="F110" s="373"/>
      <c r="G110" s="2"/>
      <c r="H110" s="2"/>
      <c r="I110" s="2"/>
      <c r="J110" s="2"/>
      <c r="K110" s="2"/>
      <c r="L110" s="2"/>
      <c r="M110" s="2"/>
      <c r="N110" s="2"/>
      <c r="O110" s="2"/>
      <c r="P110" s="2"/>
      <c r="Q110" s="2"/>
      <c r="R110" s="2"/>
      <c r="S110" s="2"/>
      <c r="T110" s="2"/>
      <c r="U110" s="2"/>
      <c r="V110" s="2"/>
      <c r="W110" s="2"/>
      <c r="X110" s="2"/>
      <c r="Y110" s="2"/>
    </row>
    <row r="111" ht="15.75" customHeight="1">
      <c r="A111" s="531"/>
      <c r="B111" s="2"/>
      <c r="C111" s="2"/>
      <c r="D111" s="2"/>
      <c r="E111" s="2"/>
      <c r="F111" s="373"/>
      <c r="G111" s="2"/>
      <c r="H111" s="2"/>
      <c r="I111" s="2"/>
      <c r="J111" s="2"/>
      <c r="K111" s="2"/>
      <c r="L111" s="2"/>
      <c r="M111" s="2"/>
      <c r="N111" s="2"/>
      <c r="O111" s="2"/>
      <c r="P111" s="2"/>
      <c r="Q111" s="2"/>
      <c r="R111" s="2"/>
      <c r="S111" s="2"/>
      <c r="T111" s="2"/>
      <c r="U111" s="2"/>
      <c r="V111" s="2"/>
      <c r="W111" s="2"/>
      <c r="X111" s="2"/>
      <c r="Y111" s="2"/>
    </row>
    <row r="112" ht="15.75" customHeight="1">
      <c r="A112" s="531"/>
      <c r="B112" s="2"/>
      <c r="C112" s="2"/>
      <c r="D112" s="2"/>
      <c r="E112" s="2"/>
      <c r="F112" s="373"/>
      <c r="G112" s="2"/>
      <c r="H112" s="2"/>
      <c r="I112" s="2"/>
      <c r="J112" s="2"/>
      <c r="K112" s="2"/>
      <c r="L112" s="2"/>
      <c r="M112" s="2"/>
      <c r="N112" s="2"/>
      <c r="O112" s="2"/>
      <c r="P112" s="2"/>
      <c r="Q112" s="2"/>
      <c r="R112" s="2"/>
      <c r="S112" s="2"/>
      <c r="T112" s="2"/>
      <c r="U112" s="2"/>
      <c r="V112" s="2"/>
      <c r="W112" s="2"/>
      <c r="X112" s="2"/>
      <c r="Y112" s="2"/>
    </row>
    <row r="113" ht="15.75" customHeight="1">
      <c r="A113" s="531"/>
      <c r="B113" s="2"/>
      <c r="C113" s="2"/>
      <c r="D113" s="2"/>
      <c r="E113" s="2"/>
      <c r="F113" s="373"/>
      <c r="G113" s="2"/>
      <c r="H113" s="2"/>
      <c r="I113" s="2"/>
      <c r="J113" s="2"/>
      <c r="K113" s="2"/>
      <c r="L113" s="2"/>
      <c r="M113" s="2"/>
      <c r="N113" s="2"/>
      <c r="O113" s="2"/>
      <c r="P113" s="2"/>
      <c r="Q113" s="2"/>
      <c r="R113" s="2"/>
      <c r="S113" s="2"/>
      <c r="T113" s="2"/>
      <c r="U113" s="2"/>
      <c r="V113" s="2"/>
      <c r="W113" s="2"/>
      <c r="X113" s="2"/>
      <c r="Y113" s="2"/>
    </row>
    <row r="114" ht="15.75" customHeight="1">
      <c r="A114" s="531"/>
      <c r="B114" s="2"/>
      <c r="C114" s="2"/>
      <c r="D114" s="2"/>
      <c r="E114" s="2"/>
      <c r="F114" s="373"/>
      <c r="G114" s="2"/>
      <c r="H114" s="2"/>
      <c r="I114" s="2"/>
      <c r="J114" s="2"/>
      <c r="K114" s="2"/>
      <c r="L114" s="2"/>
      <c r="M114" s="2"/>
      <c r="N114" s="2"/>
      <c r="O114" s="2"/>
      <c r="P114" s="2"/>
      <c r="Q114" s="2"/>
      <c r="R114" s="2"/>
      <c r="S114" s="2"/>
      <c r="T114" s="2"/>
      <c r="U114" s="2"/>
      <c r="V114" s="2"/>
      <c r="W114" s="2"/>
      <c r="X114" s="2"/>
      <c r="Y114" s="2"/>
    </row>
    <row r="115" ht="15.75" customHeight="1">
      <c r="A115" s="531"/>
      <c r="B115" s="2"/>
      <c r="C115" s="2"/>
      <c r="D115" s="2"/>
      <c r="E115" s="2"/>
      <c r="F115" s="373"/>
      <c r="G115" s="2"/>
      <c r="H115" s="2"/>
      <c r="I115" s="2"/>
      <c r="J115" s="2"/>
      <c r="K115" s="2"/>
      <c r="L115" s="2"/>
      <c r="M115" s="2"/>
      <c r="N115" s="2"/>
      <c r="O115" s="2"/>
      <c r="P115" s="2"/>
      <c r="Q115" s="2"/>
      <c r="R115" s="2"/>
      <c r="S115" s="2"/>
      <c r="T115" s="2"/>
      <c r="U115" s="2"/>
      <c r="V115" s="2"/>
      <c r="W115" s="2"/>
      <c r="X115" s="2"/>
      <c r="Y115" s="2"/>
    </row>
    <row r="116" ht="15.75" customHeight="1">
      <c r="A116" s="531"/>
      <c r="B116" s="2"/>
      <c r="C116" s="2"/>
      <c r="D116" s="2"/>
      <c r="E116" s="2"/>
      <c r="F116" s="373"/>
      <c r="G116" s="2"/>
      <c r="H116" s="2"/>
      <c r="I116" s="2"/>
      <c r="J116" s="2"/>
      <c r="K116" s="2"/>
      <c r="L116" s="2"/>
      <c r="M116" s="2"/>
      <c r="N116" s="2"/>
      <c r="O116" s="2"/>
      <c r="P116" s="2"/>
      <c r="Q116" s="2"/>
      <c r="R116" s="2"/>
      <c r="S116" s="2"/>
      <c r="T116" s="2"/>
      <c r="U116" s="2"/>
      <c r="V116" s="2"/>
      <c r="W116" s="2"/>
      <c r="X116" s="2"/>
      <c r="Y116" s="2"/>
    </row>
    <row r="117" ht="15.75" customHeight="1">
      <c r="A117" s="531"/>
      <c r="B117" s="2"/>
      <c r="C117" s="2"/>
      <c r="D117" s="2"/>
      <c r="E117" s="2"/>
      <c r="F117" s="373"/>
      <c r="G117" s="2"/>
      <c r="H117" s="2"/>
      <c r="I117" s="2"/>
      <c r="J117" s="2"/>
      <c r="K117" s="2"/>
      <c r="L117" s="2"/>
      <c r="M117" s="2"/>
      <c r="N117" s="2"/>
      <c r="O117" s="2"/>
      <c r="P117" s="2"/>
      <c r="Q117" s="2"/>
      <c r="R117" s="2"/>
      <c r="S117" s="2"/>
      <c r="T117" s="2"/>
      <c r="U117" s="2"/>
      <c r="V117" s="2"/>
      <c r="W117" s="2"/>
      <c r="X117" s="2"/>
      <c r="Y117" s="2"/>
    </row>
    <row r="118" ht="15.75" customHeight="1">
      <c r="A118" s="531"/>
      <c r="B118" s="2"/>
      <c r="C118" s="2"/>
      <c r="D118" s="2"/>
      <c r="E118" s="2"/>
      <c r="F118" s="373"/>
      <c r="G118" s="2"/>
      <c r="H118" s="2"/>
      <c r="I118" s="2"/>
      <c r="J118" s="2"/>
      <c r="K118" s="2"/>
      <c r="L118" s="2"/>
      <c r="M118" s="2"/>
      <c r="N118" s="2"/>
      <c r="O118" s="2"/>
      <c r="P118" s="2"/>
      <c r="Q118" s="2"/>
      <c r="R118" s="2"/>
      <c r="S118" s="2"/>
      <c r="T118" s="2"/>
      <c r="U118" s="2"/>
      <c r="V118" s="2"/>
      <c r="W118" s="2"/>
      <c r="X118" s="2"/>
      <c r="Y118" s="2"/>
    </row>
    <row r="119" ht="15.75" customHeight="1">
      <c r="A119" s="531"/>
      <c r="B119" s="2"/>
      <c r="C119" s="2"/>
      <c r="D119" s="2"/>
      <c r="E119" s="2"/>
      <c r="F119" s="373"/>
      <c r="G119" s="2"/>
      <c r="H119" s="2"/>
      <c r="I119" s="2"/>
      <c r="J119" s="2"/>
      <c r="K119" s="2"/>
      <c r="L119" s="2"/>
      <c r="M119" s="2"/>
      <c r="N119" s="2"/>
      <c r="O119" s="2"/>
      <c r="P119" s="2"/>
      <c r="Q119" s="2"/>
      <c r="R119" s="2"/>
      <c r="S119" s="2"/>
      <c r="T119" s="2"/>
      <c r="U119" s="2"/>
      <c r="V119" s="2"/>
      <c r="W119" s="2"/>
      <c r="X119" s="2"/>
      <c r="Y119" s="2"/>
    </row>
    <row r="120" ht="15.75" customHeight="1">
      <c r="A120" s="531"/>
      <c r="B120" s="2"/>
      <c r="C120" s="2"/>
      <c r="D120" s="2"/>
      <c r="E120" s="2"/>
      <c r="F120" s="373"/>
      <c r="G120" s="2"/>
      <c r="H120" s="2"/>
      <c r="I120" s="2"/>
      <c r="J120" s="2"/>
      <c r="K120" s="2"/>
      <c r="L120" s="2"/>
      <c r="M120" s="2"/>
      <c r="N120" s="2"/>
      <c r="O120" s="2"/>
      <c r="P120" s="2"/>
      <c r="Q120" s="2"/>
      <c r="R120" s="2"/>
      <c r="S120" s="2"/>
      <c r="T120" s="2"/>
      <c r="U120" s="2"/>
      <c r="V120" s="2"/>
      <c r="W120" s="2"/>
      <c r="X120" s="2"/>
      <c r="Y120" s="2"/>
    </row>
    <row r="121" ht="15.75" customHeight="1">
      <c r="A121" s="531"/>
      <c r="B121" s="2"/>
      <c r="C121" s="2"/>
      <c r="D121" s="2"/>
      <c r="E121" s="2"/>
      <c r="F121" s="373"/>
      <c r="G121" s="2"/>
      <c r="H121" s="2"/>
      <c r="I121" s="2"/>
      <c r="J121" s="2"/>
      <c r="K121" s="2"/>
      <c r="L121" s="2"/>
      <c r="M121" s="2"/>
      <c r="N121" s="2"/>
      <c r="O121" s="2"/>
      <c r="P121" s="2"/>
      <c r="Q121" s="2"/>
      <c r="R121" s="2"/>
      <c r="S121" s="2"/>
      <c r="T121" s="2"/>
      <c r="U121" s="2"/>
      <c r="V121" s="2"/>
      <c r="W121" s="2"/>
      <c r="X121" s="2"/>
      <c r="Y121" s="2"/>
    </row>
    <row r="122" ht="15.75" customHeight="1">
      <c r="A122" s="531"/>
      <c r="B122" s="2"/>
      <c r="C122" s="2"/>
      <c r="D122" s="2"/>
      <c r="E122" s="2"/>
      <c r="F122" s="373"/>
      <c r="G122" s="2"/>
      <c r="H122" s="2"/>
      <c r="I122" s="2"/>
      <c r="J122" s="2"/>
      <c r="K122" s="2"/>
      <c r="L122" s="2"/>
      <c r="M122" s="2"/>
      <c r="N122" s="2"/>
      <c r="O122" s="2"/>
      <c r="P122" s="2"/>
      <c r="Q122" s="2"/>
      <c r="R122" s="2"/>
      <c r="S122" s="2"/>
      <c r="T122" s="2"/>
      <c r="U122" s="2"/>
      <c r="V122" s="2"/>
      <c r="W122" s="2"/>
      <c r="X122" s="2"/>
      <c r="Y122" s="2"/>
    </row>
    <row r="123" ht="15.75" customHeight="1">
      <c r="A123" s="531"/>
      <c r="B123" s="2"/>
      <c r="C123" s="2"/>
      <c r="D123" s="2"/>
      <c r="E123" s="2"/>
      <c r="F123" s="373"/>
      <c r="G123" s="2"/>
      <c r="H123" s="2"/>
      <c r="I123" s="2"/>
      <c r="J123" s="2"/>
      <c r="K123" s="2"/>
      <c r="L123" s="2"/>
      <c r="M123" s="2"/>
      <c r="N123" s="2"/>
      <c r="O123" s="2"/>
      <c r="P123" s="2"/>
      <c r="Q123" s="2"/>
      <c r="R123" s="2"/>
      <c r="S123" s="2"/>
      <c r="T123" s="2"/>
      <c r="U123" s="2"/>
      <c r="V123" s="2"/>
      <c r="W123" s="2"/>
      <c r="X123" s="2"/>
      <c r="Y123" s="2"/>
    </row>
    <row r="124" ht="15.75" customHeight="1">
      <c r="A124" s="531"/>
      <c r="B124" s="2"/>
      <c r="C124" s="2"/>
      <c r="D124" s="2"/>
      <c r="E124" s="2"/>
      <c r="F124" s="373"/>
      <c r="G124" s="2"/>
      <c r="H124" s="2"/>
      <c r="I124" s="2"/>
      <c r="J124" s="2"/>
      <c r="K124" s="2"/>
      <c r="L124" s="2"/>
      <c r="M124" s="2"/>
      <c r="N124" s="2"/>
      <c r="O124" s="2"/>
      <c r="P124" s="2"/>
      <c r="Q124" s="2"/>
      <c r="R124" s="2"/>
      <c r="S124" s="2"/>
      <c r="T124" s="2"/>
      <c r="U124" s="2"/>
      <c r="V124" s="2"/>
      <c r="W124" s="2"/>
      <c r="X124" s="2"/>
      <c r="Y124" s="2"/>
    </row>
    <row r="125" ht="15.75" customHeight="1">
      <c r="A125" s="531"/>
      <c r="B125" s="2"/>
      <c r="C125" s="2"/>
      <c r="D125" s="2"/>
      <c r="E125" s="2"/>
      <c r="F125" s="373"/>
      <c r="G125" s="2"/>
      <c r="H125" s="2"/>
      <c r="I125" s="2"/>
      <c r="J125" s="2"/>
      <c r="K125" s="2"/>
      <c r="L125" s="2"/>
      <c r="M125" s="2"/>
      <c r="N125" s="2"/>
      <c r="O125" s="2"/>
      <c r="P125" s="2"/>
      <c r="Q125" s="2"/>
      <c r="R125" s="2"/>
      <c r="S125" s="2"/>
      <c r="T125" s="2"/>
      <c r="U125" s="2"/>
      <c r="V125" s="2"/>
      <c r="W125" s="2"/>
      <c r="X125" s="2"/>
      <c r="Y125" s="2"/>
    </row>
    <row r="126" ht="15.75" customHeight="1">
      <c r="A126" s="531"/>
      <c r="B126" s="2"/>
      <c r="C126" s="2"/>
      <c r="D126" s="2"/>
      <c r="E126" s="2"/>
      <c r="F126" s="373"/>
      <c r="G126" s="2"/>
      <c r="H126" s="2"/>
      <c r="I126" s="2"/>
      <c r="J126" s="2"/>
      <c r="K126" s="2"/>
      <c r="L126" s="2"/>
      <c r="M126" s="2"/>
      <c r="N126" s="2"/>
      <c r="O126" s="2"/>
      <c r="P126" s="2"/>
      <c r="Q126" s="2"/>
      <c r="R126" s="2"/>
      <c r="S126" s="2"/>
      <c r="T126" s="2"/>
      <c r="U126" s="2"/>
      <c r="V126" s="2"/>
      <c r="W126" s="2"/>
      <c r="X126" s="2"/>
      <c r="Y126" s="2"/>
    </row>
    <row r="127" ht="15.75" customHeight="1">
      <c r="A127" s="531"/>
      <c r="B127" s="2"/>
      <c r="C127" s="2"/>
      <c r="D127" s="2"/>
      <c r="E127" s="2"/>
      <c r="F127" s="373"/>
      <c r="G127" s="2"/>
      <c r="H127" s="2"/>
      <c r="I127" s="2"/>
      <c r="J127" s="2"/>
      <c r="K127" s="2"/>
      <c r="L127" s="2"/>
      <c r="M127" s="2"/>
      <c r="N127" s="2"/>
      <c r="O127" s="2"/>
      <c r="P127" s="2"/>
      <c r="Q127" s="2"/>
      <c r="R127" s="2"/>
      <c r="S127" s="2"/>
      <c r="T127" s="2"/>
      <c r="U127" s="2"/>
      <c r="V127" s="2"/>
      <c r="W127" s="2"/>
      <c r="X127" s="2"/>
      <c r="Y127" s="2"/>
    </row>
    <row r="128" ht="15.75" customHeight="1">
      <c r="A128" s="531"/>
      <c r="B128" s="2"/>
      <c r="C128" s="2"/>
      <c r="D128" s="2"/>
      <c r="E128" s="2"/>
      <c r="F128" s="373"/>
      <c r="G128" s="2"/>
      <c r="H128" s="2"/>
      <c r="I128" s="2"/>
      <c r="J128" s="2"/>
      <c r="K128" s="2"/>
      <c r="L128" s="2"/>
      <c r="M128" s="2"/>
      <c r="N128" s="2"/>
      <c r="O128" s="2"/>
      <c r="P128" s="2"/>
      <c r="Q128" s="2"/>
      <c r="R128" s="2"/>
      <c r="S128" s="2"/>
      <c r="T128" s="2"/>
      <c r="U128" s="2"/>
      <c r="V128" s="2"/>
      <c r="W128" s="2"/>
      <c r="X128" s="2"/>
      <c r="Y128" s="2"/>
    </row>
    <row r="129" ht="15.75" customHeight="1">
      <c r="A129" s="531"/>
      <c r="B129" s="2"/>
      <c r="C129" s="2"/>
      <c r="D129" s="2"/>
      <c r="E129" s="2"/>
      <c r="F129" s="373"/>
      <c r="G129" s="2"/>
      <c r="H129" s="2"/>
      <c r="I129" s="2"/>
      <c r="J129" s="2"/>
      <c r="K129" s="2"/>
      <c r="L129" s="2"/>
      <c r="M129" s="2"/>
      <c r="N129" s="2"/>
      <c r="O129" s="2"/>
      <c r="P129" s="2"/>
      <c r="Q129" s="2"/>
      <c r="R129" s="2"/>
      <c r="S129" s="2"/>
      <c r="T129" s="2"/>
      <c r="U129" s="2"/>
      <c r="V129" s="2"/>
      <c r="W129" s="2"/>
      <c r="X129" s="2"/>
      <c r="Y129" s="2"/>
    </row>
    <row r="130" ht="15.75" customHeight="1">
      <c r="A130" s="531"/>
      <c r="B130" s="2"/>
      <c r="C130" s="2"/>
      <c r="D130" s="2"/>
      <c r="E130" s="2"/>
      <c r="F130" s="373"/>
      <c r="G130" s="2"/>
      <c r="H130" s="2"/>
      <c r="I130" s="2"/>
      <c r="J130" s="2"/>
      <c r="K130" s="2"/>
      <c r="L130" s="2"/>
      <c r="M130" s="2"/>
      <c r="N130" s="2"/>
      <c r="O130" s="2"/>
      <c r="P130" s="2"/>
      <c r="Q130" s="2"/>
      <c r="R130" s="2"/>
      <c r="S130" s="2"/>
      <c r="T130" s="2"/>
      <c r="U130" s="2"/>
      <c r="V130" s="2"/>
      <c r="W130" s="2"/>
      <c r="X130" s="2"/>
      <c r="Y130" s="2"/>
    </row>
    <row r="131" ht="15.75" customHeight="1">
      <c r="A131" s="531"/>
      <c r="B131" s="2"/>
      <c r="C131" s="2"/>
      <c r="D131" s="2"/>
      <c r="E131" s="2"/>
      <c r="F131" s="373"/>
      <c r="G131" s="2"/>
      <c r="H131" s="2"/>
      <c r="I131" s="2"/>
      <c r="J131" s="2"/>
      <c r="K131" s="2"/>
      <c r="L131" s="2"/>
      <c r="M131" s="2"/>
      <c r="N131" s="2"/>
      <c r="O131" s="2"/>
      <c r="P131" s="2"/>
      <c r="Q131" s="2"/>
      <c r="R131" s="2"/>
      <c r="S131" s="2"/>
      <c r="T131" s="2"/>
      <c r="U131" s="2"/>
      <c r="V131" s="2"/>
      <c r="W131" s="2"/>
      <c r="X131" s="2"/>
      <c r="Y131" s="2"/>
    </row>
    <row r="132" ht="15.75" customHeight="1">
      <c r="A132" s="531"/>
      <c r="B132" s="2"/>
      <c r="C132" s="2"/>
      <c r="D132" s="2"/>
      <c r="E132" s="2"/>
      <c r="F132" s="373"/>
      <c r="G132" s="2"/>
      <c r="H132" s="2"/>
      <c r="I132" s="2"/>
      <c r="J132" s="2"/>
      <c r="K132" s="2"/>
      <c r="L132" s="2"/>
      <c r="M132" s="2"/>
      <c r="N132" s="2"/>
      <c r="O132" s="2"/>
      <c r="P132" s="2"/>
      <c r="Q132" s="2"/>
      <c r="R132" s="2"/>
      <c r="S132" s="2"/>
      <c r="T132" s="2"/>
      <c r="U132" s="2"/>
      <c r="V132" s="2"/>
      <c r="W132" s="2"/>
      <c r="X132" s="2"/>
      <c r="Y132" s="2"/>
    </row>
    <row r="133" ht="15.75" customHeight="1">
      <c r="A133" s="531"/>
      <c r="B133" s="2"/>
      <c r="C133" s="2"/>
      <c r="D133" s="2"/>
      <c r="E133" s="2"/>
      <c r="F133" s="373"/>
      <c r="G133" s="2"/>
      <c r="H133" s="2"/>
      <c r="I133" s="2"/>
      <c r="J133" s="2"/>
      <c r="K133" s="2"/>
      <c r="L133" s="2"/>
      <c r="M133" s="2"/>
      <c r="N133" s="2"/>
      <c r="O133" s="2"/>
      <c r="P133" s="2"/>
      <c r="Q133" s="2"/>
      <c r="R133" s="2"/>
      <c r="S133" s="2"/>
      <c r="T133" s="2"/>
      <c r="U133" s="2"/>
      <c r="V133" s="2"/>
      <c r="W133" s="2"/>
      <c r="X133" s="2"/>
      <c r="Y133" s="2"/>
    </row>
    <row r="134" ht="15.75" customHeight="1">
      <c r="A134" s="531"/>
      <c r="B134" s="2"/>
      <c r="C134" s="2"/>
      <c r="D134" s="2"/>
      <c r="E134" s="2"/>
      <c r="F134" s="373"/>
      <c r="G134" s="2"/>
      <c r="H134" s="2"/>
      <c r="I134" s="2"/>
      <c r="J134" s="2"/>
      <c r="K134" s="2"/>
      <c r="L134" s="2"/>
      <c r="M134" s="2"/>
      <c r="N134" s="2"/>
      <c r="O134" s="2"/>
      <c r="P134" s="2"/>
      <c r="Q134" s="2"/>
      <c r="R134" s="2"/>
      <c r="S134" s="2"/>
      <c r="T134" s="2"/>
      <c r="U134" s="2"/>
      <c r="V134" s="2"/>
      <c r="W134" s="2"/>
      <c r="X134" s="2"/>
      <c r="Y134" s="2"/>
    </row>
    <row r="135" ht="15.75" customHeight="1">
      <c r="A135" s="531"/>
      <c r="B135" s="2"/>
      <c r="C135" s="2"/>
      <c r="D135" s="2"/>
      <c r="E135" s="2"/>
      <c r="F135" s="373"/>
      <c r="G135" s="2"/>
      <c r="H135" s="2"/>
      <c r="I135" s="2"/>
      <c r="J135" s="2"/>
      <c r="K135" s="2"/>
      <c r="L135" s="2"/>
      <c r="M135" s="2"/>
      <c r="N135" s="2"/>
      <c r="O135" s="2"/>
      <c r="P135" s="2"/>
      <c r="Q135" s="2"/>
      <c r="R135" s="2"/>
      <c r="S135" s="2"/>
      <c r="T135" s="2"/>
      <c r="U135" s="2"/>
      <c r="V135" s="2"/>
      <c r="W135" s="2"/>
      <c r="X135" s="2"/>
      <c r="Y135" s="2"/>
    </row>
    <row r="136" ht="15.75" customHeight="1">
      <c r="A136" s="531"/>
      <c r="B136" s="2"/>
      <c r="C136" s="2"/>
      <c r="D136" s="2"/>
      <c r="E136" s="2"/>
      <c r="F136" s="373"/>
      <c r="G136" s="2"/>
      <c r="H136" s="2"/>
      <c r="I136" s="2"/>
      <c r="J136" s="2"/>
      <c r="K136" s="2"/>
      <c r="L136" s="2"/>
      <c r="M136" s="2"/>
      <c r="N136" s="2"/>
      <c r="O136" s="2"/>
      <c r="P136" s="2"/>
      <c r="Q136" s="2"/>
      <c r="R136" s="2"/>
      <c r="S136" s="2"/>
      <c r="T136" s="2"/>
      <c r="U136" s="2"/>
      <c r="V136" s="2"/>
      <c r="W136" s="2"/>
      <c r="X136" s="2"/>
      <c r="Y136" s="2"/>
    </row>
    <row r="137" ht="15.75" customHeight="1">
      <c r="A137" s="531"/>
      <c r="B137" s="2"/>
      <c r="C137" s="2"/>
      <c r="D137" s="2"/>
      <c r="E137" s="2"/>
      <c r="F137" s="373"/>
      <c r="G137" s="2"/>
      <c r="H137" s="2"/>
      <c r="I137" s="2"/>
      <c r="J137" s="2"/>
      <c r="K137" s="2"/>
      <c r="L137" s="2"/>
      <c r="M137" s="2"/>
      <c r="N137" s="2"/>
      <c r="O137" s="2"/>
      <c r="P137" s="2"/>
      <c r="Q137" s="2"/>
      <c r="R137" s="2"/>
      <c r="S137" s="2"/>
      <c r="T137" s="2"/>
      <c r="U137" s="2"/>
      <c r="V137" s="2"/>
      <c r="W137" s="2"/>
      <c r="X137" s="2"/>
      <c r="Y137" s="2"/>
    </row>
    <row r="138" ht="15.75" customHeight="1">
      <c r="A138" s="531"/>
      <c r="B138" s="2"/>
      <c r="C138" s="2"/>
      <c r="D138" s="2"/>
      <c r="E138" s="2"/>
      <c r="F138" s="373"/>
      <c r="G138" s="2"/>
      <c r="H138" s="2"/>
      <c r="I138" s="2"/>
      <c r="J138" s="2"/>
      <c r="K138" s="2"/>
      <c r="L138" s="2"/>
      <c r="M138" s="2"/>
      <c r="N138" s="2"/>
      <c r="O138" s="2"/>
      <c r="P138" s="2"/>
      <c r="Q138" s="2"/>
      <c r="R138" s="2"/>
      <c r="S138" s="2"/>
      <c r="T138" s="2"/>
      <c r="U138" s="2"/>
      <c r="V138" s="2"/>
      <c r="W138" s="2"/>
      <c r="X138" s="2"/>
      <c r="Y138" s="2"/>
    </row>
    <row r="139" ht="15.75" customHeight="1">
      <c r="A139" s="531"/>
      <c r="B139" s="2"/>
      <c r="C139" s="2"/>
      <c r="D139" s="2"/>
      <c r="E139" s="2"/>
      <c r="F139" s="373"/>
      <c r="G139" s="2"/>
      <c r="H139" s="2"/>
      <c r="I139" s="2"/>
      <c r="J139" s="2"/>
      <c r="K139" s="2"/>
      <c r="L139" s="2"/>
      <c r="M139" s="2"/>
      <c r="N139" s="2"/>
      <c r="O139" s="2"/>
      <c r="P139" s="2"/>
      <c r="Q139" s="2"/>
      <c r="R139" s="2"/>
      <c r="S139" s="2"/>
      <c r="T139" s="2"/>
      <c r="U139" s="2"/>
      <c r="V139" s="2"/>
      <c r="W139" s="2"/>
      <c r="X139" s="2"/>
      <c r="Y139" s="2"/>
    </row>
    <row r="140" ht="15.75" customHeight="1">
      <c r="A140" s="531"/>
      <c r="B140" s="2"/>
      <c r="C140" s="2"/>
      <c r="D140" s="2"/>
      <c r="E140" s="2"/>
      <c r="F140" s="373"/>
      <c r="G140" s="2"/>
      <c r="H140" s="2"/>
      <c r="I140" s="2"/>
      <c r="J140" s="2"/>
      <c r="K140" s="2"/>
      <c r="L140" s="2"/>
      <c r="M140" s="2"/>
      <c r="N140" s="2"/>
      <c r="O140" s="2"/>
      <c r="P140" s="2"/>
      <c r="Q140" s="2"/>
      <c r="R140" s="2"/>
      <c r="S140" s="2"/>
      <c r="T140" s="2"/>
      <c r="U140" s="2"/>
      <c r="V140" s="2"/>
      <c r="W140" s="2"/>
      <c r="X140" s="2"/>
      <c r="Y140" s="2"/>
    </row>
    <row r="141" ht="15.75" customHeight="1">
      <c r="A141" s="531"/>
      <c r="B141" s="2"/>
      <c r="C141" s="2"/>
      <c r="D141" s="2"/>
      <c r="E141" s="2"/>
      <c r="F141" s="373"/>
      <c r="G141" s="2"/>
      <c r="H141" s="2"/>
      <c r="I141" s="2"/>
      <c r="J141" s="2"/>
      <c r="K141" s="2"/>
      <c r="L141" s="2"/>
      <c r="M141" s="2"/>
      <c r="N141" s="2"/>
      <c r="O141" s="2"/>
      <c r="P141" s="2"/>
      <c r="Q141" s="2"/>
      <c r="R141" s="2"/>
      <c r="S141" s="2"/>
      <c r="T141" s="2"/>
      <c r="U141" s="2"/>
      <c r="V141" s="2"/>
      <c r="W141" s="2"/>
      <c r="X141" s="2"/>
      <c r="Y141" s="2"/>
    </row>
    <row r="142" ht="15.75" customHeight="1">
      <c r="A142" s="531"/>
      <c r="B142" s="2"/>
      <c r="C142" s="2"/>
      <c r="D142" s="2"/>
      <c r="E142" s="2"/>
      <c r="F142" s="373"/>
      <c r="G142" s="2"/>
      <c r="H142" s="2"/>
      <c r="I142" s="2"/>
      <c r="J142" s="2"/>
      <c r="K142" s="2"/>
      <c r="L142" s="2"/>
      <c r="M142" s="2"/>
      <c r="N142" s="2"/>
      <c r="O142" s="2"/>
      <c r="P142" s="2"/>
      <c r="Q142" s="2"/>
      <c r="R142" s="2"/>
      <c r="S142" s="2"/>
      <c r="T142" s="2"/>
      <c r="U142" s="2"/>
      <c r="V142" s="2"/>
      <c r="W142" s="2"/>
      <c r="X142" s="2"/>
      <c r="Y142" s="2"/>
    </row>
    <row r="143" ht="15.75" customHeight="1">
      <c r="A143" s="531"/>
      <c r="B143" s="2"/>
      <c r="C143" s="2"/>
      <c r="D143" s="2"/>
      <c r="E143" s="2"/>
      <c r="F143" s="373"/>
      <c r="G143" s="2"/>
      <c r="H143" s="2"/>
      <c r="I143" s="2"/>
      <c r="J143" s="2"/>
      <c r="K143" s="2"/>
      <c r="L143" s="2"/>
      <c r="M143" s="2"/>
      <c r="N143" s="2"/>
      <c r="O143" s="2"/>
      <c r="P143" s="2"/>
      <c r="Q143" s="2"/>
      <c r="R143" s="2"/>
      <c r="S143" s="2"/>
      <c r="T143" s="2"/>
      <c r="U143" s="2"/>
      <c r="V143" s="2"/>
      <c r="W143" s="2"/>
      <c r="X143" s="2"/>
      <c r="Y143" s="2"/>
    </row>
    <row r="144" ht="15.75" customHeight="1">
      <c r="A144" s="531"/>
      <c r="B144" s="2"/>
      <c r="C144" s="2"/>
      <c r="D144" s="2"/>
      <c r="E144" s="2"/>
      <c r="F144" s="373"/>
      <c r="G144" s="2"/>
      <c r="H144" s="2"/>
      <c r="I144" s="2"/>
      <c r="J144" s="2"/>
      <c r="K144" s="2"/>
      <c r="L144" s="2"/>
      <c r="M144" s="2"/>
      <c r="N144" s="2"/>
      <c r="O144" s="2"/>
      <c r="P144" s="2"/>
      <c r="Q144" s="2"/>
      <c r="R144" s="2"/>
      <c r="S144" s="2"/>
      <c r="T144" s="2"/>
      <c r="U144" s="2"/>
      <c r="V144" s="2"/>
      <c r="W144" s="2"/>
      <c r="X144" s="2"/>
      <c r="Y144" s="2"/>
    </row>
    <row r="145" ht="15.75" customHeight="1">
      <c r="A145" s="531"/>
      <c r="B145" s="2"/>
      <c r="C145" s="2"/>
      <c r="D145" s="2"/>
      <c r="E145" s="2"/>
      <c r="F145" s="373"/>
      <c r="G145" s="2"/>
      <c r="H145" s="2"/>
      <c r="I145" s="2"/>
      <c r="J145" s="2"/>
      <c r="K145" s="2"/>
      <c r="L145" s="2"/>
      <c r="M145" s="2"/>
      <c r="N145" s="2"/>
      <c r="O145" s="2"/>
      <c r="P145" s="2"/>
      <c r="Q145" s="2"/>
      <c r="R145" s="2"/>
      <c r="S145" s="2"/>
      <c r="T145" s="2"/>
      <c r="U145" s="2"/>
      <c r="V145" s="2"/>
      <c r="W145" s="2"/>
      <c r="X145" s="2"/>
      <c r="Y145" s="2"/>
    </row>
    <row r="146" ht="15.75" customHeight="1">
      <c r="A146" s="531"/>
      <c r="B146" s="2"/>
      <c r="C146" s="2"/>
      <c r="D146" s="2"/>
      <c r="E146" s="2"/>
      <c r="F146" s="373"/>
      <c r="G146" s="2"/>
      <c r="H146" s="2"/>
      <c r="I146" s="2"/>
      <c r="J146" s="2"/>
      <c r="K146" s="2"/>
      <c r="L146" s="2"/>
      <c r="M146" s="2"/>
      <c r="N146" s="2"/>
      <c r="O146" s="2"/>
      <c r="P146" s="2"/>
      <c r="Q146" s="2"/>
      <c r="R146" s="2"/>
      <c r="S146" s="2"/>
      <c r="T146" s="2"/>
      <c r="U146" s="2"/>
      <c r="V146" s="2"/>
      <c r="W146" s="2"/>
      <c r="X146" s="2"/>
      <c r="Y146" s="2"/>
    </row>
    <row r="147" ht="15.75" customHeight="1">
      <c r="A147" s="531"/>
      <c r="B147" s="2"/>
      <c r="C147" s="2"/>
      <c r="D147" s="2"/>
      <c r="E147" s="2"/>
      <c r="F147" s="373"/>
      <c r="G147" s="2"/>
      <c r="H147" s="2"/>
      <c r="I147" s="2"/>
      <c r="J147" s="2"/>
      <c r="K147" s="2"/>
      <c r="L147" s="2"/>
      <c r="M147" s="2"/>
      <c r="N147" s="2"/>
      <c r="O147" s="2"/>
      <c r="P147" s="2"/>
      <c r="Q147" s="2"/>
      <c r="R147" s="2"/>
      <c r="S147" s="2"/>
      <c r="T147" s="2"/>
      <c r="U147" s="2"/>
      <c r="V147" s="2"/>
      <c r="W147" s="2"/>
      <c r="X147" s="2"/>
      <c r="Y147" s="2"/>
    </row>
    <row r="148" ht="15.75" customHeight="1">
      <c r="A148" s="531"/>
      <c r="B148" s="2"/>
      <c r="C148" s="2"/>
      <c r="D148" s="2"/>
      <c r="E148" s="2"/>
      <c r="F148" s="373"/>
      <c r="G148" s="2"/>
      <c r="H148" s="2"/>
      <c r="I148" s="2"/>
      <c r="J148" s="2"/>
      <c r="K148" s="2"/>
      <c r="L148" s="2"/>
      <c r="M148" s="2"/>
      <c r="N148" s="2"/>
      <c r="O148" s="2"/>
      <c r="P148" s="2"/>
      <c r="Q148" s="2"/>
      <c r="R148" s="2"/>
      <c r="S148" s="2"/>
      <c r="T148" s="2"/>
      <c r="U148" s="2"/>
      <c r="V148" s="2"/>
      <c r="W148" s="2"/>
      <c r="X148" s="2"/>
      <c r="Y148" s="2"/>
    </row>
    <row r="149" ht="15.75" customHeight="1">
      <c r="A149" s="531"/>
      <c r="B149" s="2"/>
      <c r="C149" s="2"/>
      <c r="D149" s="2"/>
      <c r="E149" s="2"/>
      <c r="F149" s="373"/>
      <c r="G149" s="2"/>
      <c r="H149" s="2"/>
      <c r="I149" s="2"/>
      <c r="J149" s="2"/>
      <c r="K149" s="2"/>
      <c r="L149" s="2"/>
      <c r="M149" s="2"/>
      <c r="N149" s="2"/>
      <c r="O149" s="2"/>
      <c r="P149" s="2"/>
      <c r="Q149" s="2"/>
      <c r="R149" s="2"/>
      <c r="S149" s="2"/>
      <c r="T149" s="2"/>
      <c r="U149" s="2"/>
      <c r="V149" s="2"/>
      <c r="W149" s="2"/>
      <c r="X149" s="2"/>
      <c r="Y149" s="2"/>
    </row>
    <row r="150" ht="15.75" customHeight="1">
      <c r="A150" s="531"/>
      <c r="B150" s="2"/>
      <c r="C150" s="2"/>
      <c r="D150" s="2"/>
      <c r="E150" s="2"/>
      <c r="F150" s="373"/>
      <c r="G150" s="2"/>
      <c r="H150" s="2"/>
      <c r="I150" s="2"/>
      <c r="J150" s="2"/>
      <c r="K150" s="2"/>
      <c r="L150" s="2"/>
      <c r="M150" s="2"/>
      <c r="N150" s="2"/>
      <c r="O150" s="2"/>
      <c r="P150" s="2"/>
      <c r="Q150" s="2"/>
      <c r="R150" s="2"/>
      <c r="S150" s="2"/>
      <c r="T150" s="2"/>
      <c r="U150" s="2"/>
      <c r="V150" s="2"/>
      <c r="W150" s="2"/>
      <c r="X150" s="2"/>
      <c r="Y150" s="2"/>
    </row>
    <row r="151" ht="15.75" customHeight="1">
      <c r="A151" s="531"/>
      <c r="B151" s="2"/>
      <c r="C151" s="2"/>
      <c r="D151" s="2"/>
      <c r="E151" s="2"/>
      <c r="F151" s="373"/>
      <c r="G151" s="2"/>
      <c r="H151" s="2"/>
      <c r="I151" s="2"/>
      <c r="J151" s="2"/>
      <c r="K151" s="2"/>
      <c r="L151" s="2"/>
      <c r="M151" s="2"/>
      <c r="N151" s="2"/>
      <c r="O151" s="2"/>
      <c r="P151" s="2"/>
      <c r="Q151" s="2"/>
      <c r="R151" s="2"/>
      <c r="S151" s="2"/>
      <c r="T151" s="2"/>
      <c r="U151" s="2"/>
      <c r="V151" s="2"/>
      <c r="W151" s="2"/>
      <c r="X151" s="2"/>
      <c r="Y151" s="2"/>
    </row>
    <row r="152" ht="15.75" customHeight="1">
      <c r="A152" s="531"/>
      <c r="B152" s="2"/>
      <c r="C152" s="2"/>
      <c r="D152" s="2"/>
      <c r="E152" s="2"/>
      <c r="F152" s="373"/>
      <c r="G152" s="2"/>
      <c r="H152" s="2"/>
      <c r="I152" s="2"/>
      <c r="J152" s="2"/>
      <c r="K152" s="2"/>
      <c r="L152" s="2"/>
      <c r="M152" s="2"/>
      <c r="N152" s="2"/>
      <c r="O152" s="2"/>
      <c r="P152" s="2"/>
      <c r="Q152" s="2"/>
      <c r="R152" s="2"/>
      <c r="S152" s="2"/>
      <c r="T152" s="2"/>
      <c r="U152" s="2"/>
      <c r="V152" s="2"/>
      <c r="W152" s="2"/>
      <c r="X152" s="2"/>
      <c r="Y152" s="2"/>
    </row>
    <row r="153" ht="15.75" customHeight="1">
      <c r="A153" s="531"/>
      <c r="B153" s="2"/>
      <c r="C153" s="2"/>
      <c r="D153" s="2"/>
      <c r="E153" s="2"/>
      <c r="F153" s="373"/>
      <c r="G153" s="2"/>
      <c r="H153" s="2"/>
      <c r="I153" s="2"/>
      <c r="J153" s="2"/>
      <c r="K153" s="2"/>
      <c r="L153" s="2"/>
      <c r="M153" s="2"/>
      <c r="N153" s="2"/>
      <c r="O153" s="2"/>
      <c r="P153" s="2"/>
      <c r="Q153" s="2"/>
      <c r="R153" s="2"/>
      <c r="S153" s="2"/>
      <c r="T153" s="2"/>
      <c r="U153" s="2"/>
      <c r="V153" s="2"/>
      <c r="W153" s="2"/>
      <c r="X153" s="2"/>
      <c r="Y153" s="2"/>
    </row>
    <row r="154" ht="15.75" customHeight="1">
      <c r="A154" s="531"/>
      <c r="B154" s="2"/>
      <c r="C154" s="2"/>
      <c r="D154" s="2"/>
      <c r="E154" s="2"/>
      <c r="F154" s="373"/>
      <c r="G154" s="2"/>
      <c r="H154" s="2"/>
      <c r="I154" s="2"/>
      <c r="J154" s="2"/>
      <c r="K154" s="2"/>
      <c r="L154" s="2"/>
      <c r="M154" s="2"/>
      <c r="N154" s="2"/>
      <c r="O154" s="2"/>
      <c r="P154" s="2"/>
      <c r="Q154" s="2"/>
      <c r="R154" s="2"/>
      <c r="S154" s="2"/>
      <c r="T154" s="2"/>
      <c r="U154" s="2"/>
      <c r="V154" s="2"/>
      <c r="W154" s="2"/>
      <c r="X154" s="2"/>
      <c r="Y154" s="2"/>
    </row>
    <row r="155" ht="15.75" customHeight="1">
      <c r="A155" s="531"/>
      <c r="B155" s="2"/>
      <c r="C155" s="2"/>
      <c r="D155" s="2"/>
      <c r="E155" s="2"/>
      <c r="F155" s="373"/>
      <c r="G155" s="2"/>
      <c r="H155" s="2"/>
      <c r="I155" s="2"/>
      <c r="J155" s="2"/>
      <c r="K155" s="2"/>
      <c r="L155" s="2"/>
      <c r="M155" s="2"/>
      <c r="N155" s="2"/>
      <c r="O155" s="2"/>
      <c r="P155" s="2"/>
      <c r="Q155" s="2"/>
      <c r="R155" s="2"/>
      <c r="S155" s="2"/>
      <c r="T155" s="2"/>
      <c r="U155" s="2"/>
      <c r="V155" s="2"/>
      <c r="W155" s="2"/>
      <c r="X155" s="2"/>
      <c r="Y155" s="2"/>
    </row>
    <row r="156" ht="15.75" customHeight="1">
      <c r="A156" s="531"/>
      <c r="B156" s="2"/>
      <c r="C156" s="2"/>
      <c r="D156" s="2"/>
      <c r="E156" s="2"/>
      <c r="F156" s="373"/>
      <c r="G156" s="2"/>
      <c r="H156" s="2"/>
      <c r="I156" s="2"/>
      <c r="J156" s="2"/>
      <c r="K156" s="2"/>
      <c r="L156" s="2"/>
      <c r="M156" s="2"/>
      <c r="N156" s="2"/>
      <c r="O156" s="2"/>
      <c r="P156" s="2"/>
      <c r="Q156" s="2"/>
      <c r="R156" s="2"/>
      <c r="S156" s="2"/>
      <c r="T156" s="2"/>
      <c r="U156" s="2"/>
      <c r="V156" s="2"/>
      <c r="W156" s="2"/>
      <c r="X156" s="2"/>
      <c r="Y156" s="2"/>
    </row>
    <row r="157" ht="15.75" customHeight="1">
      <c r="A157" s="531"/>
      <c r="B157" s="2"/>
      <c r="C157" s="2"/>
      <c r="D157" s="2"/>
      <c r="E157" s="2"/>
      <c r="F157" s="373"/>
      <c r="G157" s="2"/>
      <c r="H157" s="2"/>
      <c r="I157" s="2"/>
      <c r="J157" s="2"/>
      <c r="K157" s="2"/>
      <c r="L157" s="2"/>
      <c r="M157" s="2"/>
      <c r="N157" s="2"/>
      <c r="O157" s="2"/>
      <c r="P157" s="2"/>
      <c r="Q157" s="2"/>
      <c r="R157" s="2"/>
      <c r="S157" s="2"/>
      <c r="T157" s="2"/>
      <c r="U157" s="2"/>
      <c r="V157" s="2"/>
      <c r="W157" s="2"/>
      <c r="X157" s="2"/>
      <c r="Y157" s="2"/>
    </row>
    <row r="158" ht="15.75" customHeight="1">
      <c r="A158" s="531"/>
      <c r="B158" s="2"/>
      <c r="C158" s="2"/>
      <c r="D158" s="2"/>
      <c r="E158" s="2"/>
      <c r="F158" s="373"/>
      <c r="G158" s="2"/>
      <c r="H158" s="2"/>
      <c r="I158" s="2"/>
      <c r="J158" s="2"/>
      <c r="K158" s="2"/>
      <c r="L158" s="2"/>
      <c r="M158" s="2"/>
      <c r="N158" s="2"/>
      <c r="O158" s="2"/>
      <c r="P158" s="2"/>
      <c r="Q158" s="2"/>
      <c r="R158" s="2"/>
      <c r="S158" s="2"/>
      <c r="T158" s="2"/>
      <c r="U158" s="2"/>
      <c r="V158" s="2"/>
      <c r="W158" s="2"/>
      <c r="X158" s="2"/>
      <c r="Y158" s="2"/>
    </row>
    <row r="159" ht="15.75" customHeight="1">
      <c r="A159" s="531"/>
      <c r="B159" s="2"/>
      <c r="C159" s="2"/>
      <c r="D159" s="2"/>
      <c r="E159" s="2"/>
      <c r="F159" s="373"/>
      <c r="G159" s="2"/>
      <c r="H159" s="2"/>
      <c r="I159" s="2"/>
      <c r="J159" s="2"/>
      <c r="K159" s="2"/>
      <c r="L159" s="2"/>
      <c r="M159" s="2"/>
      <c r="N159" s="2"/>
      <c r="O159" s="2"/>
      <c r="P159" s="2"/>
      <c r="Q159" s="2"/>
      <c r="R159" s="2"/>
      <c r="S159" s="2"/>
      <c r="T159" s="2"/>
      <c r="U159" s="2"/>
      <c r="V159" s="2"/>
      <c r="W159" s="2"/>
      <c r="X159" s="2"/>
      <c r="Y159" s="2"/>
    </row>
    <row r="160" ht="15.75" customHeight="1">
      <c r="A160" s="531"/>
      <c r="B160" s="2"/>
      <c r="C160" s="2"/>
      <c r="D160" s="2"/>
      <c r="E160" s="2"/>
      <c r="F160" s="373"/>
      <c r="G160" s="2"/>
      <c r="H160" s="2"/>
      <c r="I160" s="2"/>
      <c r="J160" s="2"/>
      <c r="K160" s="2"/>
      <c r="L160" s="2"/>
      <c r="M160" s="2"/>
      <c r="N160" s="2"/>
      <c r="O160" s="2"/>
      <c r="P160" s="2"/>
      <c r="Q160" s="2"/>
      <c r="R160" s="2"/>
      <c r="S160" s="2"/>
      <c r="T160" s="2"/>
      <c r="U160" s="2"/>
      <c r="V160" s="2"/>
      <c r="W160" s="2"/>
      <c r="X160" s="2"/>
      <c r="Y160" s="2"/>
    </row>
    <row r="161" ht="15.75" customHeight="1">
      <c r="A161" s="531"/>
      <c r="B161" s="2"/>
      <c r="C161" s="2"/>
      <c r="D161" s="2"/>
      <c r="E161" s="2"/>
      <c r="F161" s="373"/>
      <c r="G161" s="2"/>
      <c r="H161" s="2"/>
      <c r="I161" s="2"/>
      <c r="J161" s="2"/>
      <c r="K161" s="2"/>
      <c r="L161" s="2"/>
      <c r="M161" s="2"/>
      <c r="N161" s="2"/>
      <c r="O161" s="2"/>
      <c r="P161" s="2"/>
      <c r="Q161" s="2"/>
      <c r="R161" s="2"/>
      <c r="S161" s="2"/>
      <c r="T161" s="2"/>
      <c r="U161" s="2"/>
      <c r="V161" s="2"/>
      <c r="W161" s="2"/>
      <c r="X161" s="2"/>
      <c r="Y161" s="2"/>
    </row>
    <row r="162" ht="15.75" customHeight="1">
      <c r="A162" s="531"/>
      <c r="B162" s="2"/>
      <c r="C162" s="2"/>
      <c r="D162" s="2"/>
      <c r="E162" s="2"/>
      <c r="F162" s="373"/>
      <c r="G162" s="2"/>
      <c r="H162" s="2"/>
      <c r="I162" s="2"/>
      <c r="J162" s="2"/>
      <c r="K162" s="2"/>
      <c r="L162" s="2"/>
      <c r="M162" s="2"/>
      <c r="N162" s="2"/>
      <c r="O162" s="2"/>
      <c r="P162" s="2"/>
      <c r="Q162" s="2"/>
      <c r="R162" s="2"/>
      <c r="S162" s="2"/>
      <c r="T162" s="2"/>
      <c r="U162" s="2"/>
      <c r="V162" s="2"/>
      <c r="W162" s="2"/>
      <c r="X162" s="2"/>
      <c r="Y162" s="2"/>
    </row>
    <row r="163" ht="15.75" customHeight="1">
      <c r="A163" s="531"/>
      <c r="B163" s="2"/>
      <c r="C163" s="2"/>
      <c r="D163" s="2"/>
      <c r="E163" s="2"/>
      <c r="F163" s="373"/>
      <c r="G163" s="2"/>
      <c r="H163" s="2"/>
      <c r="I163" s="2"/>
      <c r="J163" s="2"/>
      <c r="K163" s="2"/>
      <c r="L163" s="2"/>
      <c r="M163" s="2"/>
      <c r="N163" s="2"/>
      <c r="O163" s="2"/>
      <c r="P163" s="2"/>
      <c r="Q163" s="2"/>
      <c r="R163" s="2"/>
      <c r="S163" s="2"/>
      <c r="T163" s="2"/>
      <c r="U163" s="2"/>
      <c r="V163" s="2"/>
      <c r="W163" s="2"/>
      <c r="X163" s="2"/>
      <c r="Y163" s="2"/>
    </row>
    <row r="164" ht="15.75" customHeight="1">
      <c r="A164" s="531"/>
      <c r="B164" s="2"/>
      <c r="C164" s="2"/>
      <c r="D164" s="2"/>
      <c r="E164" s="2"/>
      <c r="F164" s="373"/>
      <c r="G164" s="2"/>
      <c r="H164" s="2"/>
      <c r="I164" s="2"/>
      <c r="J164" s="2"/>
      <c r="K164" s="2"/>
      <c r="L164" s="2"/>
      <c r="M164" s="2"/>
      <c r="N164" s="2"/>
      <c r="O164" s="2"/>
      <c r="P164" s="2"/>
      <c r="Q164" s="2"/>
      <c r="R164" s="2"/>
      <c r="S164" s="2"/>
      <c r="T164" s="2"/>
      <c r="U164" s="2"/>
      <c r="V164" s="2"/>
      <c r="W164" s="2"/>
      <c r="X164" s="2"/>
      <c r="Y164" s="2"/>
    </row>
    <row r="165" ht="15.75" customHeight="1">
      <c r="A165" s="531"/>
      <c r="B165" s="2"/>
      <c r="C165" s="2"/>
      <c r="D165" s="2"/>
      <c r="E165" s="2"/>
      <c r="F165" s="373"/>
      <c r="G165" s="2"/>
      <c r="H165" s="2"/>
      <c r="I165" s="2"/>
      <c r="J165" s="2"/>
      <c r="K165" s="2"/>
      <c r="L165" s="2"/>
      <c r="M165" s="2"/>
      <c r="N165" s="2"/>
      <c r="O165" s="2"/>
      <c r="P165" s="2"/>
      <c r="Q165" s="2"/>
      <c r="R165" s="2"/>
      <c r="S165" s="2"/>
      <c r="T165" s="2"/>
      <c r="U165" s="2"/>
      <c r="V165" s="2"/>
      <c r="W165" s="2"/>
      <c r="X165" s="2"/>
      <c r="Y165" s="2"/>
    </row>
    <row r="166" ht="15.75" customHeight="1">
      <c r="A166" s="531"/>
      <c r="B166" s="2"/>
      <c r="C166" s="2"/>
      <c r="D166" s="2"/>
      <c r="E166" s="2"/>
      <c r="F166" s="373"/>
      <c r="G166" s="2"/>
      <c r="H166" s="2"/>
      <c r="I166" s="2"/>
      <c r="J166" s="2"/>
      <c r="K166" s="2"/>
      <c r="L166" s="2"/>
      <c r="M166" s="2"/>
      <c r="N166" s="2"/>
      <c r="O166" s="2"/>
      <c r="P166" s="2"/>
      <c r="Q166" s="2"/>
      <c r="R166" s="2"/>
      <c r="S166" s="2"/>
      <c r="T166" s="2"/>
      <c r="U166" s="2"/>
      <c r="V166" s="2"/>
      <c r="W166" s="2"/>
      <c r="X166" s="2"/>
      <c r="Y166" s="2"/>
    </row>
    <row r="167" ht="15.75" customHeight="1">
      <c r="A167" s="531"/>
      <c r="B167" s="2"/>
      <c r="C167" s="2"/>
      <c r="D167" s="2"/>
      <c r="E167" s="2"/>
      <c r="F167" s="373"/>
      <c r="G167" s="2"/>
      <c r="H167" s="2"/>
      <c r="I167" s="2"/>
      <c r="J167" s="2"/>
      <c r="K167" s="2"/>
      <c r="L167" s="2"/>
      <c r="M167" s="2"/>
      <c r="N167" s="2"/>
      <c r="O167" s="2"/>
      <c r="P167" s="2"/>
      <c r="Q167" s="2"/>
      <c r="R167" s="2"/>
      <c r="S167" s="2"/>
      <c r="T167" s="2"/>
      <c r="U167" s="2"/>
      <c r="V167" s="2"/>
      <c r="W167" s="2"/>
      <c r="X167" s="2"/>
      <c r="Y167" s="2"/>
    </row>
    <row r="168" ht="15.75" customHeight="1">
      <c r="A168" s="531"/>
      <c r="B168" s="2"/>
      <c r="C168" s="2"/>
      <c r="D168" s="2"/>
      <c r="E168" s="2"/>
      <c r="F168" s="373"/>
      <c r="G168" s="2"/>
      <c r="H168" s="2"/>
      <c r="I168" s="2"/>
      <c r="J168" s="2"/>
      <c r="K168" s="2"/>
      <c r="L168" s="2"/>
      <c r="M168" s="2"/>
      <c r="N168" s="2"/>
      <c r="O168" s="2"/>
      <c r="P168" s="2"/>
      <c r="Q168" s="2"/>
      <c r="R168" s="2"/>
      <c r="S168" s="2"/>
      <c r="T168" s="2"/>
      <c r="U168" s="2"/>
      <c r="V168" s="2"/>
      <c r="W168" s="2"/>
      <c r="X168" s="2"/>
      <c r="Y168" s="2"/>
    </row>
    <row r="169" ht="15.75" customHeight="1">
      <c r="A169" s="531"/>
      <c r="B169" s="2"/>
      <c r="C169" s="2"/>
      <c r="D169" s="2"/>
      <c r="E169" s="2"/>
      <c r="F169" s="373"/>
      <c r="G169" s="2"/>
      <c r="H169" s="2"/>
      <c r="I169" s="2"/>
      <c r="J169" s="2"/>
      <c r="K169" s="2"/>
      <c r="L169" s="2"/>
      <c r="M169" s="2"/>
      <c r="N169" s="2"/>
      <c r="O169" s="2"/>
      <c r="P169" s="2"/>
      <c r="Q169" s="2"/>
      <c r="R169" s="2"/>
      <c r="S169" s="2"/>
      <c r="T169" s="2"/>
      <c r="U169" s="2"/>
      <c r="V169" s="2"/>
      <c r="W169" s="2"/>
      <c r="X169" s="2"/>
      <c r="Y169" s="2"/>
    </row>
    <row r="170" ht="15.75" customHeight="1">
      <c r="A170" s="531"/>
      <c r="B170" s="2"/>
      <c r="C170" s="2"/>
      <c r="D170" s="2"/>
      <c r="E170" s="2"/>
      <c r="F170" s="373"/>
      <c r="G170" s="2"/>
      <c r="H170" s="2"/>
      <c r="I170" s="2"/>
      <c r="J170" s="2"/>
      <c r="K170" s="2"/>
      <c r="L170" s="2"/>
      <c r="M170" s="2"/>
      <c r="N170" s="2"/>
      <c r="O170" s="2"/>
      <c r="P170" s="2"/>
      <c r="Q170" s="2"/>
      <c r="R170" s="2"/>
      <c r="S170" s="2"/>
      <c r="T170" s="2"/>
      <c r="U170" s="2"/>
      <c r="V170" s="2"/>
      <c r="W170" s="2"/>
      <c r="X170" s="2"/>
      <c r="Y170" s="2"/>
    </row>
    <row r="171" ht="15.75" customHeight="1">
      <c r="A171" s="531"/>
      <c r="B171" s="2"/>
      <c r="C171" s="2"/>
      <c r="D171" s="2"/>
      <c r="E171" s="2"/>
      <c r="F171" s="373"/>
      <c r="G171" s="2"/>
      <c r="H171" s="2"/>
      <c r="I171" s="2"/>
      <c r="J171" s="2"/>
      <c r="K171" s="2"/>
      <c r="L171" s="2"/>
      <c r="M171" s="2"/>
      <c r="N171" s="2"/>
      <c r="O171" s="2"/>
      <c r="P171" s="2"/>
      <c r="Q171" s="2"/>
      <c r="R171" s="2"/>
      <c r="S171" s="2"/>
      <c r="T171" s="2"/>
      <c r="U171" s="2"/>
      <c r="V171" s="2"/>
      <c r="W171" s="2"/>
      <c r="X171" s="2"/>
      <c r="Y171" s="2"/>
    </row>
    <row r="172" ht="15.75" customHeight="1">
      <c r="A172" s="531"/>
      <c r="B172" s="2"/>
      <c r="C172" s="2"/>
      <c r="D172" s="2"/>
      <c r="E172" s="2"/>
      <c r="F172" s="373"/>
      <c r="G172" s="2"/>
      <c r="H172" s="2"/>
      <c r="I172" s="2"/>
      <c r="J172" s="2"/>
      <c r="K172" s="2"/>
      <c r="L172" s="2"/>
      <c r="M172" s="2"/>
      <c r="N172" s="2"/>
      <c r="O172" s="2"/>
      <c r="P172" s="2"/>
      <c r="Q172" s="2"/>
      <c r="R172" s="2"/>
      <c r="S172" s="2"/>
      <c r="T172" s="2"/>
      <c r="U172" s="2"/>
      <c r="V172" s="2"/>
      <c r="W172" s="2"/>
      <c r="X172" s="2"/>
      <c r="Y172" s="2"/>
    </row>
    <row r="173" ht="15.75" customHeight="1">
      <c r="A173" s="531"/>
      <c r="B173" s="2"/>
      <c r="C173" s="2"/>
      <c r="D173" s="2"/>
      <c r="E173" s="2"/>
      <c r="F173" s="373"/>
      <c r="G173" s="2"/>
      <c r="H173" s="2"/>
      <c r="I173" s="2"/>
      <c r="J173" s="2"/>
      <c r="K173" s="2"/>
      <c r="L173" s="2"/>
      <c r="M173" s="2"/>
      <c r="N173" s="2"/>
      <c r="O173" s="2"/>
      <c r="P173" s="2"/>
      <c r="Q173" s="2"/>
      <c r="R173" s="2"/>
      <c r="S173" s="2"/>
      <c r="T173" s="2"/>
      <c r="U173" s="2"/>
      <c r="V173" s="2"/>
      <c r="W173" s="2"/>
      <c r="X173" s="2"/>
      <c r="Y173" s="2"/>
    </row>
    <row r="174" ht="15.75" customHeight="1">
      <c r="A174" s="531"/>
      <c r="B174" s="2"/>
      <c r="C174" s="2"/>
      <c r="D174" s="2"/>
      <c r="E174" s="2"/>
      <c r="F174" s="373"/>
      <c r="G174" s="2"/>
      <c r="H174" s="2"/>
      <c r="I174" s="2"/>
      <c r="J174" s="2"/>
      <c r="K174" s="2"/>
      <c r="L174" s="2"/>
      <c r="M174" s="2"/>
      <c r="N174" s="2"/>
      <c r="O174" s="2"/>
      <c r="P174" s="2"/>
      <c r="Q174" s="2"/>
      <c r="R174" s="2"/>
      <c r="S174" s="2"/>
      <c r="T174" s="2"/>
      <c r="U174" s="2"/>
      <c r="V174" s="2"/>
      <c r="W174" s="2"/>
      <c r="X174" s="2"/>
      <c r="Y174" s="2"/>
    </row>
    <row r="175" ht="15.75" customHeight="1">
      <c r="A175" s="531"/>
      <c r="B175" s="2"/>
      <c r="C175" s="2"/>
      <c r="D175" s="2"/>
      <c r="E175" s="2"/>
      <c r="F175" s="373"/>
      <c r="G175" s="2"/>
      <c r="H175" s="2"/>
      <c r="I175" s="2"/>
      <c r="J175" s="2"/>
      <c r="K175" s="2"/>
      <c r="L175" s="2"/>
      <c r="M175" s="2"/>
      <c r="N175" s="2"/>
      <c r="O175" s="2"/>
      <c r="P175" s="2"/>
      <c r="Q175" s="2"/>
      <c r="R175" s="2"/>
      <c r="S175" s="2"/>
      <c r="T175" s="2"/>
      <c r="U175" s="2"/>
      <c r="V175" s="2"/>
      <c r="W175" s="2"/>
      <c r="X175" s="2"/>
      <c r="Y175" s="2"/>
    </row>
    <row r="176" ht="15.75" customHeight="1">
      <c r="A176" s="531"/>
      <c r="B176" s="2"/>
      <c r="C176" s="2"/>
      <c r="D176" s="2"/>
      <c r="E176" s="2"/>
      <c r="F176" s="373"/>
      <c r="G176" s="2"/>
      <c r="H176" s="2"/>
      <c r="I176" s="2"/>
      <c r="J176" s="2"/>
      <c r="K176" s="2"/>
      <c r="L176" s="2"/>
      <c r="M176" s="2"/>
      <c r="N176" s="2"/>
      <c r="O176" s="2"/>
      <c r="P176" s="2"/>
      <c r="Q176" s="2"/>
      <c r="R176" s="2"/>
      <c r="S176" s="2"/>
      <c r="T176" s="2"/>
      <c r="U176" s="2"/>
      <c r="V176" s="2"/>
      <c r="W176" s="2"/>
      <c r="X176" s="2"/>
      <c r="Y176" s="2"/>
    </row>
    <row r="177" ht="15.75" customHeight="1">
      <c r="A177" s="531"/>
      <c r="B177" s="2"/>
      <c r="C177" s="2"/>
      <c r="D177" s="2"/>
      <c r="E177" s="2"/>
      <c r="F177" s="373"/>
      <c r="G177" s="2"/>
      <c r="H177" s="2"/>
      <c r="I177" s="2"/>
      <c r="J177" s="2"/>
      <c r="K177" s="2"/>
      <c r="L177" s="2"/>
      <c r="M177" s="2"/>
      <c r="N177" s="2"/>
      <c r="O177" s="2"/>
      <c r="P177" s="2"/>
      <c r="Q177" s="2"/>
      <c r="R177" s="2"/>
      <c r="S177" s="2"/>
      <c r="T177" s="2"/>
      <c r="U177" s="2"/>
      <c r="V177" s="2"/>
      <c r="W177" s="2"/>
      <c r="X177" s="2"/>
      <c r="Y177" s="2"/>
    </row>
    <row r="178" ht="15.75" customHeight="1">
      <c r="A178" s="531"/>
      <c r="B178" s="2"/>
      <c r="C178" s="2"/>
      <c r="D178" s="2"/>
      <c r="E178" s="2"/>
      <c r="F178" s="373"/>
      <c r="G178" s="2"/>
      <c r="H178" s="2"/>
      <c r="I178" s="2"/>
      <c r="J178" s="2"/>
      <c r="K178" s="2"/>
      <c r="L178" s="2"/>
      <c r="M178" s="2"/>
      <c r="N178" s="2"/>
      <c r="O178" s="2"/>
      <c r="P178" s="2"/>
      <c r="Q178" s="2"/>
      <c r="R178" s="2"/>
      <c r="S178" s="2"/>
      <c r="T178" s="2"/>
      <c r="U178" s="2"/>
      <c r="V178" s="2"/>
      <c r="W178" s="2"/>
      <c r="X178" s="2"/>
      <c r="Y178" s="2"/>
    </row>
    <row r="179" ht="15.75" customHeight="1">
      <c r="A179" s="531"/>
      <c r="B179" s="2"/>
      <c r="C179" s="2"/>
      <c r="D179" s="2"/>
      <c r="E179" s="2"/>
      <c r="F179" s="373"/>
      <c r="G179" s="2"/>
      <c r="H179" s="2"/>
      <c r="I179" s="2"/>
      <c r="J179" s="2"/>
      <c r="K179" s="2"/>
      <c r="L179" s="2"/>
      <c r="M179" s="2"/>
      <c r="N179" s="2"/>
      <c r="O179" s="2"/>
      <c r="P179" s="2"/>
      <c r="Q179" s="2"/>
      <c r="R179" s="2"/>
      <c r="S179" s="2"/>
      <c r="T179" s="2"/>
      <c r="U179" s="2"/>
      <c r="V179" s="2"/>
      <c r="W179" s="2"/>
      <c r="X179" s="2"/>
      <c r="Y179" s="2"/>
    </row>
    <row r="180" ht="15.75" customHeight="1">
      <c r="A180" s="531"/>
      <c r="B180" s="2"/>
      <c r="C180" s="2"/>
      <c r="D180" s="2"/>
      <c r="E180" s="2"/>
      <c r="F180" s="373"/>
      <c r="G180" s="2"/>
      <c r="H180" s="2"/>
      <c r="I180" s="2"/>
      <c r="J180" s="2"/>
      <c r="K180" s="2"/>
      <c r="L180" s="2"/>
      <c r="M180" s="2"/>
      <c r="N180" s="2"/>
      <c r="O180" s="2"/>
      <c r="P180" s="2"/>
      <c r="Q180" s="2"/>
      <c r="R180" s="2"/>
      <c r="S180" s="2"/>
      <c r="T180" s="2"/>
      <c r="U180" s="2"/>
      <c r="V180" s="2"/>
      <c r="W180" s="2"/>
      <c r="X180" s="2"/>
      <c r="Y180" s="2"/>
    </row>
    <row r="181" ht="15.75" customHeight="1">
      <c r="A181" s="531"/>
      <c r="B181" s="2"/>
      <c r="C181" s="2"/>
      <c r="D181" s="2"/>
      <c r="E181" s="2"/>
      <c r="F181" s="373"/>
      <c r="G181" s="2"/>
      <c r="H181" s="2"/>
      <c r="I181" s="2"/>
      <c r="J181" s="2"/>
      <c r="K181" s="2"/>
      <c r="L181" s="2"/>
      <c r="M181" s="2"/>
      <c r="N181" s="2"/>
      <c r="O181" s="2"/>
      <c r="P181" s="2"/>
      <c r="Q181" s="2"/>
      <c r="R181" s="2"/>
      <c r="S181" s="2"/>
      <c r="T181" s="2"/>
      <c r="U181" s="2"/>
      <c r="V181" s="2"/>
      <c r="W181" s="2"/>
      <c r="X181" s="2"/>
      <c r="Y181" s="2"/>
    </row>
    <row r="182" ht="15.75" customHeight="1">
      <c r="A182" s="531"/>
      <c r="B182" s="2"/>
      <c r="C182" s="2"/>
      <c r="D182" s="2"/>
      <c r="E182" s="2"/>
      <c r="F182" s="373"/>
      <c r="G182" s="2"/>
      <c r="H182" s="2"/>
      <c r="I182" s="2"/>
      <c r="J182" s="2"/>
      <c r="K182" s="2"/>
      <c r="L182" s="2"/>
      <c r="M182" s="2"/>
      <c r="N182" s="2"/>
      <c r="O182" s="2"/>
      <c r="P182" s="2"/>
      <c r="Q182" s="2"/>
      <c r="R182" s="2"/>
      <c r="S182" s="2"/>
      <c r="T182" s="2"/>
      <c r="U182" s="2"/>
      <c r="V182" s="2"/>
      <c r="W182" s="2"/>
      <c r="X182" s="2"/>
      <c r="Y182" s="2"/>
    </row>
    <row r="183" ht="15.75" customHeight="1">
      <c r="A183" s="531"/>
      <c r="B183" s="2"/>
      <c r="C183" s="2"/>
      <c r="D183" s="2"/>
      <c r="E183" s="2"/>
      <c r="F183" s="373"/>
      <c r="G183" s="2"/>
      <c r="H183" s="2"/>
      <c r="I183" s="2"/>
      <c r="J183" s="2"/>
      <c r="K183" s="2"/>
      <c r="L183" s="2"/>
      <c r="M183" s="2"/>
      <c r="N183" s="2"/>
      <c r="O183" s="2"/>
      <c r="P183" s="2"/>
      <c r="Q183" s="2"/>
      <c r="R183" s="2"/>
      <c r="S183" s="2"/>
      <c r="T183" s="2"/>
      <c r="U183" s="2"/>
      <c r="V183" s="2"/>
      <c r="W183" s="2"/>
      <c r="X183" s="2"/>
      <c r="Y183" s="2"/>
    </row>
    <row r="184" ht="15.75" customHeight="1">
      <c r="A184" s="531"/>
      <c r="B184" s="2"/>
      <c r="C184" s="2"/>
      <c r="D184" s="2"/>
      <c r="E184" s="2"/>
      <c r="F184" s="373"/>
      <c r="G184" s="2"/>
      <c r="H184" s="2"/>
      <c r="I184" s="2"/>
      <c r="J184" s="2"/>
      <c r="K184" s="2"/>
      <c r="L184" s="2"/>
      <c r="M184" s="2"/>
      <c r="N184" s="2"/>
      <c r="O184" s="2"/>
      <c r="P184" s="2"/>
      <c r="Q184" s="2"/>
      <c r="R184" s="2"/>
      <c r="S184" s="2"/>
      <c r="T184" s="2"/>
      <c r="U184" s="2"/>
      <c r="V184" s="2"/>
      <c r="W184" s="2"/>
      <c r="X184" s="2"/>
      <c r="Y184" s="2"/>
    </row>
    <row r="185" ht="15.75" customHeight="1">
      <c r="A185" s="531"/>
      <c r="B185" s="2"/>
      <c r="C185" s="2"/>
      <c r="D185" s="2"/>
      <c r="E185" s="2"/>
      <c r="F185" s="373"/>
      <c r="G185" s="2"/>
      <c r="H185" s="2"/>
      <c r="I185" s="2"/>
      <c r="J185" s="2"/>
      <c r="K185" s="2"/>
      <c r="L185" s="2"/>
      <c r="M185" s="2"/>
      <c r="N185" s="2"/>
      <c r="O185" s="2"/>
      <c r="P185" s="2"/>
      <c r="Q185" s="2"/>
      <c r="R185" s="2"/>
      <c r="S185" s="2"/>
      <c r="T185" s="2"/>
      <c r="U185" s="2"/>
      <c r="V185" s="2"/>
      <c r="W185" s="2"/>
      <c r="X185" s="2"/>
      <c r="Y185" s="2"/>
    </row>
    <row r="186" ht="15.75" customHeight="1">
      <c r="A186" s="531"/>
      <c r="B186" s="2"/>
      <c r="C186" s="2"/>
      <c r="D186" s="2"/>
      <c r="E186" s="2"/>
      <c r="F186" s="373"/>
      <c r="G186" s="2"/>
      <c r="H186" s="2"/>
      <c r="I186" s="2"/>
      <c r="J186" s="2"/>
      <c r="K186" s="2"/>
      <c r="L186" s="2"/>
      <c r="M186" s="2"/>
      <c r="N186" s="2"/>
      <c r="O186" s="2"/>
      <c r="P186" s="2"/>
      <c r="Q186" s="2"/>
      <c r="R186" s="2"/>
      <c r="S186" s="2"/>
      <c r="T186" s="2"/>
      <c r="U186" s="2"/>
      <c r="V186" s="2"/>
      <c r="W186" s="2"/>
      <c r="X186" s="2"/>
      <c r="Y186" s="2"/>
    </row>
    <row r="187" ht="15.75" customHeight="1">
      <c r="A187" s="531"/>
      <c r="B187" s="2"/>
      <c r="C187" s="2"/>
      <c r="D187" s="2"/>
      <c r="E187" s="2"/>
      <c r="F187" s="373"/>
      <c r="G187" s="2"/>
      <c r="H187" s="2"/>
      <c r="I187" s="2"/>
      <c r="J187" s="2"/>
      <c r="K187" s="2"/>
      <c r="L187" s="2"/>
      <c r="M187" s="2"/>
      <c r="N187" s="2"/>
      <c r="O187" s="2"/>
      <c r="P187" s="2"/>
      <c r="Q187" s="2"/>
      <c r="R187" s="2"/>
      <c r="S187" s="2"/>
      <c r="T187" s="2"/>
      <c r="U187" s="2"/>
      <c r="V187" s="2"/>
      <c r="W187" s="2"/>
      <c r="X187" s="2"/>
      <c r="Y187" s="2"/>
    </row>
    <row r="188" ht="15.75" customHeight="1">
      <c r="A188" s="531"/>
      <c r="B188" s="2"/>
      <c r="C188" s="2"/>
      <c r="D188" s="2"/>
      <c r="E188" s="2"/>
      <c r="F188" s="373"/>
      <c r="G188" s="2"/>
      <c r="H188" s="2"/>
      <c r="I188" s="2"/>
      <c r="J188" s="2"/>
      <c r="K188" s="2"/>
      <c r="L188" s="2"/>
      <c r="M188" s="2"/>
      <c r="N188" s="2"/>
      <c r="O188" s="2"/>
      <c r="P188" s="2"/>
      <c r="Q188" s="2"/>
      <c r="R188" s="2"/>
      <c r="S188" s="2"/>
      <c r="T188" s="2"/>
      <c r="U188" s="2"/>
      <c r="V188" s="2"/>
      <c r="W188" s="2"/>
      <c r="X188" s="2"/>
      <c r="Y188" s="2"/>
    </row>
    <row r="189" ht="15.75" customHeight="1">
      <c r="A189" s="531"/>
      <c r="B189" s="2"/>
      <c r="C189" s="2"/>
      <c r="D189" s="2"/>
      <c r="E189" s="2"/>
      <c r="F189" s="373"/>
      <c r="G189" s="2"/>
      <c r="H189" s="2"/>
      <c r="I189" s="2"/>
      <c r="J189" s="2"/>
      <c r="K189" s="2"/>
      <c r="L189" s="2"/>
      <c r="M189" s="2"/>
      <c r="N189" s="2"/>
      <c r="O189" s="2"/>
      <c r="P189" s="2"/>
      <c r="Q189" s="2"/>
      <c r="R189" s="2"/>
      <c r="S189" s="2"/>
      <c r="T189" s="2"/>
      <c r="U189" s="2"/>
      <c r="V189" s="2"/>
      <c r="W189" s="2"/>
      <c r="X189" s="2"/>
      <c r="Y189" s="2"/>
    </row>
    <row r="190" ht="15.75" customHeight="1">
      <c r="A190" s="531"/>
      <c r="B190" s="2"/>
      <c r="C190" s="2"/>
      <c r="D190" s="2"/>
      <c r="E190" s="2"/>
      <c r="F190" s="373"/>
      <c r="G190" s="2"/>
      <c r="H190" s="2"/>
      <c r="I190" s="2"/>
      <c r="J190" s="2"/>
      <c r="K190" s="2"/>
      <c r="L190" s="2"/>
      <c r="M190" s="2"/>
      <c r="N190" s="2"/>
      <c r="O190" s="2"/>
      <c r="P190" s="2"/>
      <c r="Q190" s="2"/>
      <c r="R190" s="2"/>
      <c r="S190" s="2"/>
      <c r="T190" s="2"/>
      <c r="U190" s="2"/>
      <c r="V190" s="2"/>
      <c r="W190" s="2"/>
      <c r="X190" s="2"/>
      <c r="Y190" s="2"/>
    </row>
    <row r="191" ht="15.75" customHeight="1">
      <c r="A191" s="531"/>
      <c r="B191" s="2"/>
      <c r="C191" s="2"/>
      <c r="D191" s="2"/>
      <c r="E191" s="2"/>
      <c r="F191" s="373"/>
      <c r="G191" s="2"/>
      <c r="H191" s="2"/>
      <c r="I191" s="2"/>
      <c r="J191" s="2"/>
      <c r="K191" s="2"/>
      <c r="L191" s="2"/>
      <c r="M191" s="2"/>
      <c r="N191" s="2"/>
      <c r="O191" s="2"/>
      <c r="P191" s="2"/>
      <c r="Q191" s="2"/>
      <c r="R191" s="2"/>
      <c r="S191" s="2"/>
      <c r="T191" s="2"/>
      <c r="U191" s="2"/>
      <c r="V191" s="2"/>
      <c r="W191" s="2"/>
      <c r="X191" s="2"/>
      <c r="Y191" s="2"/>
    </row>
    <row r="192" ht="15.75" customHeight="1">
      <c r="A192" s="531"/>
      <c r="B192" s="2"/>
      <c r="C192" s="2"/>
      <c r="D192" s="2"/>
      <c r="E192" s="2"/>
      <c r="F192" s="373"/>
      <c r="G192" s="2"/>
      <c r="H192" s="2"/>
      <c r="I192" s="2"/>
      <c r="J192" s="2"/>
      <c r="K192" s="2"/>
      <c r="L192" s="2"/>
      <c r="M192" s="2"/>
      <c r="N192" s="2"/>
      <c r="O192" s="2"/>
      <c r="P192" s="2"/>
      <c r="Q192" s="2"/>
      <c r="R192" s="2"/>
      <c r="S192" s="2"/>
      <c r="T192" s="2"/>
      <c r="U192" s="2"/>
      <c r="V192" s="2"/>
      <c r="W192" s="2"/>
      <c r="X192" s="2"/>
      <c r="Y192" s="2"/>
    </row>
    <row r="193" ht="15.75" customHeight="1">
      <c r="A193" s="531"/>
      <c r="B193" s="2"/>
      <c r="C193" s="2"/>
      <c r="D193" s="2"/>
      <c r="E193" s="2"/>
      <c r="F193" s="373"/>
      <c r="G193" s="2"/>
      <c r="H193" s="2"/>
      <c r="I193" s="2"/>
      <c r="J193" s="2"/>
      <c r="K193" s="2"/>
      <c r="L193" s="2"/>
      <c r="M193" s="2"/>
      <c r="N193" s="2"/>
      <c r="O193" s="2"/>
      <c r="P193" s="2"/>
      <c r="Q193" s="2"/>
      <c r="R193" s="2"/>
      <c r="S193" s="2"/>
      <c r="T193" s="2"/>
      <c r="U193" s="2"/>
      <c r="V193" s="2"/>
      <c r="W193" s="2"/>
      <c r="X193" s="2"/>
      <c r="Y193" s="2"/>
    </row>
    <row r="194" ht="15.75" customHeight="1">
      <c r="A194" s="531"/>
      <c r="B194" s="2"/>
      <c r="C194" s="2"/>
      <c r="D194" s="2"/>
      <c r="E194" s="2"/>
      <c r="F194" s="373"/>
      <c r="G194" s="2"/>
      <c r="H194" s="2"/>
      <c r="I194" s="2"/>
      <c r="J194" s="2"/>
      <c r="K194" s="2"/>
      <c r="L194" s="2"/>
      <c r="M194" s="2"/>
      <c r="N194" s="2"/>
      <c r="O194" s="2"/>
      <c r="P194" s="2"/>
      <c r="Q194" s="2"/>
      <c r="R194" s="2"/>
      <c r="S194" s="2"/>
      <c r="T194" s="2"/>
      <c r="U194" s="2"/>
      <c r="V194" s="2"/>
      <c r="W194" s="2"/>
      <c r="X194" s="2"/>
      <c r="Y194" s="2"/>
    </row>
    <row r="195" ht="15.75" customHeight="1">
      <c r="A195" s="531"/>
      <c r="B195" s="2"/>
      <c r="C195" s="2"/>
      <c r="D195" s="2"/>
      <c r="E195" s="2"/>
      <c r="F195" s="373"/>
      <c r="G195" s="2"/>
      <c r="H195" s="2"/>
      <c r="I195" s="2"/>
      <c r="J195" s="2"/>
      <c r="K195" s="2"/>
      <c r="L195" s="2"/>
      <c r="M195" s="2"/>
      <c r="N195" s="2"/>
      <c r="O195" s="2"/>
      <c r="P195" s="2"/>
      <c r="Q195" s="2"/>
      <c r="R195" s="2"/>
      <c r="S195" s="2"/>
      <c r="T195" s="2"/>
      <c r="U195" s="2"/>
      <c r="V195" s="2"/>
      <c r="W195" s="2"/>
      <c r="X195" s="2"/>
      <c r="Y195" s="2"/>
    </row>
    <row r="196" ht="15.75" customHeight="1">
      <c r="A196" s="531"/>
      <c r="B196" s="2"/>
      <c r="C196" s="2"/>
      <c r="D196" s="2"/>
      <c r="E196" s="2"/>
      <c r="F196" s="373"/>
      <c r="G196" s="2"/>
      <c r="H196" s="2"/>
      <c r="I196" s="2"/>
      <c r="J196" s="2"/>
      <c r="K196" s="2"/>
      <c r="L196" s="2"/>
      <c r="M196" s="2"/>
      <c r="N196" s="2"/>
      <c r="O196" s="2"/>
      <c r="P196" s="2"/>
      <c r="Q196" s="2"/>
      <c r="R196" s="2"/>
      <c r="S196" s="2"/>
      <c r="T196" s="2"/>
      <c r="U196" s="2"/>
      <c r="V196" s="2"/>
      <c r="W196" s="2"/>
      <c r="X196" s="2"/>
      <c r="Y196" s="2"/>
    </row>
    <row r="197" ht="15.75" customHeight="1">
      <c r="A197" s="531"/>
      <c r="B197" s="2"/>
      <c r="C197" s="2"/>
      <c r="D197" s="2"/>
      <c r="E197" s="2"/>
      <c r="F197" s="373"/>
      <c r="G197" s="2"/>
      <c r="H197" s="2"/>
      <c r="I197" s="2"/>
      <c r="J197" s="2"/>
      <c r="K197" s="2"/>
      <c r="L197" s="2"/>
      <c r="M197" s="2"/>
      <c r="N197" s="2"/>
      <c r="O197" s="2"/>
      <c r="P197" s="2"/>
      <c r="Q197" s="2"/>
      <c r="R197" s="2"/>
      <c r="S197" s="2"/>
      <c r="T197" s="2"/>
      <c r="U197" s="2"/>
      <c r="V197" s="2"/>
      <c r="W197" s="2"/>
      <c r="X197" s="2"/>
      <c r="Y197" s="2"/>
    </row>
    <row r="198" ht="15.75" customHeight="1">
      <c r="A198" s="531"/>
      <c r="B198" s="2"/>
      <c r="C198" s="2"/>
      <c r="D198" s="2"/>
      <c r="E198" s="2"/>
      <c r="F198" s="373"/>
      <c r="G198" s="2"/>
      <c r="H198" s="2"/>
      <c r="I198" s="2"/>
      <c r="J198" s="2"/>
      <c r="K198" s="2"/>
      <c r="L198" s="2"/>
      <c r="M198" s="2"/>
      <c r="N198" s="2"/>
      <c r="O198" s="2"/>
      <c r="P198" s="2"/>
      <c r="Q198" s="2"/>
      <c r="R198" s="2"/>
      <c r="S198" s="2"/>
      <c r="T198" s="2"/>
      <c r="U198" s="2"/>
      <c r="V198" s="2"/>
      <c r="W198" s="2"/>
      <c r="X198" s="2"/>
      <c r="Y198" s="2"/>
    </row>
    <row r="199" ht="15.75" customHeight="1">
      <c r="A199" s="531"/>
      <c r="B199" s="2"/>
      <c r="C199" s="2"/>
      <c r="D199" s="2"/>
      <c r="E199" s="2"/>
      <c r="F199" s="373"/>
      <c r="G199" s="2"/>
      <c r="H199" s="2"/>
      <c r="I199" s="2"/>
      <c r="J199" s="2"/>
      <c r="K199" s="2"/>
      <c r="L199" s="2"/>
      <c r="M199" s="2"/>
      <c r="N199" s="2"/>
      <c r="O199" s="2"/>
      <c r="P199" s="2"/>
      <c r="Q199" s="2"/>
      <c r="R199" s="2"/>
      <c r="S199" s="2"/>
      <c r="T199" s="2"/>
      <c r="U199" s="2"/>
      <c r="V199" s="2"/>
      <c r="W199" s="2"/>
      <c r="X199" s="2"/>
      <c r="Y199" s="2"/>
    </row>
    <row r="200" ht="15.75" customHeight="1">
      <c r="A200" s="531"/>
      <c r="B200" s="2"/>
      <c r="C200" s="2"/>
      <c r="D200" s="2"/>
      <c r="E200" s="2"/>
      <c r="F200" s="373"/>
      <c r="G200" s="2"/>
      <c r="H200" s="2"/>
      <c r="I200" s="2"/>
      <c r="J200" s="2"/>
      <c r="K200" s="2"/>
      <c r="L200" s="2"/>
      <c r="M200" s="2"/>
      <c r="N200" s="2"/>
      <c r="O200" s="2"/>
      <c r="P200" s="2"/>
      <c r="Q200" s="2"/>
      <c r="R200" s="2"/>
      <c r="S200" s="2"/>
      <c r="T200" s="2"/>
      <c r="U200" s="2"/>
      <c r="V200" s="2"/>
      <c r="W200" s="2"/>
      <c r="X200" s="2"/>
      <c r="Y200" s="2"/>
    </row>
    <row r="201" ht="15.75" customHeight="1">
      <c r="A201" s="531"/>
      <c r="B201" s="2"/>
      <c r="C201" s="2"/>
      <c r="D201" s="2"/>
      <c r="E201" s="2"/>
      <c r="F201" s="373"/>
      <c r="G201" s="2"/>
      <c r="H201" s="2"/>
      <c r="I201" s="2"/>
      <c r="J201" s="2"/>
      <c r="K201" s="2"/>
      <c r="L201" s="2"/>
      <c r="M201" s="2"/>
      <c r="N201" s="2"/>
      <c r="O201" s="2"/>
      <c r="P201" s="2"/>
      <c r="Q201" s="2"/>
      <c r="R201" s="2"/>
      <c r="S201" s="2"/>
      <c r="T201" s="2"/>
      <c r="U201" s="2"/>
      <c r="V201" s="2"/>
      <c r="W201" s="2"/>
      <c r="X201" s="2"/>
      <c r="Y201" s="2"/>
    </row>
    <row r="202" ht="15.75" customHeight="1">
      <c r="A202" s="531"/>
      <c r="B202" s="2"/>
      <c r="C202" s="2"/>
      <c r="D202" s="2"/>
      <c r="E202" s="2"/>
      <c r="F202" s="373"/>
      <c r="G202" s="2"/>
      <c r="H202" s="2"/>
      <c r="I202" s="2"/>
      <c r="J202" s="2"/>
      <c r="K202" s="2"/>
      <c r="L202" s="2"/>
      <c r="M202" s="2"/>
      <c r="N202" s="2"/>
      <c r="O202" s="2"/>
      <c r="P202" s="2"/>
      <c r="Q202" s="2"/>
      <c r="R202" s="2"/>
      <c r="S202" s="2"/>
      <c r="T202" s="2"/>
      <c r="U202" s="2"/>
      <c r="V202" s="2"/>
      <c r="W202" s="2"/>
      <c r="X202" s="2"/>
      <c r="Y202" s="2"/>
    </row>
    <row r="203" ht="15.75" customHeight="1">
      <c r="A203" s="531"/>
      <c r="B203" s="2"/>
      <c r="C203" s="2"/>
      <c r="D203" s="2"/>
      <c r="E203" s="2"/>
      <c r="F203" s="373"/>
      <c r="G203" s="2"/>
      <c r="H203" s="2"/>
      <c r="I203" s="2"/>
      <c r="J203" s="2"/>
      <c r="K203" s="2"/>
      <c r="L203" s="2"/>
      <c r="M203" s="2"/>
      <c r="N203" s="2"/>
      <c r="O203" s="2"/>
      <c r="P203" s="2"/>
      <c r="Q203" s="2"/>
      <c r="R203" s="2"/>
      <c r="S203" s="2"/>
      <c r="T203" s="2"/>
      <c r="U203" s="2"/>
      <c r="V203" s="2"/>
      <c r="W203" s="2"/>
      <c r="X203" s="2"/>
      <c r="Y203" s="2"/>
    </row>
    <row r="204" ht="15.75" customHeight="1">
      <c r="A204" s="531"/>
      <c r="B204" s="2"/>
      <c r="C204" s="2"/>
      <c r="D204" s="2"/>
      <c r="E204" s="2"/>
      <c r="F204" s="373"/>
      <c r="G204" s="2"/>
      <c r="H204" s="2"/>
      <c r="I204" s="2"/>
      <c r="J204" s="2"/>
      <c r="K204" s="2"/>
      <c r="L204" s="2"/>
      <c r="M204" s="2"/>
      <c r="N204" s="2"/>
      <c r="O204" s="2"/>
      <c r="P204" s="2"/>
      <c r="Q204" s="2"/>
      <c r="R204" s="2"/>
      <c r="S204" s="2"/>
      <c r="T204" s="2"/>
      <c r="U204" s="2"/>
      <c r="V204" s="2"/>
      <c r="W204" s="2"/>
      <c r="X204" s="2"/>
      <c r="Y204" s="2"/>
    </row>
    <row r="205" ht="15.75" customHeight="1">
      <c r="A205" s="531"/>
      <c r="B205" s="2"/>
      <c r="C205" s="2"/>
      <c r="D205" s="2"/>
      <c r="E205" s="2"/>
      <c r="F205" s="373"/>
      <c r="G205" s="2"/>
      <c r="H205" s="2"/>
      <c r="I205" s="2"/>
      <c r="J205" s="2"/>
      <c r="K205" s="2"/>
      <c r="L205" s="2"/>
      <c r="M205" s="2"/>
      <c r="N205" s="2"/>
      <c r="O205" s="2"/>
      <c r="P205" s="2"/>
      <c r="Q205" s="2"/>
      <c r="R205" s="2"/>
      <c r="S205" s="2"/>
      <c r="T205" s="2"/>
      <c r="U205" s="2"/>
      <c r="V205" s="2"/>
      <c r="W205" s="2"/>
      <c r="X205" s="2"/>
      <c r="Y205" s="2"/>
    </row>
    <row r="206" ht="15.75" customHeight="1">
      <c r="A206" s="531"/>
      <c r="B206" s="2"/>
      <c r="C206" s="2"/>
      <c r="D206" s="2"/>
      <c r="E206" s="2"/>
      <c r="F206" s="373"/>
      <c r="G206" s="2"/>
      <c r="H206" s="2"/>
      <c r="I206" s="2"/>
      <c r="J206" s="2"/>
      <c r="K206" s="2"/>
      <c r="L206" s="2"/>
      <c r="M206" s="2"/>
      <c r="N206" s="2"/>
      <c r="O206" s="2"/>
      <c r="P206" s="2"/>
      <c r="Q206" s="2"/>
      <c r="R206" s="2"/>
      <c r="S206" s="2"/>
      <c r="T206" s="2"/>
      <c r="U206" s="2"/>
      <c r="V206" s="2"/>
      <c r="W206" s="2"/>
      <c r="X206" s="2"/>
      <c r="Y206" s="2"/>
    </row>
    <row r="207" ht="15.75" customHeight="1">
      <c r="A207" s="531"/>
      <c r="B207" s="2"/>
      <c r="C207" s="2"/>
      <c r="D207" s="2"/>
      <c r="E207" s="2"/>
      <c r="F207" s="373"/>
      <c r="G207" s="2"/>
      <c r="H207" s="2"/>
      <c r="I207" s="2"/>
      <c r="J207" s="2"/>
      <c r="K207" s="2"/>
      <c r="L207" s="2"/>
      <c r="M207" s="2"/>
      <c r="N207" s="2"/>
      <c r="O207" s="2"/>
      <c r="P207" s="2"/>
      <c r="Q207" s="2"/>
      <c r="R207" s="2"/>
      <c r="S207" s="2"/>
      <c r="T207" s="2"/>
      <c r="U207" s="2"/>
      <c r="V207" s="2"/>
      <c r="W207" s="2"/>
      <c r="X207" s="2"/>
      <c r="Y207" s="2"/>
    </row>
    <row r="208" ht="15.75" customHeight="1">
      <c r="A208" s="531"/>
      <c r="B208" s="2"/>
      <c r="C208" s="2"/>
      <c r="D208" s="2"/>
      <c r="E208" s="2"/>
      <c r="F208" s="373"/>
      <c r="G208" s="2"/>
      <c r="H208" s="2"/>
      <c r="I208" s="2"/>
      <c r="J208" s="2"/>
      <c r="K208" s="2"/>
      <c r="L208" s="2"/>
      <c r="M208" s="2"/>
      <c r="N208" s="2"/>
      <c r="O208" s="2"/>
      <c r="P208" s="2"/>
      <c r="Q208" s="2"/>
      <c r="R208" s="2"/>
      <c r="S208" s="2"/>
      <c r="T208" s="2"/>
      <c r="U208" s="2"/>
      <c r="V208" s="2"/>
      <c r="W208" s="2"/>
      <c r="X208" s="2"/>
      <c r="Y208" s="2"/>
    </row>
    <row r="209" ht="15.75" customHeight="1">
      <c r="A209" s="531"/>
      <c r="B209" s="2"/>
      <c r="C209" s="2"/>
      <c r="D209" s="2"/>
      <c r="E209" s="2"/>
      <c r="F209" s="373"/>
      <c r="G209" s="2"/>
      <c r="H209" s="2"/>
      <c r="I209" s="2"/>
      <c r="J209" s="2"/>
      <c r="K209" s="2"/>
      <c r="L209" s="2"/>
      <c r="M209" s="2"/>
      <c r="N209" s="2"/>
      <c r="O209" s="2"/>
      <c r="P209" s="2"/>
      <c r="Q209" s="2"/>
      <c r="R209" s="2"/>
      <c r="S209" s="2"/>
      <c r="T209" s="2"/>
      <c r="U209" s="2"/>
      <c r="V209" s="2"/>
      <c r="W209" s="2"/>
      <c r="X209" s="2"/>
      <c r="Y209" s="2"/>
    </row>
    <row r="210" ht="15.75" customHeight="1">
      <c r="A210" s="531"/>
      <c r="B210" s="2"/>
      <c r="C210" s="2"/>
      <c r="D210" s="2"/>
      <c r="E210" s="2"/>
      <c r="F210" s="373"/>
      <c r="G210" s="2"/>
      <c r="H210" s="2"/>
      <c r="I210" s="2"/>
      <c r="J210" s="2"/>
      <c r="K210" s="2"/>
      <c r="L210" s="2"/>
      <c r="M210" s="2"/>
      <c r="N210" s="2"/>
      <c r="O210" s="2"/>
      <c r="P210" s="2"/>
      <c r="Q210" s="2"/>
      <c r="R210" s="2"/>
      <c r="S210" s="2"/>
      <c r="T210" s="2"/>
      <c r="U210" s="2"/>
      <c r="V210" s="2"/>
      <c r="W210" s="2"/>
      <c r="X210" s="2"/>
      <c r="Y210" s="2"/>
    </row>
    <row r="211" ht="15.75" customHeight="1">
      <c r="A211" s="531"/>
      <c r="B211" s="2"/>
      <c r="C211" s="2"/>
      <c r="D211" s="2"/>
      <c r="E211" s="2"/>
      <c r="F211" s="373"/>
      <c r="G211" s="2"/>
      <c r="H211" s="2"/>
      <c r="I211" s="2"/>
      <c r="J211" s="2"/>
      <c r="K211" s="2"/>
      <c r="L211" s="2"/>
      <c r="M211" s="2"/>
      <c r="N211" s="2"/>
      <c r="O211" s="2"/>
      <c r="P211" s="2"/>
      <c r="Q211" s="2"/>
      <c r="R211" s="2"/>
      <c r="S211" s="2"/>
      <c r="T211" s="2"/>
      <c r="U211" s="2"/>
      <c r="V211" s="2"/>
      <c r="W211" s="2"/>
      <c r="X211" s="2"/>
      <c r="Y211" s="2"/>
    </row>
    <row r="212" ht="15.75" customHeight="1">
      <c r="A212" s="531"/>
      <c r="B212" s="2"/>
      <c r="C212" s="2"/>
      <c r="D212" s="2"/>
      <c r="E212" s="2"/>
      <c r="F212" s="373"/>
      <c r="G212" s="2"/>
      <c r="H212" s="2"/>
      <c r="I212" s="2"/>
      <c r="J212" s="2"/>
      <c r="K212" s="2"/>
      <c r="L212" s="2"/>
      <c r="M212" s="2"/>
      <c r="N212" s="2"/>
      <c r="O212" s="2"/>
      <c r="P212" s="2"/>
      <c r="Q212" s="2"/>
      <c r="R212" s="2"/>
      <c r="S212" s="2"/>
      <c r="T212" s="2"/>
      <c r="U212" s="2"/>
      <c r="V212" s="2"/>
      <c r="W212" s="2"/>
      <c r="X212" s="2"/>
      <c r="Y212" s="2"/>
    </row>
    <row r="213" ht="15.75" customHeight="1">
      <c r="A213" s="531"/>
      <c r="B213" s="2"/>
      <c r="C213" s="2"/>
      <c r="D213" s="2"/>
      <c r="E213" s="2"/>
      <c r="F213" s="373"/>
      <c r="G213" s="2"/>
      <c r="H213" s="2"/>
      <c r="I213" s="2"/>
      <c r="J213" s="2"/>
      <c r="K213" s="2"/>
      <c r="L213" s="2"/>
      <c r="M213" s="2"/>
      <c r="N213" s="2"/>
      <c r="O213" s="2"/>
      <c r="P213" s="2"/>
      <c r="Q213" s="2"/>
      <c r="R213" s="2"/>
      <c r="S213" s="2"/>
      <c r="T213" s="2"/>
      <c r="U213" s="2"/>
      <c r="V213" s="2"/>
      <c r="W213" s="2"/>
      <c r="X213" s="2"/>
      <c r="Y213" s="2"/>
    </row>
    <row r="214" ht="15.75" customHeight="1">
      <c r="A214" s="531"/>
      <c r="B214" s="2"/>
      <c r="C214" s="2"/>
      <c r="D214" s="2"/>
      <c r="E214" s="2"/>
      <c r="F214" s="373"/>
      <c r="G214" s="2"/>
      <c r="H214" s="2"/>
      <c r="I214" s="2"/>
      <c r="J214" s="2"/>
      <c r="K214" s="2"/>
      <c r="L214" s="2"/>
      <c r="M214" s="2"/>
      <c r="N214" s="2"/>
      <c r="O214" s="2"/>
      <c r="P214" s="2"/>
      <c r="Q214" s="2"/>
      <c r="R214" s="2"/>
      <c r="S214" s="2"/>
      <c r="T214" s="2"/>
      <c r="U214" s="2"/>
      <c r="V214" s="2"/>
      <c r="W214" s="2"/>
      <c r="X214" s="2"/>
      <c r="Y214" s="2"/>
    </row>
    <row r="215" ht="15.75" customHeight="1">
      <c r="A215" s="531"/>
      <c r="B215" s="2"/>
      <c r="C215" s="2"/>
      <c r="D215" s="2"/>
      <c r="E215" s="2"/>
      <c r="F215" s="373"/>
      <c r="G215" s="2"/>
      <c r="H215" s="2"/>
      <c r="I215" s="2"/>
      <c r="J215" s="2"/>
      <c r="K215" s="2"/>
      <c r="L215" s="2"/>
      <c r="M215" s="2"/>
      <c r="N215" s="2"/>
      <c r="O215" s="2"/>
      <c r="P215" s="2"/>
      <c r="Q215" s="2"/>
      <c r="R215" s="2"/>
      <c r="S215" s="2"/>
      <c r="T215" s="2"/>
      <c r="U215" s="2"/>
      <c r="V215" s="2"/>
      <c r="W215" s="2"/>
      <c r="X215" s="2"/>
      <c r="Y215" s="2"/>
    </row>
    <row r="216" ht="15.75" customHeight="1">
      <c r="A216" s="531"/>
      <c r="B216" s="2"/>
      <c r="C216" s="2"/>
      <c r="D216" s="2"/>
      <c r="E216" s="2"/>
      <c r="F216" s="373"/>
      <c r="G216" s="2"/>
      <c r="H216" s="2"/>
      <c r="I216" s="2"/>
      <c r="J216" s="2"/>
      <c r="K216" s="2"/>
      <c r="L216" s="2"/>
      <c r="M216" s="2"/>
      <c r="N216" s="2"/>
      <c r="O216" s="2"/>
      <c r="P216" s="2"/>
      <c r="Q216" s="2"/>
      <c r="R216" s="2"/>
      <c r="S216" s="2"/>
      <c r="T216" s="2"/>
      <c r="U216" s="2"/>
      <c r="V216" s="2"/>
      <c r="W216" s="2"/>
      <c r="X216" s="2"/>
      <c r="Y216" s="2"/>
    </row>
    <row r="217" ht="15.75" customHeight="1">
      <c r="A217" s="531"/>
      <c r="B217" s="2"/>
      <c r="C217" s="2"/>
      <c r="D217" s="2"/>
      <c r="E217" s="2"/>
      <c r="F217" s="373"/>
      <c r="G217" s="2"/>
      <c r="H217" s="2"/>
      <c r="I217" s="2"/>
      <c r="J217" s="2"/>
      <c r="K217" s="2"/>
      <c r="L217" s="2"/>
      <c r="M217" s="2"/>
      <c r="N217" s="2"/>
      <c r="O217" s="2"/>
      <c r="P217" s="2"/>
      <c r="Q217" s="2"/>
      <c r="R217" s="2"/>
      <c r="S217" s="2"/>
      <c r="T217" s="2"/>
      <c r="U217" s="2"/>
      <c r="V217" s="2"/>
      <c r="W217" s="2"/>
      <c r="X217" s="2"/>
      <c r="Y217" s="2"/>
    </row>
    <row r="218" ht="15.75" customHeight="1">
      <c r="A218" s="531"/>
      <c r="B218" s="2"/>
      <c r="C218" s="2"/>
      <c r="D218" s="2"/>
      <c r="E218" s="2"/>
      <c r="F218" s="373"/>
      <c r="G218" s="2"/>
      <c r="H218" s="2"/>
      <c r="I218" s="2"/>
      <c r="J218" s="2"/>
      <c r="K218" s="2"/>
      <c r="L218" s="2"/>
      <c r="M218" s="2"/>
      <c r="N218" s="2"/>
      <c r="O218" s="2"/>
      <c r="P218" s="2"/>
      <c r="Q218" s="2"/>
      <c r="R218" s="2"/>
      <c r="S218" s="2"/>
      <c r="T218" s="2"/>
      <c r="U218" s="2"/>
      <c r="V218" s="2"/>
      <c r="W218" s="2"/>
      <c r="X218" s="2"/>
      <c r="Y218" s="2"/>
    </row>
    <row r="219" ht="15.75" customHeight="1">
      <c r="A219" s="531"/>
      <c r="B219" s="2"/>
      <c r="C219" s="2"/>
      <c r="D219" s="2"/>
      <c r="E219" s="2"/>
      <c r="F219" s="373"/>
      <c r="G219" s="2"/>
      <c r="H219" s="2"/>
      <c r="I219" s="2"/>
      <c r="J219" s="2"/>
      <c r="K219" s="2"/>
      <c r="L219" s="2"/>
      <c r="M219" s="2"/>
      <c r="N219" s="2"/>
      <c r="O219" s="2"/>
      <c r="P219" s="2"/>
      <c r="Q219" s="2"/>
      <c r="R219" s="2"/>
      <c r="S219" s="2"/>
      <c r="T219" s="2"/>
      <c r="U219" s="2"/>
      <c r="V219" s="2"/>
      <c r="W219" s="2"/>
      <c r="X219" s="2"/>
      <c r="Y219" s="2"/>
    </row>
    <row r="220" ht="15.75" customHeight="1">
      <c r="A220" s="531"/>
      <c r="B220" s="2"/>
      <c r="C220" s="2"/>
      <c r="D220" s="2"/>
      <c r="E220" s="2"/>
      <c r="F220" s="373"/>
      <c r="G220" s="2"/>
      <c r="H220" s="2"/>
      <c r="I220" s="2"/>
      <c r="J220" s="2"/>
      <c r="K220" s="2"/>
      <c r="L220" s="2"/>
      <c r="M220" s="2"/>
      <c r="N220" s="2"/>
      <c r="O220" s="2"/>
      <c r="P220" s="2"/>
      <c r="Q220" s="2"/>
      <c r="R220" s="2"/>
      <c r="S220" s="2"/>
      <c r="T220" s="2"/>
      <c r="U220" s="2"/>
      <c r="V220" s="2"/>
      <c r="W220" s="2"/>
      <c r="X220" s="2"/>
      <c r="Y220" s="2"/>
    </row>
    <row r="221" ht="15.75" customHeight="1">
      <c r="A221" s="531"/>
      <c r="B221" s="2"/>
      <c r="C221" s="2"/>
      <c r="D221" s="2"/>
      <c r="E221" s="2"/>
      <c r="F221" s="373"/>
      <c r="G221" s="2"/>
      <c r="H221" s="2"/>
      <c r="I221" s="2"/>
      <c r="J221" s="2"/>
      <c r="K221" s="2"/>
      <c r="L221" s="2"/>
      <c r="M221" s="2"/>
      <c r="N221" s="2"/>
      <c r="O221" s="2"/>
      <c r="P221" s="2"/>
      <c r="Q221" s="2"/>
      <c r="R221" s="2"/>
      <c r="S221" s="2"/>
      <c r="T221" s="2"/>
      <c r="U221" s="2"/>
      <c r="V221" s="2"/>
      <c r="W221" s="2"/>
      <c r="X221" s="2"/>
      <c r="Y221" s="2"/>
    </row>
    <row r="222" ht="15.75" customHeight="1">
      <c r="A222" s="531"/>
      <c r="B222" s="2"/>
      <c r="C222" s="2"/>
      <c r="D222" s="2"/>
      <c r="E222" s="2"/>
      <c r="F222" s="373"/>
      <c r="G222" s="2"/>
      <c r="H222" s="2"/>
      <c r="I222" s="2"/>
      <c r="J222" s="2"/>
      <c r="K222" s="2"/>
      <c r="L222" s="2"/>
      <c r="M222" s="2"/>
      <c r="N222" s="2"/>
      <c r="O222" s="2"/>
      <c r="P222" s="2"/>
      <c r="Q222" s="2"/>
      <c r="R222" s="2"/>
      <c r="S222" s="2"/>
      <c r="T222" s="2"/>
      <c r="U222" s="2"/>
      <c r="V222" s="2"/>
      <c r="W222" s="2"/>
      <c r="X222" s="2"/>
      <c r="Y222" s="2"/>
    </row>
    <row r="223" ht="15.75" customHeight="1">
      <c r="A223" s="531"/>
      <c r="B223" s="2"/>
      <c r="C223" s="2"/>
      <c r="D223" s="2"/>
      <c r="E223" s="2"/>
      <c r="F223" s="373"/>
      <c r="G223" s="2"/>
      <c r="H223" s="2"/>
      <c r="I223" s="2"/>
      <c r="J223" s="2"/>
      <c r="K223" s="2"/>
      <c r="L223" s="2"/>
      <c r="M223" s="2"/>
      <c r="N223" s="2"/>
      <c r="O223" s="2"/>
      <c r="P223" s="2"/>
      <c r="Q223" s="2"/>
      <c r="R223" s="2"/>
      <c r="S223" s="2"/>
      <c r="T223" s="2"/>
      <c r="U223" s="2"/>
      <c r="V223" s="2"/>
      <c r="W223" s="2"/>
      <c r="X223" s="2"/>
      <c r="Y223" s="2"/>
    </row>
    <row r="224" ht="15.75" customHeight="1">
      <c r="A224" s="531"/>
      <c r="B224" s="2"/>
      <c r="C224" s="2"/>
      <c r="D224" s="2"/>
      <c r="E224" s="2"/>
      <c r="F224" s="373"/>
      <c r="G224" s="2"/>
      <c r="H224" s="2"/>
      <c r="I224" s="2"/>
      <c r="J224" s="2"/>
      <c r="K224" s="2"/>
      <c r="L224" s="2"/>
      <c r="M224" s="2"/>
      <c r="N224" s="2"/>
      <c r="O224" s="2"/>
      <c r="P224" s="2"/>
      <c r="Q224" s="2"/>
      <c r="R224" s="2"/>
      <c r="S224" s="2"/>
      <c r="T224" s="2"/>
      <c r="U224" s="2"/>
      <c r="V224" s="2"/>
      <c r="W224" s="2"/>
      <c r="X224" s="2"/>
      <c r="Y224" s="2"/>
    </row>
    <row r="225" ht="15.75" customHeight="1">
      <c r="A225" s="531"/>
      <c r="B225" s="2"/>
      <c r="C225" s="2"/>
      <c r="D225" s="2"/>
      <c r="E225" s="2"/>
      <c r="F225" s="373"/>
      <c r="G225" s="2"/>
      <c r="H225" s="2"/>
      <c r="I225" s="2"/>
      <c r="J225" s="2"/>
      <c r="K225" s="2"/>
      <c r="L225" s="2"/>
      <c r="M225" s="2"/>
      <c r="N225" s="2"/>
      <c r="O225" s="2"/>
      <c r="P225" s="2"/>
      <c r="Q225" s="2"/>
      <c r="R225" s="2"/>
      <c r="S225" s="2"/>
      <c r="T225" s="2"/>
      <c r="U225" s="2"/>
      <c r="V225" s="2"/>
      <c r="W225" s="2"/>
      <c r="X225" s="2"/>
      <c r="Y225" s="2"/>
    </row>
    <row r="226" ht="15.75" customHeight="1">
      <c r="A226" s="531"/>
      <c r="B226" s="2"/>
      <c r="C226" s="2"/>
      <c r="D226" s="2"/>
      <c r="E226" s="2"/>
      <c r="F226" s="373"/>
      <c r="G226" s="2"/>
      <c r="H226" s="2"/>
      <c r="I226" s="2"/>
      <c r="J226" s="2"/>
      <c r="K226" s="2"/>
      <c r="L226" s="2"/>
      <c r="M226" s="2"/>
      <c r="N226" s="2"/>
      <c r="O226" s="2"/>
      <c r="P226" s="2"/>
      <c r="Q226" s="2"/>
      <c r="R226" s="2"/>
      <c r="S226" s="2"/>
      <c r="T226" s="2"/>
      <c r="U226" s="2"/>
      <c r="V226" s="2"/>
      <c r="W226" s="2"/>
      <c r="X226" s="2"/>
      <c r="Y226" s="2"/>
    </row>
    <row r="227" ht="15.75" customHeight="1">
      <c r="A227" s="531"/>
      <c r="B227" s="2"/>
      <c r="C227" s="2"/>
      <c r="D227" s="2"/>
      <c r="E227" s="2"/>
      <c r="F227" s="373"/>
      <c r="G227" s="2"/>
      <c r="H227" s="2"/>
      <c r="I227" s="2"/>
      <c r="J227" s="2"/>
      <c r="K227" s="2"/>
      <c r="L227" s="2"/>
      <c r="M227" s="2"/>
      <c r="N227" s="2"/>
      <c r="O227" s="2"/>
      <c r="P227" s="2"/>
      <c r="Q227" s="2"/>
      <c r="R227" s="2"/>
      <c r="S227" s="2"/>
      <c r="T227" s="2"/>
      <c r="U227" s="2"/>
      <c r="V227" s="2"/>
      <c r="W227" s="2"/>
      <c r="X227" s="2"/>
      <c r="Y227" s="2"/>
    </row>
    <row r="228" ht="15.75" customHeight="1">
      <c r="A228" s="531"/>
      <c r="B228" s="2"/>
      <c r="C228" s="2"/>
      <c r="D228" s="2"/>
      <c r="E228" s="2"/>
      <c r="F228" s="373"/>
      <c r="G228" s="2"/>
      <c r="H228" s="2"/>
      <c r="I228" s="2"/>
      <c r="J228" s="2"/>
      <c r="K228" s="2"/>
      <c r="L228" s="2"/>
      <c r="M228" s="2"/>
      <c r="N228" s="2"/>
      <c r="O228" s="2"/>
      <c r="P228" s="2"/>
      <c r="Q228" s="2"/>
      <c r="R228" s="2"/>
      <c r="S228" s="2"/>
      <c r="T228" s="2"/>
      <c r="U228" s="2"/>
      <c r="V228" s="2"/>
      <c r="W228" s="2"/>
      <c r="X228" s="2"/>
      <c r="Y228" s="2"/>
    </row>
    <row r="229" ht="15.75" customHeight="1">
      <c r="A229" s="531"/>
      <c r="B229" s="2"/>
      <c r="C229" s="2"/>
      <c r="D229" s="2"/>
      <c r="E229" s="2"/>
      <c r="F229" s="373"/>
      <c r="G229" s="2"/>
      <c r="H229" s="2"/>
      <c r="I229" s="2"/>
      <c r="J229" s="2"/>
      <c r="K229" s="2"/>
      <c r="L229" s="2"/>
      <c r="M229" s="2"/>
      <c r="N229" s="2"/>
      <c r="O229" s="2"/>
      <c r="P229" s="2"/>
      <c r="Q229" s="2"/>
      <c r="R229" s="2"/>
      <c r="S229" s="2"/>
      <c r="T229" s="2"/>
      <c r="U229" s="2"/>
      <c r="V229" s="2"/>
      <c r="W229" s="2"/>
      <c r="X229" s="2"/>
      <c r="Y229" s="2"/>
    </row>
    <row r="230" ht="15.75" customHeight="1">
      <c r="A230" s="531"/>
      <c r="B230" s="2"/>
      <c r="C230" s="2"/>
      <c r="D230" s="2"/>
      <c r="E230" s="2"/>
      <c r="F230" s="373"/>
      <c r="G230" s="2"/>
      <c r="H230" s="2"/>
      <c r="I230" s="2"/>
      <c r="J230" s="2"/>
      <c r="K230" s="2"/>
      <c r="L230" s="2"/>
      <c r="M230" s="2"/>
      <c r="N230" s="2"/>
      <c r="O230" s="2"/>
      <c r="P230" s="2"/>
      <c r="Q230" s="2"/>
      <c r="R230" s="2"/>
      <c r="S230" s="2"/>
      <c r="T230" s="2"/>
      <c r="U230" s="2"/>
      <c r="V230" s="2"/>
      <c r="W230" s="2"/>
      <c r="X230" s="2"/>
      <c r="Y230" s="2"/>
    </row>
    <row r="231" ht="15.75" customHeight="1">
      <c r="A231" s="531"/>
      <c r="B231" s="2"/>
      <c r="C231" s="2"/>
      <c r="D231" s="2"/>
      <c r="E231" s="2"/>
      <c r="F231" s="373"/>
      <c r="G231" s="2"/>
      <c r="H231" s="2"/>
      <c r="I231" s="2"/>
      <c r="J231" s="2"/>
      <c r="K231" s="2"/>
      <c r="L231" s="2"/>
      <c r="M231" s="2"/>
      <c r="N231" s="2"/>
      <c r="O231" s="2"/>
      <c r="P231" s="2"/>
      <c r="Q231" s="2"/>
      <c r="R231" s="2"/>
      <c r="S231" s="2"/>
      <c r="T231" s="2"/>
      <c r="U231" s="2"/>
      <c r="V231" s="2"/>
      <c r="W231" s="2"/>
      <c r="X231" s="2"/>
      <c r="Y231" s="2"/>
    </row>
    <row r="232" ht="15.75" customHeight="1">
      <c r="A232" s="531"/>
      <c r="B232" s="2"/>
      <c r="C232" s="2"/>
      <c r="D232" s="2"/>
      <c r="E232" s="2"/>
      <c r="F232" s="373"/>
      <c r="G232" s="2"/>
      <c r="H232" s="2"/>
      <c r="I232" s="2"/>
      <c r="J232" s="2"/>
      <c r="K232" s="2"/>
      <c r="L232" s="2"/>
      <c r="M232" s="2"/>
      <c r="N232" s="2"/>
      <c r="O232" s="2"/>
      <c r="P232" s="2"/>
      <c r="Q232" s="2"/>
      <c r="R232" s="2"/>
      <c r="S232" s="2"/>
      <c r="T232" s="2"/>
      <c r="U232" s="2"/>
      <c r="V232" s="2"/>
      <c r="W232" s="2"/>
      <c r="X232" s="2"/>
      <c r="Y232" s="2"/>
    </row>
    <row r="233" ht="15.75" customHeight="1">
      <c r="A233" s="531"/>
      <c r="B233" s="2"/>
      <c r="C233" s="2"/>
      <c r="D233" s="2"/>
      <c r="E233" s="2"/>
      <c r="F233" s="373"/>
      <c r="G233" s="2"/>
      <c r="H233" s="2"/>
      <c r="I233" s="2"/>
      <c r="J233" s="2"/>
      <c r="K233" s="2"/>
      <c r="L233" s="2"/>
      <c r="M233" s="2"/>
      <c r="N233" s="2"/>
      <c r="O233" s="2"/>
      <c r="P233" s="2"/>
      <c r="Q233" s="2"/>
      <c r="R233" s="2"/>
      <c r="S233" s="2"/>
      <c r="T233" s="2"/>
      <c r="U233" s="2"/>
      <c r="V233" s="2"/>
      <c r="W233" s="2"/>
      <c r="X233" s="2"/>
      <c r="Y233" s="2"/>
    </row>
    <row r="234" ht="15.75" customHeight="1">
      <c r="A234" s="531"/>
      <c r="B234" s="2"/>
      <c r="C234" s="2"/>
      <c r="D234" s="2"/>
      <c r="E234" s="2"/>
      <c r="F234" s="373"/>
      <c r="G234" s="2"/>
      <c r="H234" s="2"/>
      <c r="I234" s="2"/>
      <c r="J234" s="2"/>
      <c r="K234" s="2"/>
      <c r="L234" s="2"/>
      <c r="M234" s="2"/>
      <c r="N234" s="2"/>
      <c r="O234" s="2"/>
      <c r="P234" s="2"/>
      <c r="Q234" s="2"/>
      <c r="R234" s="2"/>
      <c r="S234" s="2"/>
      <c r="T234" s="2"/>
      <c r="U234" s="2"/>
      <c r="V234" s="2"/>
      <c r="W234" s="2"/>
      <c r="X234" s="2"/>
      <c r="Y234" s="2"/>
    </row>
    <row r="235" ht="15.75" customHeight="1">
      <c r="A235" s="531"/>
      <c r="B235" s="2"/>
      <c r="C235" s="2"/>
      <c r="D235" s="2"/>
      <c r="E235" s="2"/>
      <c r="F235" s="373"/>
      <c r="G235" s="2"/>
      <c r="H235" s="2"/>
      <c r="I235" s="2"/>
      <c r="J235" s="2"/>
      <c r="K235" s="2"/>
      <c r="L235" s="2"/>
      <c r="M235" s="2"/>
      <c r="N235" s="2"/>
      <c r="O235" s="2"/>
      <c r="P235" s="2"/>
      <c r="Q235" s="2"/>
      <c r="R235" s="2"/>
      <c r="S235" s="2"/>
      <c r="T235" s="2"/>
      <c r="U235" s="2"/>
      <c r="V235" s="2"/>
      <c r="W235" s="2"/>
      <c r="X235" s="2"/>
      <c r="Y235" s="2"/>
    </row>
    <row r="236" ht="15.75" customHeight="1">
      <c r="A236" s="531"/>
      <c r="B236" s="2"/>
      <c r="C236" s="2"/>
      <c r="D236" s="2"/>
      <c r="E236" s="2"/>
      <c r="F236" s="373"/>
      <c r="G236" s="2"/>
      <c r="H236" s="2"/>
      <c r="I236" s="2"/>
      <c r="J236" s="2"/>
      <c r="K236" s="2"/>
      <c r="L236" s="2"/>
      <c r="M236" s="2"/>
      <c r="N236" s="2"/>
      <c r="O236" s="2"/>
      <c r="P236" s="2"/>
      <c r="Q236" s="2"/>
      <c r="R236" s="2"/>
      <c r="S236" s="2"/>
      <c r="T236" s="2"/>
      <c r="U236" s="2"/>
      <c r="V236" s="2"/>
      <c r="W236" s="2"/>
      <c r="X236" s="2"/>
      <c r="Y236" s="2"/>
    </row>
    <row r="237" ht="15.75" customHeight="1">
      <c r="A237" s="531"/>
      <c r="B237" s="2"/>
      <c r="C237" s="2"/>
      <c r="D237" s="2"/>
      <c r="E237" s="2"/>
      <c r="F237" s="373"/>
      <c r="G237" s="2"/>
      <c r="H237" s="2"/>
      <c r="I237" s="2"/>
      <c r="J237" s="2"/>
      <c r="K237" s="2"/>
      <c r="L237" s="2"/>
      <c r="M237" s="2"/>
      <c r="N237" s="2"/>
      <c r="O237" s="2"/>
      <c r="P237" s="2"/>
      <c r="Q237" s="2"/>
      <c r="R237" s="2"/>
      <c r="S237" s="2"/>
      <c r="T237" s="2"/>
      <c r="U237" s="2"/>
      <c r="V237" s="2"/>
      <c r="W237" s="2"/>
      <c r="X237" s="2"/>
      <c r="Y237" s="2"/>
    </row>
    <row r="238" ht="15.75" customHeight="1">
      <c r="A238" s="531"/>
      <c r="B238" s="2"/>
      <c r="C238" s="2"/>
      <c r="D238" s="2"/>
      <c r="E238" s="2"/>
      <c r="F238" s="373"/>
      <c r="G238" s="2"/>
      <c r="H238" s="2"/>
      <c r="I238" s="2"/>
      <c r="J238" s="2"/>
      <c r="K238" s="2"/>
      <c r="L238" s="2"/>
      <c r="M238" s="2"/>
      <c r="N238" s="2"/>
      <c r="O238" s="2"/>
      <c r="P238" s="2"/>
      <c r="Q238" s="2"/>
      <c r="R238" s="2"/>
      <c r="S238" s="2"/>
      <c r="T238" s="2"/>
      <c r="U238" s="2"/>
      <c r="V238" s="2"/>
      <c r="W238" s="2"/>
      <c r="X238" s="2"/>
      <c r="Y238" s="2"/>
    </row>
    <row r="239" ht="15.75" customHeight="1">
      <c r="A239" s="531"/>
      <c r="B239" s="2"/>
      <c r="C239" s="2"/>
      <c r="D239" s="2"/>
      <c r="E239" s="2"/>
      <c r="F239" s="373"/>
      <c r="G239" s="2"/>
      <c r="H239" s="2"/>
      <c r="I239" s="2"/>
      <c r="J239" s="2"/>
      <c r="K239" s="2"/>
      <c r="L239" s="2"/>
      <c r="M239" s="2"/>
      <c r="N239" s="2"/>
      <c r="O239" s="2"/>
      <c r="P239" s="2"/>
      <c r="Q239" s="2"/>
      <c r="R239" s="2"/>
      <c r="S239" s="2"/>
      <c r="T239" s="2"/>
      <c r="U239" s="2"/>
      <c r="V239" s="2"/>
      <c r="W239" s="2"/>
      <c r="X239" s="2"/>
      <c r="Y239" s="2"/>
    </row>
    <row r="240" ht="15.75" customHeight="1">
      <c r="A240" s="531"/>
      <c r="B240" s="2"/>
      <c r="C240" s="2"/>
      <c r="D240" s="2"/>
      <c r="E240" s="2"/>
      <c r="F240" s="373"/>
      <c r="G240" s="2"/>
      <c r="H240" s="2"/>
      <c r="I240" s="2"/>
      <c r="J240" s="2"/>
      <c r="K240" s="2"/>
      <c r="L240" s="2"/>
      <c r="M240" s="2"/>
      <c r="N240" s="2"/>
      <c r="O240" s="2"/>
      <c r="P240" s="2"/>
      <c r="Q240" s="2"/>
      <c r="R240" s="2"/>
      <c r="S240" s="2"/>
      <c r="T240" s="2"/>
      <c r="U240" s="2"/>
      <c r="V240" s="2"/>
      <c r="W240" s="2"/>
      <c r="X240" s="2"/>
      <c r="Y240" s="2"/>
    </row>
    <row r="241" ht="15.75" customHeight="1">
      <c r="A241" s="531"/>
      <c r="B241" s="2"/>
      <c r="C241" s="2"/>
      <c r="D241" s="2"/>
      <c r="E241" s="2"/>
      <c r="F241" s="373"/>
      <c r="G241" s="2"/>
      <c r="H241" s="2"/>
      <c r="I241" s="2"/>
      <c r="J241" s="2"/>
      <c r="K241" s="2"/>
      <c r="L241" s="2"/>
      <c r="M241" s="2"/>
      <c r="N241" s="2"/>
      <c r="O241" s="2"/>
      <c r="P241" s="2"/>
      <c r="Q241" s="2"/>
      <c r="R241" s="2"/>
      <c r="S241" s="2"/>
      <c r="T241" s="2"/>
      <c r="U241" s="2"/>
      <c r="V241" s="2"/>
      <c r="W241" s="2"/>
      <c r="X241" s="2"/>
      <c r="Y241" s="2"/>
    </row>
    <row r="242" ht="15.75" customHeight="1">
      <c r="A242" s="531"/>
      <c r="B242" s="2"/>
      <c r="C242" s="2"/>
      <c r="D242" s="2"/>
      <c r="E242" s="2"/>
      <c r="F242" s="373"/>
      <c r="G242" s="2"/>
      <c r="H242" s="2"/>
      <c r="I242" s="2"/>
      <c r="J242" s="2"/>
      <c r="K242" s="2"/>
      <c r="L242" s="2"/>
      <c r="M242" s="2"/>
      <c r="N242" s="2"/>
      <c r="O242" s="2"/>
      <c r="P242" s="2"/>
      <c r="Q242" s="2"/>
      <c r="R242" s="2"/>
      <c r="S242" s="2"/>
      <c r="T242" s="2"/>
      <c r="U242" s="2"/>
      <c r="V242" s="2"/>
      <c r="W242" s="2"/>
      <c r="X242" s="2"/>
      <c r="Y242" s="2"/>
    </row>
    <row r="243" ht="15.75" customHeight="1">
      <c r="A243" s="531"/>
      <c r="B243" s="2"/>
      <c r="C243" s="2"/>
      <c r="D243" s="2"/>
      <c r="E243" s="2"/>
      <c r="F243" s="373"/>
      <c r="G243" s="2"/>
      <c r="H243" s="2"/>
      <c r="I243" s="2"/>
      <c r="J243" s="2"/>
      <c r="K243" s="2"/>
      <c r="L243" s="2"/>
      <c r="M243" s="2"/>
      <c r="N243" s="2"/>
      <c r="O243" s="2"/>
      <c r="P243" s="2"/>
      <c r="Q243" s="2"/>
      <c r="R243" s="2"/>
      <c r="S243" s="2"/>
      <c r="T243" s="2"/>
      <c r="U243" s="2"/>
      <c r="V243" s="2"/>
      <c r="W243" s="2"/>
      <c r="X243" s="2"/>
      <c r="Y243" s="2"/>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autoFilter ref="$A$1:$I$1006"/>
  <customSheetViews>
    <customSheetView guid="{AB856B94-BC6D-4658-AC9D-D986A8231141}" filter="1" showAutoFilter="1">
      <autoFilter ref="$A$1:$I$43"/>
      <extLst>
        <ext uri="GoogleSheetsCustomDataVersion1">
          <go:sheetsCustomData xmlns:go="http://customooxmlschemas.google.com/" filterViewId="1967999265"/>
        </ext>
      </extLst>
    </customSheetView>
  </customSheetView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69.29"/>
    <col customWidth="1" min="3" max="3" width="26.71"/>
    <col customWidth="1" min="4" max="4" width="14.43"/>
    <col customWidth="1" min="5" max="7" width="15.29"/>
    <col customWidth="1" min="8" max="8" width="18.0"/>
    <col customWidth="1" min="9" max="10" width="31.0"/>
    <col customWidth="1" min="11" max="11" width="14.43"/>
  </cols>
  <sheetData>
    <row r="1">
      <c r="A1" s="375" t="s">
        <v>273</v>
      </c>
      <c r="B1" s="184" t="s">
        <v>274</v>
      </c>
      <c r="C1" s="375" t="s">
        <v>275</v>
      </c>
      <c r="D1" s="375" t="s">
        <v>276</v>
      </c>
      <c r="E1" s="403" t="s">
        <v>277</v>
      </c>
      <c r="F1" s="376" t="s">
        <v>278</v>
      </c>
      <c r="G1" s="185" t="s">
        <v>639</v>
      </c>
      <c r="H1" s="185" t="s">
        <v>138</v>
      </c>
      <c r="I1" s="532" t="s">
        <v>727</v>
      </c>
      <c r="J1" s="404" t="s">
        <v>281</v>
      </c>
      <c r="K1" s="427"/>
      <c r="L1" s="427"/>
      <c r="M1" s="427"/>
      <c r="N1" s="427"/>
      <c r="O1" s="427"/>
      <c r="P1" s="427"/>
      <c r="Q1" s="427"/>
      <c r="R1" s="427"/>
      <c r="S1" s="427"/>
      <c r="T1" s="378"/>
      <c r="U1" s="378"/>
      <c r="V1" s="378"/>
      <c r="W1" s="27"/>
      <c r="X1" s="27"/>
      <c r="Y1" s="27"/>
    </row>
    <row r="2" ht="15.75" customHeight="1">
      <c r="A2" s="192"/>
      <c r="B2" s="192"/>
      <c r="C2" s="192"/>
      <c r="D2" s="192"/>
      <c r="E2" s="192"/>
      <c r="F2" s="444"/>
      <c r="G2" s="533"/>
      <c r="H2" s="118"/>
      <c r="I2" s="118"/>
      <c r="J2" s="118"/>
      <c r="K2" s="255"/>
      <c r="L2" s="255"/>
      <c r="M2" s="255"/>
      <c r="N2" s="255"/>
      <c r="O2" s="255"/>
      <c r="P2" s="255"/>
      <c r="Q2" s="255"/>
      <c r="R2" s="255"/>
      <c r="S2" s="255"/>
      <c r="T2" s="255"/>
      <c r="U2" s="255"/>
      <c r="V2" s="255"/>
      <c r="W2" s="189"/>
      <c r="X2" s="189"/>
      <c r="Y2" s="189"/>
    </row>
    <row r="3" ht="15.75" customHeight="1">
      <c r="A3" s="534">
        <v>1.0</v>
      </c>
      <c r="B3" s="475" t="s">
        <v>782</v>
      </c>
      <c r="C3" s="476"/>
      <c r="D3" s="476"/>
      <c r="E3" s="476"/>
      <c r="F3" s="477"/>
      <c r="G3" s="478"/>
      <c r="H3" s="479"/>
      <c r="I3" s="479"/>
      <c r="J3" s="479"/>
      <c r="K3" s="429"/>
      <c r="L3" s="429"/>
      <c r="M3" s="429"/>
      <c r="N3" s="429"/>
      <c r="O3" s="429"/>
      <c r="P3" s="429"/>
      <c r="Q3" s="429"/>
      <c r="R3" s="429"/>
      <c r="S3" s="429"/>
      <c r="T3" s="429"/>
      <c r="U3" s="429"/>
      <c r="V3" s="429"/>
      <c r="W3" s="189"/>
      <c r="X3" s="189"/>
      <c r="Y3" s="189"/>
    </row>
    <row r="4">
      <c r="A4" s="119"/>
      <c r="B4" s="535"/>
      <c r="C4" s="92"/>
      <c r="D4" s="92"/>
      <c r="E4" s="119"/>
      <c r="F4" s="196"/>
      <c r="G4" s="108"/>
      <c r="H4" s="271"/>
      <c r="I4" s="271"/>
      <c r="J4" s="271"/>
      <c r="K4" s="429"/>
      <c r="L4" s="429"/>
      <c r="M4" s="429"/>
      <c r="N4" s="429"/>
      <c r="O4" s="429"/>
      <c r="P4" s="429"/>
      <c r="Q4" s="429"/>
      <c r="R4" s="429"/>
      <c r="S4" s="429"/>
      <c r="T4" s="429"/>
      <c r="U4" s="429"/>
      <c r="V4" s="429"/>
      <c r="W4" s="189"/>
      <c r="X4" s="189"/>
      <c r="Y4" s="189"/>
    </row>
    <row r="5">
      <c r="A5" s="119"/>
      <c r="B5" s="535" t="s">
        <v>783</v>
      </c>
      <c r="C5" s="92"/>
      <c r="D5" s="92"/>
      <c r="E5" s="119"/>
      <c r="F5" s="196"/>
      <c r="G5" s="108"/>
      <c r="H5" s="271"/>
      <c r="I5" s="271"/>
      <c r="J5" s="271"/>
      <c r="K5" s="429"/>
      <c r="L5" s="429"/>
      <c r="M5" s="429"/>
      <c r="N5" s="429"/>
      <c r="O5" s="429"/>
      <c r="P5" s="429"/>
      <c r="Q5" s="429"/>
      <c r="R5" s="429"/>
      <c r="S5" s="429"/>
      <c r="T5" s="429"/>
      <c r="U5" s="429"/>
      <c r="V5" s="429"/>
      <c r="W5" s="189"/>
      <c r="X5" s="189"/>
      <c r="Y5" s="189"/>
    </row>
    <row r="6" ht="99.0" customHeight="1">
      <c r="A6" s="536">
        <v>1.1</v>
      </c>
      <c r="B6" s="104" t="s">
        <v>784</v>
      </c>
      <c r="C6" s="123" t="s">
        <v>785</v>
      </c>
      <c r="D6" s="105" t="s">
        <v>786</v>
      </c>
      <c r="E6" s="195" t="s">
        <v>287</v>
      </c>
      <c r="F6" s="193">
        <v>470.0</v>
      </c>
      <c r="G6" s="111">
        <v>2495.0</v>
      </c>
      <c r="H6" s="110">
        <f t="shared" ref="H6:H7" si="1">IF(F6="QRO",0,(F6*$G6))</f>
        <v>1172650</v>
      </c>
      <c r="I6" s="537"/>
      <c r="J6" s="188" t="s">
        <v>787</v>
      </c>
      <c r="K6" s="429"/>
      <c r="L6" s="429"/>
      <c r="M6" s="429"/>
      <c r="N6" s="429"/>
      <c r="O6" s="429"/>
      <c r="P6" s="429"/>
      <c r="Q6" s="429"/>
      <c r="R6" s="429"/>
      <c r="S6" s="429"/>
      <c r="T6" s="429"/>
      <c r="U6" s="429"/>
      <c r="V6" s="429"/>
      <c r="W6" s="189"/>
      <c r="X6" s="189"/>
      <c r="Y6" s="189"/>
    </row>
    <row r="7" ht="79.5" customHeight="1">
      <c r="A7" s="536">
        <v>1.2</v>
      </c>
      <c r="B7" s="104" t="s">
        <v>788</v>
      </c>
      <c r="C7" s="123" t="s">
        <v>789</v>
      </c>
      <c r="D7" s="105" t="s">
        <v>790</v>
      </c>
      <c r="E7" s="195" t="s">
        <v>287</v>
      </c>
      <c r="F7" s="196">
        <v>55.0</v>
      </c>
      <c r="G7" s="111">
        <v>2803.1049</v>
      </c>
      <c r="H7" s="110">
        <f t="shared" si="1"/>
        <v>154170.7695</v>
      </c>
      <c r="I7" s="537"/>
      <c r="J7" s="188" t="s">
        <v>791</v>
      </c>
      <c r="K7" s="429"/>
      <c r="L7" s="429"/>
      <c r="M7" s="429"/>
      <c r="N7" s="429"/>
      <c r="O7" s="429"/>
      <c r="P7" s="429"/>
      <c r="Q7" s="429"/>
      <c r="R7" s="429"/>
      <c r="S7" s="429"/>
      <c r="T7" s="429"/>
      <c r="U7" s="429"/>
      <c r="V7" s="429"/>
      <c r="W7" s="189"/>
      <c r="X7" s="189"/>
      <c r="Y7" s="189"/>
    </row>
    <row r="8" ht="21.75" customHeight="1">
      <c r="A8" s="303"/>
      <c r="B8" s="170" t="s">
        <v>792</v>
      </c>
      <c r="C8" s="171"/>
      <c r="D8" s="538"/>
      <c r="E8" s="304"/>
      <c r="F8" s="305"/>
      <c r="G8" s="418"/>
      <c r="H8" s="419">
        <f>SUM(H3:H7)</f>
        <v>1326820.77</v>
      </c>
      <c r="I8" s="419"/>
      <c r="J8" s="419"/>
      <c r="K8" s="429"/>
      <c r="L8" s="428"/>
      <c r="M8" s="428"/>
      <c r="N8" s="428"/>
      <c r="O8" s="428"/>
      <c r="P8" s="428"/>
      <c r="Q8" s="428"/>
      <c r="R8" s="428"/>
      <c r="S8" s="428"/>
      <c r="T8" s="398"/>
      <c r="U8" s="398"/>
      <c r="V8" s="398"/>
      <c r="W8" s="189"/>
      <c r="X8" s="189"/>
      <c r="Y8" s="189"/>
    </row>
    <row r="9">
      <c r="A9" s="189"/>
      <c r="B9" s="189"/>
      <c r="C9" s="189"/>
      <c r="D9" s="539"/>
      <c r="E9" s="189"/>
      <c r="F9" s="314"/>
      <c r="G9" s="189"/>
      <c r="H9" s="189"/>
      <c r="I9" s="189"/>
      <c r="J9" s="189"/>
      <c r="K9" s="189"/>
      <c r="L9" s="189"/>
      <c r="M9" s="189"/>
      <c r="N9" s="189"/>
      <c r="O9" s="189"/>
      <c r="P9" s="189"/>
      <c r="Q9" s="189"/>
      <c r="R9" s="189"/>
      <c r="S9" s="189"/>
      <c r="T9" s="189"/>
      <c r="U9" s="189"/>
      <c r="V9" s="189"/>
      <c r="W9" s="189"/>
      <c r="X9" s="189"/>
      <c r="Y9" s="189"/>
    </row>
    <row r="10">
      <c r="A10" s="189"/>
      <c r="B10" s="189"/>
      <c r="C10" s="189"/>
      <c r="D10" s="539"/>
      <c r="E10" s="540"/>
      <c r="F10" s="541"/>
      <c r="G10" s="189"/>
      <c r="H10" s="189"/>
      <c r="I10" s="189"/>
      <c r="J10" s="189"/>
      <c r="K10" s="189"/>
      <c r="L10" s="189"/>
      <c r="M10" s="189"/>
      <c r="N10" s="189"/>
      <c r="O10" s="189"/>
      <c r="P10" s="189"/>
      <c r="Q10" s="189"/>
      <c r="R10" s="189"/>
      <c r="S10" s="189"/>
      <c r="T10" s="189"/>
      <c r="U10" s="189"/>
      <c r="V10" s="189"/>
      <c r="W10" s="189"/>
      <c r="X10" s="189"/>
      <c r="Y10" s="189"/>
    </row>
    <row r="11">
      <c r="A11" s="189"/>
      <c r="B11" s="189"/>
      <c r="C11" s="189"/>
      <c r="D11" s="542"/>
      <c r="E11" s="543"/>
      <c r="F11" s="541"/>
      <c r="G11" s="189"/>
      <c r="H11" s="189"/>
      <c r="I11" s="189"/>
      <c r="J11" s="189"/>
      <c r="K11" s="189"/>
      <c r="L11" s="189"/>
      <c r="M11" s="189"/>
      <c r="N11" s="189"/>
      <c r="O11" s="189"/>
      <c r="P11" s="189"/>
      <c r="Q11" s="189"/>
      <c r="R11" s="189"/>
      <c r="S11" s="189"/>
      <c r="T11" s="189"/>
      <c r="U11" s="189"/>
      <c r="V11" s="189"/>
      <c r="W11" s="189"/>
      <c r="X11" s="189"/>
      <c r="Y11" s="189"/>
    </row>
    <row r="12">
      <c r="A12" s="189"/>
      <c r="B12" s="189"/>
      <c r="C12" s="189"/>
      <c r="D12" s="542"/>
      <c r="E12" s="543"/>
      <c r="F12" s="541"/>
      <c r="G12" s="189"/>
      <c r="H12" s="189"/>
      <c r="I12" s="189"/>
      <c r="J12" s="189"/>
      <c r="K12" s="189"/>
      <c r="L12" s="189"/>
      <c r="M12" s="189"/>
      <c r="N12" s="189"/>
      <c r="O12" s="189"/>
      <c r="P12" s="189"/>
      <c r="Q12" s="189"/>
      <c r="R12" s="189"/>
      <c r="S12" s="189"/>
      <c r="T12" s="189"/>
      <c r="U12" s="189"/>
      <c r="V12" s="189"/>
      <c r="W12" s="189"/>
      <c r="X12" s="189"/>
      <c r="Y12" s="189"/>
    </row>
    <row r="13">
      <c r="A13" s="189"/>
      <c r="B13" s="189"/>
      <c r="C13" s="189"/>
      <c r="D13" s="542"/>
      <c r="E13" s="543"/>
      <c r="F13" s="541"/>
      <c r="G13" s="189"/>
      <c r="H13" s="189"/>
      <c r="I13" s="189"/>
      <c r="J13" s="189"/>
      <c r="K13" s="189"/>
      <c r="L13" s="189"/>
      <c r="M13" s="189"/>
      <c r="N13" s="189"/>
      <c r="O13" s="189"/>
      <c r="P13" s="189"/>
      <c r="Q13" s="189"/>
      <c r="R13" s="189"/>
      <c r="S13" s="189"/>
      <c r="T13" s="189"/>
      <c r="U13" s="189"/>
      <c r="V13" s="189"/>
      <c r="W13" s="189"/>
      <c r="X13" s="189"/>
      <c r="Y13" s="189"/>
    </row>
    <row r="14">
      <c r="A14" s="189"/>
      <c r="B14" s="189"/>
      <c r="C14" s="189"/>
      <c r="D14" s="542"/>
      <c r="E14" s="542"/>
      <c r="F14" s="314"/>
      <c r="G14" s="189"/>
      <c r="H14" s="189"/>
      <c r="I14" s="189"/>
      <c r="J14" s="189"/>
      <c r="K14" s="189"/>
      <c r="L14" s="189"/>
      <c r="M14" s="189"/>
      <c r="N14" s="189"/>
      <c r="O14" s="189"/>
      <c r="P14" s="189"/>
      <c r="Q14" s="189"/>
      <c r="R14" s="189"/>
      <c r="S14" s="189"/>
      <c r="T14" s="189"/>
      <c r="U14" s="189"/>
      <c r="V14" s="189"/>
      <c r="W14" s="189"/>
      <c r="X14" s="189"/>
      <c r="Y14" s="189"/>
    </row>
    <row r="15">
      <c r="A15" s="189"/>
      <c r="B15" s="189"/>
      <c r="C15" s="189"/>
      <c r="D15" s="542"/>
      <c r="E15" s="542"/>
      <c r="F15" s="314"/>
      <c r="G15" s="189"/>
      <c r="H15" s="189"/>
      <c r="I15" s="189"/>
      <c r="J15" s="189"/>
      <c r="K15" s="189"/>
      <c r="L15" s="189"/>
      <c r="M15" s="189"/>
      <c r="N15" s="189"/>
      <c r="O15" s="189"/>
      <c r="P15" s="189"/>
      <c r="Q15" s="189"/>
      <c r="R15" s="189"/>
      <c r="S15" s="189"/>
      <c r="T15" s="189"/>
      <c r="U15" s="189"/>
      <c r="V15" s="189"/>
      <c r="W15" s="189"/>
      <c r="X15" s="189"/>
      <c r="Y15" s="189"/>
    </row>
    <row r="16" ht="15.75" customHeight="1">
      <c r="A16" s="189"/>
      <c r="B16" s="189"/>
      <c r="C16" s="189"/>
      <c r="D16" s="542"/>
      <c r="E16" s="542"/>
      <c r="F16" s="314"/>
      <c r="G16" s="189"/>
      <c r="H16" s="189"/>
      <c r="I16" s="189"/>
      <c r="J16" s="189"/>
      <c r="K16" s="189"/>
      <c r="L16" s="189"/>
      <c r="M16" s="189"/>
      <c r="N16" s="189"/>
      <c r="O16" s="189"/>
      <c r="P16" s="189"/>
      <c r="Q16" s="189"/>
      <c r="R16" s="189"/>
      <c r="S16" s="189"/>
      <c r="T16" s="189"/>
      <c r="U16" s="189"/>
      <c r="V16" s="189"/>
      <c r="W16" s="189"/>
      <c r="X16" s="189"/>
      <c r="Y16" s="189"/>
    </row>
    <row r="17" ht="15.75" customHeight="1">
      <c r="A17" s="189"/>
      <c r="B17" s="189"/>
      <c r="C17" s="189"/>
      <c r="D17" s="542"/>
      <c r="E17" s="542"/>
      <c r="F17" s="314"/>
      <c r="G17" s="189"/>
      <c r="H17" s="189"/>
      <c r="I17" s="189"/>
      <c r="J17" s="189"/>
      <c r="K17" s="189"/>
      <c r="L17" s="189"/>
      <c r="M17" s="189"/>
      <c r="N17" s="189"/>
      <c r="O17" s="189"/>
      <c r="P17" s="189"/>
      <c r="Q17" s="189"/>
      <c r="R17" s="189"/>
      <c r="S17" s="189"/>
      <c r="T17" s="189"/>
      <c r="U17" s="189"/>
      <c r="V17" s="189"/>
      <c r="W17" s="189"/>
      <c r="X17" s="189"/>
      <c r="Y17" s="189"/>
    </row>
    <row r="18" ht="15.75" customHeight="1">
      <c r="A18" s="189"/>
      <c r="B18" s="189"/>
      <c r="C18" s="189"/>
      <c r="D18" s="539"/>
      <c r="E18" s="189"/>
      <c r="F18" s="314"/>
      <c r="G18" s="189"/>
      <c r="H18" s="189"/>
      <c r="I18" s="189"/>
      <c r="J18" s="189"/>
      <c r="K18" s="189"/>
      <c r="L18" s="189"/>
      <c r="M18" s="189"/>
      <c r="N18" s="189"/>
      <c r="O18" s="189"/>
      <c r="P18" s="189"/>
      <c r="Q18" s="189"/>
      <c r="R18" s="189"/>
      <c r="S18" s="189"/>
      <c r="T18" s="189"/>
      <c r="U18" s="189"/>
      <c r="V18" s="189"/>
      <c r="W18" s="189"/>
      <c r="X18" s="189"/>
      <c r="Y18" s="189"/>
    </row>
    <row r="19" ht="15.75" customHeight="1">
      <c r="A19" s="189"/>
      <c r="B19" s="189"/>
      <c r="C19" s="189"/>
      <c r="D19" s="539"/>
      <c r="E19" s="189"/>
      <c r="F19" s="314"/>
      <c r="G19" s="189"/>
      <c r="H19" s="189"/>
      <c r="I19" s="189"/>
      <c r="J19" s="189"/>
      <c r="K19" s="189"/>
      <c r="L19" s="189"/>
      <c r="M19" s="189"/>
      <c r="N19" s="189"/>
      <c r="O19" s="189"/>
      <c r="P19" s="189"/>
      <c r="Q19" s="189"/>
      <c r="R19" s="189"/>
      <c r="S19" s="189"/>
      <c r="T19" s="189"/>
      <c r="U19" s="189"/>
      <c r="V19" s="189"/>
      <c r="W19" s="189"/>
      <c r="X19" s="189"/>
      <c r="Y19" s="189"/>
    </row>
    <row r="20" ht="15.75" customHeight="1">
      <c r="A20" s="189"/>
      <c r="B20" s="189"/>
      <c r="C20" s="189"/>
      <c r="D20" s="539"/>
      <c r="E20" s="189"/>
      <c r="F20" s="314"/>
      <c r="G20" s="189"/>
      <c r="H20" s="189"/>
      <c r="I20" s="189"/>
      <c r="J20" s="189"/>
      <c r="K20" s="189"/>
      <c r="L20" s="189"/>
      <c r="M20" s="189"/>
      <c r="N20" s="189"/>
      <c r="O20" s="189"/>
      <c r="P20" s="189"/>
      <c r="Q20" s="189"/>
      <c r="R20" s="189"/>
      <c r="S20" s="189"/>
      <c r="T20" s="189"/>
      <c r="U20" s="189"/>
      <c r="V20" s="189"/>
      <c r="W20" s="189"/>
      <c r="X20" s="189"/>
      <c r="Y20" s="189"/>
    </row>
    <row r="21" ht="15.75" customHeight="1">
      <c r="A21" s="189"/>
      <c r="B21" s="189"/>
      <c r="C21" s="189"/>
      <c r="D21" s="539"/>
      <c r="E21" s="189"/>
      <c r="F21" s="314"/>
      <c r="G21" s="189"/>
      <c r="H21" s="189"/>
      <c r="I21" s="189"/>
      <c r="J21" s="189"/>
      <c r="K21" s="189"/>
      <c r="L21" s="189"/>
      <c r="M21" s="189"/>
      <c r="N21" s="189"/>
      <c r="O21" s="189"/>
      <c r="P21" s="189"/>
      <c r="Q21" s="189"/>
      <c r="R21" s="189"/>
      <c r="S21" s="189"/>
      <c r="T21" s="189"/>
      <c r="U21" s="189"/>
      <c r="V21" s="189"/>
      <c r="W21" s="189"/>
      <c r="X21" s="189"/>
      <c r="Y21" s="189"/>
    </row>
    <row r="22" ht="15.75" customHeight="1">
      <c r="A22" s="189"/>
      <c r="B22" s="189"/>
      <c r="C22" s="189"/>
      <c r="D22" s="539"/>
      <c r="E22" s="189"/>
      <c r="F22" s="314"/>
      <c r="G22" s="189"/>
      <c r="H22" s="189"/>
      <c r="I22" s="189"/>
      <c r="J22" s="189"/>
      <c r="K22" s="189"/>
      <c r="L22" s="189"/>
      <c r="M22" s="189"/>
      <c r="N22" s="189"/>
      <c r="O22" s="189"/>
      <c r="P22" s="189"/>
      <c r="Q22" s="189"/>
      <c r="R22" s="189"/>
      <c r="S22" s="189"/>
      <c r="T22" s="189"/>
      <c r="U22" s="189"/>
      <c r="V22" s="189"/>
      <c r="W22" s="189"/>
      <c r="X22" s="189"/>
      <c r="Y22" s="189"/>
    </row>
    <row r="23" ht="15.75" customHeight="1">
      <c r="A23" s="189"/>
      <c r="B23" s="189"/>
      <c r="C23" s="189"/>
      <c r="D23" s="539"/>
      <c r="E23" s="189"/>
      <c r="F23" s="314"/>
      <c r="G23" s="189"/>
      <c r="H23" s="189"/>
      <c r="I23" s="189"/>
      <c r="J23" s="189"/>
      <c r="K23" s="189"/>
      <c r="L23" s="189"/>
      <c r="M23" s="189"/>
      <c r="N23" s="189"/>
      <c r="O23" s="189"/>
      <c r="P23" s="189"/>
      <c r="Q23" s="189"/>
      <c r="R23" s="189"/>
      <c r="S23" s="189"/>
      <c r="T23" s="189"/>
      <c r="U23" s="189"/>
      <c r="V23" s="189"/>
      <c r="W23" s="189"/>
      <c r="X23" s="189"/>
      <c r="Y23" s="189"/>
    </row>
    <row r="24" ht="15.75" customHeight="1">
      <c r="A24" s="189"/>
      <c r="B24" s="189"/>
      <c r="C24" s="189"/>
      <c r="D24" s="539"/>
      <c r="E24" s="189"/>
      <c r="F24" s="314"/>
      <c r="G24" s="189"/>
      <c r="H24" s="189"/>
      <c r="I24" s="189"/>
      <c r="J24" s="189"/>
      <c r="K24" s="189"/>
      <c r="L24" s="189"/>
      <c r="M24" s="189"/>
      <c r="N24" s="189"/>
      <c r="O24" s="189"/>
      <c r="P24" s="189"/>
      <c r="Q24" s="189"/>
      <c r="R24" s="189"/>
      <c r="S24" s="189"/>
      <c r="T24" s="189"/>
      <c r="U24" s="189"/>
      <c r="V24" s="189"/>
      <c r="W24" s="189"/>
      <c r="X24" s="189"/>
      <c r="Y24" s="189"/>
    </row>
    <row r="25" ht="15.75" customHeight="1">
      <c r="A25" s="189"/>
      <c r="B25" s="189"/>
      <c r="C25" s="189"/>
      <c r="D25" s="539"/>
      <c r="E25" s="189"/>
      <c r="F25" s="314"/>
      <c r="G25" s="189"/>
      <c r="H25" s="189"/>
      <c r="I25" s="189"/>
      <c r="J25" s="189"/>
      <c r="K25" s="189"/>
      <c r="L25" s="189"/>
      <c r="M25" s="189"/>
      <c r="N25" s="189"/>
      <c r="O25" s="189"/>
      <c r="P25" s="189"/>
      <c r="Q25" s="189"/>
      <c r="R25" s="189"/>
      <c r="S25" s="189"/>
      <c r="T25" s="189"/>
      <c r="U25" s="189"/>
      <c r="V25" s="189"/>
      <c r="W25" s="189"/>
      <c r="X25" s="189"/>
      <c r="Y25" s="189"/>
    </row>
    <row r="26" ht="15.75" customHeight="1">
      <c r="A26" s="189"/>
      <c r="B26" s="189"/>
      <c r="C26" s="189"/>
      <c r="D26" s="539"/>
      <c r="E26" s="189"/>
      <c r="F26" s="314"/>
      <c r="G26" s="189"/>
      <c r="H26" s="189"/>
      <c r="I26" s="189"/>
      <c r="J26" s="189"/>
      <c r="K26" s="189"/>
      <c r="L26" s="189"/>
      <c r="M26" s="189"/>
      <c r="N26" s="189"/>
      <c r="O26" s="189"/>
      <c r="P26" s="189"/>
      <c r="Q26" s="189"/>
      <c r="R26" s="189"/>
      <c r="S26" s="189"/>
      <c r="T26" s="189"/>
      <c r="U26" s="189"/>
      <c r="V26" s="189"/>
      <c r="W26" s="189"/>
      <c r="X26" s="189"/>
      <c r="Y26" s="189"/>
    </row>
    <row r="27" ht="15.75" customHeight="1">
      <c r="A27" s="189"/>
      <c r="B27" s="189"/>
      <c r="C27" s="189"/>
      <c r="D27" s="539"/>
      <c r="E27" s="189"/>
      <c r="F27" s="314"/>
      <c r="G27" s="189"/>
      <c r="H27" s="189"/>
      <c r="I27" s="189"/>
      <c r="J27" s="189"/>
      <c r="K27" s="189"/>
      <c r="L27" s="189"/>
      <c r="M27" s="189"/>
      <c r="N27" s="189"/>
      <c r="O27" s="189"/>
      <c r="P27" s="189"/>
      <c r="Q27" s="189"/>
      <c r="R27" s="189"/>
      <c r="S27" s="189"/>
      <c r="T27" s="189"/>
      <c r="U27" s="189"/>
      <c r="V27" s="189"/>
      <c r="W27" s="189"/>
      <c r="X27" s="189"/>
      <c r="Y27" s="189"/>
    </row>
    <row r="28" ht="15.75" customHeight="1">
      <c r="A28" s="189"/>
      <c r="B28" s="189"/>
      <c r="C28" s="189"/>
      <c r="D28" s="539"/>
      <c r="E28" s="189"/>
      <c r="F28" s="314"/>
      <c r="G28" s="189"/>
      <c r="H28" s="189"/>
      <c r="I28" s="189"/>
      <c r="J28" s="189"/>
      <c r="K28" s="189"/>
      <c r="L28" s="189"/>
      <c r="M28" s="189"/>
      <c r="N28" s="189"/>
      <c r="O28" s="189"/>
      <c r="P28" s="189"/>
      <c r="Q28" s="189"/>
      <c r="R28" s="189"/>
      <c r="S28" s="189"/>
      <c r="T28" s="189"/>
      <c r="U28" s="189"/>
      <c r="V28" s="189"/>
      <c r="W28" s="189"/>
      <c r="X28" s="189"/>
      <c r="Y28" s="189"/>
    </row>
    <row r="29" ht="15.75" customHeight="1">
      <c r="A29" s="189"/>
      <c r="B29" s="189"/>
      <c r="C29" s="189"/>
      <c r="D29" s="539"/>
      <c r="E29" s="189"/>
      <c r="F29" s="314"/>
      <c r="G29" s="189"/>
      <c r="H29" s="189"/>
      <c r="I29" s="189"/>
      <c r="J29" s="189"/>
      <c r="K29" s="189"/>
      <c r="L29" s="189"/>
      <c r="M29" s="189"/>
      <c r="N29" s="189"/>
      <c r="O29" s="189"/>
      <c r="P29" s="189"/>
      <c r="Q29" s="189"/>
      <c r="R29" s="189"/>
      <c r="S29" s="189"/>
      <c r="T29" s="189"/>
      <c r="U29" s="189"/>
      <c r="V29" s="189"/>
      <c r="W29" s="189"/>
      <c r="X29" s="189"/>
      <c r="Y29" s="189"/>
    </row>
    <row r="30" ht="15.75" customHeight="1">
      <c r="A30" s="189"/>
      <c r="B30" s="189"/>
      <c r="C30" s="189"/>
      <c r="D30" s="539"/>
      <c r="E30" s="189"/>
      <c r="F30" s="314"/>
      <c r="G30" s="189"/>
      <c r="H30" s="189"/>
      <c r="I30" s="189"/>
      <c r="J30" s="189"/>
      <c r="K30" s="189"/>
      <c r="L30" s="189"/>
      <c r="M30" s="189"/>
      <c r="N30" s="189"/>
      <c r="O30" s="189"/>
      <c r="P30" s="189"/>
      <c r="Q30" s="189"/>
      <c r="R30" s="189"/>
      <c r="S30" s="189"/>
      <c r="T30" s="189"/>
      <c r="U30" s="189"/>
      <c r="V30" s="189"/>
      <c r="W30" s="189"/>
      <c r="X30" s="189"/>
      <c r="Y30" s="189"/>
    </row>
    <row r="31" ht="15.75" customHeight="1">
      <c r="A31" s="189"/>
      <c r="B31" s="189"/>
      <c r="C31" s="189"/>
      <c r="D31" s="539"/>
      <c r="E31" s="189"/>
      <c r="F31" s="314"/>
      <c r="G31" s="189"/>
      <c r="H31" s="189"/>
      <c r="I31" s="189"/>
      <c r="J31" s="189"/>
      <c r="K31" s="189"/>
      <c r="L31" s="189"/>
      <c r="M31" s="189"/>
      <c r="N31" s="189"/>
      <c r="O31" s="189"/>
      <c r="P31" s="189"/>
      <c r="Q31" s="189"/>
      <c r="R31" s="189"/>
      <c r="S31" s="189"/>
      <c r="T31" s="189"/>
      <c r="U31" s="189"/>
      <c r="V31" s="189"/>
      <c r="W31" s="189"/>
      <c r="X31" s="189"/>
      <c r="Y31" s="189"/>
    </row>
    <row r="32" ht="15.75" customHeight="1">
      <c r="A32" s="189"/>
      <c r="B32" s="189"/>
      <c r="C32" s="189"/>
      <c r="D32" s="539"/>
      <c r="E32" s="189"/>
      <c r="F32" s="314"/>
      <c r="G32" s="189"/>
      <c r="H32" s="189"/>
      <c r="I32" s="189"/>
      <c r="J32" s="189"/>
      <c r="K32" s="189"/>
      <c r="L32" s="189"/>
      <c r="M32" s="189"/>
      <c r="N32" s="189"/>
      <c r="O32" s="189"/>
      <c r="P32" s="189"/>
      <c r="Q32" s="189"/>
      <c r="R32" s="189"/>
      <c r="S32" s="189"/>
      <c r="T32" s="189"/>
      <c r="U32" s="189"/>
      <c r="V32" s="189"/>
      <c r="W32" s="189"/>
      <c r="X32" s="189"/>
      <c r="Y32" s="189"/>
    </row>
    <row r="33" ht="15.75" customHeight="1">
      <c r="A33" s="189"/>
      <c r="B33" s="189"/>
      <c r="C33" s="189"/>
      <c r="D33" s="539"/>
      <c r="E33" s="189"/>
      <c r="F33" s="314"/>
      <c r="G33" s="189"/>
      <c r="H33" s="189"/>
      <c r="I33" s="189"/>
      <c r="J33" s="189"/>
      <c r="K33" s="189"/>
      <c r="L33" s="189"/>
      <c r="M33" s="189"/>
      <c r="N33" s="189"/>
      <c r="O33" s="189"/>
      <c r="P33" s="189"/>
      <c r="Q33" s="189"/>
      <c r="R33" s="189"/>
      <c r="S33" s="189"/>
      <c r="T33" s="189"/>
      <c r="U33" s="189"/>
      <c r="V33" s="189"/>
      <c r="W33" s="189"/>
      <c r="X33" s="189"/>
      <c r="Y33" s="189"/>
    </row>
    <row r="34" ht="15.75" customHeight="1">
      <c r="A34" s="189"/>
      <c r="B34" s="189"/>
      <c r="C34" s="189"/>
      <c r="D34" s="539"/>
      <c r="E34" s="189"/>
      <c r="F34" s="314"/>
      <c r="G34" s="189"/>
      <c r="H34" s="189"/>
      <c r="I34" s="189"/>
      <c r="J34" s="189"/>
      <c r="K34" s="189"/>
      <c r="L34" s="189"/>
      <c r="M34" s="189"/>
      <c r="N34" s="189"/>
      <c r="O34" s="189"/>
      <c r="P34" s="189"/>
      <c r="Q34" s="189"/>
      <c r="R34" s="189"/>
      <c r="S34" s="189"/>
      <c r="T34" s="189"/>
      <c r="U34" s="189"/>
      <c r="V34" s="189"/>
      <c r="W34" s="189"/>
      <c r="X34" s="189"/>
      <c r="Y34" s="189"/>
    </row>
    <row r="35" ht="15.75" customHeight="1">
      <c r="A35" s="189"/>
      <c r="B35" s="189"/>
      <c r="C35" s="189"/>
      <c r="D35" s="539"/>
      <c r="E35" s="189"/>
      <c r="F35" s="314"/>
      <c r="G35" s="189"/>
      <c r="H35" s="189"/>
      <c r="I35" s="189"/>
      <c r="J35" s="189"/>
      <c r="K35" s="189"/>
      <c r="L35" s="189"/>
      <c r="M35" s="189"/>
      <c r="N35" s="189"/>
      <c r="O35" s="189"/>
      <c r="P35" s="189"/>
      <c r="Q35" s="189"/>
      <c r="R35" s="189"/>
      <c r="S35" s="189"/>
      <c r="T35" s="189"/>
      <c r="U35" s="189"/>
      <c r="V35" s="189"/>
      <c r="W35" s="189"/>
      <c r="X35" s="189"/>
      <c r="Y35" s="189"/>
    </row>
    <row r="36" ht="15.75" customHeight="1">
      <c r="A36" s="189"/>
      <c r="B36" s="189"/>
      <c r="C36" s="189"/>
      <c r="D36" s="539"/>
      <c r="E36" s="189"/>
      <c r="F36" s="314"/>
      <c r="G36" s="189"/>
      <c r="H36" s="189"/>
      <c r="I36" s="189"/>
      <c r="J36" s="189"/>
      <c r="K36" s="189"/>
      <c r="L36" s="189"/>
      <c r="M36" s="189"/>
      <c r="N36" s="189"/>
      <c r="O36" s="189"/>
      <c r="P36" s="189"/>
      <c r="Q36" s="189"/>
      <c r="R36" s="189"/>
      <c r="S36" s="189"/>
      <c r="T36" s="189"/>
      <c r="U36" s="189"/>
      <c r="V36" s="189"/>
      <c r="W36" s="189"/>
      <c r="X36" s="189"/>
      <c r="Y36" s="189"/>
    </row>
    <row r="37" ht="15.75" customHeight="1">
      <c r="A37" s="189"/>
      <c r="B37" s="189"/>
      <c r="C37" s="189"/>
      <c r="D37" s="539"/>
      <c r="E37" s="189"/>
      <c r="F37" s="314"/>
      <c r="G37" s="189"/>
      <c r="H37" s="189"/>
      <c r="I37" s="189"/>
      <c r="J37" s="189"/>
      <c r="K37" s="189"/>
      <c r="L37" s="189"/>
      <c r="M37" s="189"/>
      <c r="N37" s="189"/>
      <c r="O37" s="189"/>
      <c r="P37" s="189"/>
      <c r="Q37" s="189"/>
      <c r="R37" s="189"/>
      <c r="S37" s="189"/>
      <c r="T37" s="189"/>
      <c r="U37" s="189"/>
      <c r="V37" s="189"/>
      <c r="W37" s="189"/>
      <c r="X37" s="189"/>
      <c r="Y37" s="189"/>
    </row>
    <row r="38" ht="15.75" customHeight="1">
      <c r="A38" s="189"/>
      <c r="B38" s="189"/>
      <c r="C38" s="189"/>
      <c r="D38" s="539"/>
      <c r="E38" s="189"/>
      <c r="F38" s="314"/>
      <c r="G38" s="189"/>
      <c r="H38" s="189"/>
      <c r="I38" s="189"/>
      <c r="J38" s="189"/>
      <c r="K38" s="189"/>
      <c r="L38" s="189"/>
      <c r="M38" s="189"/>
      <c r="N38" s="189"/>
      <c r="O38" s="189"/>
      <c r="P38" s="189"/>
      <c r="Q38" s="189"/>
      <c r="R38" s="189"/>
      <c r="S38" s="189"/>
      <c r="T38" s="189"/>
      <c r="U38" s="189"/>
      <c r="V38" s="189"/>
      <c r="W38" s="189"/>
      <c r="X38" s="189"/>
      <c r="Y38" s="189"/>
    </row>
    <row r="39" ht="15.75" customHeight="1">
      <c r="A39" s="189"/>
      <c r="B39" s="189"/>
      <c r="C39" s="189"/>
      <c r="D39" s="539"/>
      <c r="E39" s="189"/>
      <c r="F39" s="314"/>
      <c r="G39" s="189"/>
      <c r="H39" s="189"/>
      <c r="I39" s="189"/>
      <c r="J39" s="189"/>
      <c r="K39" s="189"/>
      <c r="L39" s="189"/>
      <c r="M39" s="189"/>
      <c r="N39" s="189"/>
      <c r="O39" s="189"/>
      <c r="P39" s="189"/>
      <c r="Q39" s="189"/>
      <c r="R39" s="189"/>
      <c r="S39" s="189"/>
      <c r="T39" s="189"/>
      <c r="U39" s="189"/>
      <c r="V39" s="189"/>
      <c r="W39" s="189"/>
      <c r="X39" s="189"/>
      <c r="Y39" s="189"/>
    </row>
    <row r="40" ht="15.75" customHeight="1">
      <c r="A40" s="189"/>
      <c r="B40" s="189"/>
      <c r="C40" s="189"/>
      <c r="D40" s="539"/>
      <c r="E40" s="189"/>
      <c r="F40" s="314"/>
      <c r="G40" s="189"/>
      <c r="H40" s="189"/>
      <c r="I40" s="189"/>
      <c r="J40" s="189"/>
      <c r="K40" s="189"/>
      <c r="L40" s="189"/>
      <c r="M40" s="189"/>
      <c r="N40" s="189"/>
      <c r="O40" s="189"/>
      <c r="P40" s="189"/>
      <c r="Q40" s="189"/>
      <c r="R40" s="189"/>
      <c r="S40" s="189"/>
      <c r="T40" s="189"/>
      <c r="U40" s="189"/>
      <c r="V40" s="189"/>
      <c r="W40" s="189"/>
      <c r="X40" s="189"/>
      <c r="Y40" s="189"/>
    </row>
    <row r="41" ht="15.75" customHeight="1">
      <c r="A41" s="189"/>
      <c r="B41" s="189"/>
      <c r="C41" s="189"/>
      <c r="D41" s="539"/>
      <c r="E41" s="189"/>
      <c r="F41" s="314"/>
      <c r="G41" s="189"/>
      <c r="H41" s="189"/>
      <c r="I41" s="189"/>
      <c r="J41" s="189"/>
      <c r="K41" s="189"/>
      <c r="L41" s="189"/>
      <c r="M41" s="189"/>
      <c r="N41" s="189"/>
      <c r="O41" s="189"/>
      <c r="P41" s="189"/>
      <c r="Q41" s="189"/>
      <c r="R41" s="189"/>
      <c r="S41" s="189"/>
      <c r="T41" s="189"/>
      <c r="U41" s="189"/>
      <c r="V41" s="189"/>
      <c r="W41" s="189"/>
      <c r="X41" s="189"/>
      <c r="Y41" s="189"/>
    </row>
    <row r="42" ht="15.75" customHeight="1">
      <c r="A42" s="189"/>
      <c r="B42" s="189"/>
      <c r="C42" s="189"/>
      <c r="D42" s="539"/>
      <c r="E42" s="189"/>
      <c r="F42" s="314"/>
      <c r="G42" s="189"/>
      <c r="H42" s="189"/>
      <c r="I42" s="189"/>
      <c r="J42" s="189"/>
      <c r="K42" s="189"/>
      <c r="L42" s="189"/>
      <c r="M42" s="189"/>
      <c r="N42" s="189"/>
      <c r="O42" s="189"/>
      <c r="P42" s="189"/>
      <c r="Q42" s="189"/>
      <c r="R42" s="189"/>
      <c r="S42" s="189"/>
      <c r="T42" s="189"/>
      <c r="U42" s="189"/>
      <c r="V42" s="189"/>
      <c r="W42" s="189"/>
      <c r="X42" s="189"/>
      <c r="Y42" s="189"/>
    </row>
    <row r="43" ht="15.75" customHeight="1">
      <c r="A43" s="189"/>
      <c r="B43" s="189"/>
      <c r="C43" s="189"/>
      <c r="D43" s="539"/>
      <c r="E43" s="189"/>
      <c r="F43" s="314"/>
      <c r="G43" s="189"/>
      <c r="H43" s="189"/>
      <c r="I43" s="189"/>
      <c r="J43" s="189"/>
      <c r="K43" s="189"/>
      <c r="L43" s="189"/>
      <c r="M43" s="189"/>
      <c r="N43" s="189"/>
      <c r="O43" s="189"/>
      <c r="P43" s="189"/>
      <c r="Q43" s="189"/>
      <c r="R43" s="189"/>
      <c r="S43" s="189"/>
      <c r="T43" s="189"/>
      <c r="U43" s="189"/>
      <c r="V43" s="189"/>
      <c r="W43" s="189"/>
      <c r="X43" s="189"/>
      <c r="Y43" s="189"/>
    </row>
    <row r="44" ht="15.75" customHeight="1">
      <c r="A44" s="189"/>
      <c r="B44" s="189"/>
      <c r="C44" s="189"/>
      <c r="D44" s="539"/>
      <c r="E44" s="189"/>
      <c r="F44" s="314"/>
      <c r="G44" s="189"/>
      <c r="H44" s="189"/>
      <c r="I44" s="189"/>
      <c r="J44" s="189"/>
      <c r="K44" s="189"/>
      <c r="L44" s="189"/>
      <c r="M44" s="189"/>
      <c r="N44" s="189"/>
      <c r="O44" s="189"/>
      <c r="P44" s="189"/>
      <c r="Q44" s="189"/>
      <c r="R44" s="189"/>
      <c r="S44" s="189"/>
      <c r="T44" s="189"/>
      <c r="U44" s="189"/>
      <c r="V44" s="189"/>
      <c r="W44" s="189"/>
      <c r="X44" s="189"/>
      <c r="Y44" s="189"/>
    </row>
    <row r="45" ht="15.75" customHeight="1">
      <c r="A45" s="189"/>
      <c r="B45" s="189"/>
      <c r="C45" s="189"/>
      <c r="D45" s="539"/>
      <c r="E45" s="189"/>
      <c r="F45" s="314"/>
      <c r="G45" s="189"/>
      <c r="H45" s="189"/>
      <c r="I45" s="189"/>
      <c r="J45" s="189"/>
      <c r="K45" s="189"/>
      <c r="L45" s="189"/>
      <c r="M45" s="189"/>
      <c r="N45" s="189"/>
      <c r="O45" s="189"/>
      <c r="P45" s="189"/>
      <c r="Q45" s="189"/>
      <c r="R45" s="189"/>
      <c r="S45" s="189"/>
      <c r="T45" s="189"/>
      <c r="U45" s="189"/>
      <c r="V45" s="189"/>
      <c r="W45" s="189"/>
      <c r="X45" s="189"/>
      <c r="Y45" s="189"/>
    </row>
    <row r="46" ht="15.75" customHeight="1">
      <c r="A46" s="189"/>
      <c r="B46" s="189"/>
      <c r="C46" s="189"/>
      <c r="D46" s="539"/>
      <c r="E46" s="189"/>
      <c r="F46" s="314"/>
      <c r="G46" s="189"/>
      <c r="H46" s="189"/>
      <c r="I46" s="189"/>
      <c r="J46" s="189"/>
      <c r="K46" s="189"/>
      <c r="L46" s="189"/>
      <c r="M46" s="189"/>
      <c r="N46" s="189"/>
      <c r="O46" s="189"/>
      <c r="P46" s="189"/>
      <c r="Q46" s="189"/>
      <c r="R46" s="189"/>
      <c r="S46" s="189"/>
      <c r="T46" s="189"/>
      <c r="U46" s="189"/>
      <c r="V46" s="189"/>
      <c r="W46" s="189"/>
      <c r="X46" s="189"/>
      <c r="Y46" s="189"/>
    </row>
    <row r="47" ht="15.75" customHeight="1">
      <c r="A47" s="189"/>
      <c r="B47" s="189"/>
      <c r="C47" s="189"/>
      <c r="D47" s="539"/>
      <c r="E47" s="189"/>
      <c r="F47" s="314"/>
      <c r="G47" s="189"/>
      <c r="H47" s="189"/>
      <c r="I47" s="189"/>
      <c r="J47" s="189"/>
      <c r="K47" s="189"/>
      <c r="L47" s="189"/>
      <c r="M47" s="189"/>
      <c r="N47" s="189"/>
      <c r="O47" s="189"/>
      <c r="P47" s="189"/>
      <c r="Q47" s="189"/>
      <c r="R47" s="189"/>
      <c r="S47" s="189"/>
      <c r="T47" s="189"/>
      <c r="U47" s="189"/>
      <c r="V47" s="189"/>
      <c r="W47" s="189"/>
      <c r="X47" s="189"/>
      <c r="Y47" s="189"/>
    </row>
    <row r="48" ht="15.75" customHeight="1">
      <c r="A48" s="189"/>
      <c r="B48" s="189"/>
      <c r="C48" s="189"/>
      <c r="D48" s="539"/>
      <c r="E48" s="189"/>
      <c r="F48" s="314"/>
      <c r="G48" s="189"/>
      <c r="H48" s="189"/>
      <c r="I48" s="189"/>
      <c r="J48" s="189"/>
      <c r="K48" s="189"/>
      <c r="L48" s="189"/>
      <c r="M48" s="189"/>
      <c r="N48" s="189"/>
      <c r="O48" s="189"/>
      <c r="P48" s="189"/>
      <c r="Q48" s="189"/>
      <c r="R48" s="189"/>
      <c r="S48" s="189"/>
      <c r="T48" s="189"/>
      <c r="U48" s="189"/>
      <c r="V48" s="189"/>
      <c r="W48" s="189"/>
      <c r="X48" s="189"/>
      <c r="Y48" s="189"/>
    </row>
    <row r="49" ht="15.75" customHeight="1">
      <c r="A49" s="189"/>
      <c r="B49" s="189"/>
      <c r="C49" s="189"/>
      <c r="D49" s="539"/>
      <c r="E49" s="189"/>
      <c r="F49" s="314"/>
      <c r="G49" s="189"/>
      <c r="H49" s="189"/>
      <c r="I49" s="189"/>
      <c r="J49" s="189"/>
      <c r="K49" s="189"/>
      <c r="L49" s="189"/>
      <c r="M49" s="189"/>
      <c r="N49" s="189"/>
      <c r="O49" s="189"/>
      <c r="P49" s="189"/>
      <c r="Q49" s="189"/>
      <c r="R49" s="189"/>
      <c r="S49" s="189"/>
      <c r="T49" s="189"/>
      <c r="U49" s="189"/>
      <c r="V49" s="189"/>
      <c r="W49" s="189"/>
      <c r="X49" s="189"/>
      <c r="Y49" s="189"/>
    </row>
    <row r="50" ht="15.75" customHeight="1">
      <c r="A50" s="189"/>
      <c r="B50" s="189"/>
      <c r="C50" s="189"/>
      <c r="D50" s="539"/>
      <c r="E50" s="189"/>
      <c r="F50" s="314"/>
      <c r="G50" s="189"/>
      <c r="H50" s="189"/>
      <c r="I50" s="189"/>
      <c r="J50" s="189"/>
      <c r="K50" s="189"/>
      <c r="L50" s="189"/>
      <c r="M50" s="189"/>
      <c r="N50" s="189"/>
      <c r="O50" s="189"/>
      <c r="P50" s="189"/>
      <c r="Q50" s="189"/>
      <c r="R50" s="189"/>
      <c r="S50" s="189"/>
      <c r="T50" s="189"/>
      <c r="U50" s="189"/>
      <c r="V50" s="189"/>
      <c r="W50" s="189"/>
      <c r="X50" s="189"/>
      <c r="Y50" s="189"/>
    </row>
    <row r="51" ht="15.75" customHeight="1">
      <c r="A51" s="189"/>
      <c r="B51" s="189"/>
      <c r="C51" s="189"/>
      <c r="D51" s="539"/>
      <c r="E51" s="189"/>
      <c r="F51" s="314"/>
      <c r="G51" s="189"/>
      <c r="H51" s="189"/>
      <c r="I51" s="189"/>
      <c r="J51" s="189"/>
      <c r="K51" s="189"/>
      <c r="L51" s="189"/>
      <c r="M51" s="189"/>
      <c r="N51" s="189"/>
      <c r="O51" s="189"/>
      <c r="P51" s="189"/>
      <c r="Q51" s="189"/>
      <c r="R51" s="189"/>
      <c r="S51" s="189"/>
      <c r="T51" s="189"/>
      <c r="U51" s="189"/>
      <c r="V51" s="189"/>
      <c r="W51" s="189"/>
      <c r="X51" s="189"/>
      <c r="Y51" s="189"/>
    </row>
    <row r="52" ht="15.75" customHeight="1">
      <c r="A52" s="189"/>
      <c r="B52" s="189"/>
      <c r="C52" s="189"/>
      <c r="D52" s="539"/>
      <c r="E52" s="189"/>
      <c r="F52" s="314"/>
      <c r="G52" s="189"/>
      <c r="H52" s="189"/>
      <c r="I52" s="189"/>
      <c r="J52" s="189"/>
      <c r="K52" s="189"/>
      <c r="L52" s="189"/>
      <c r="M52" s="189"/>
      <c r="N52" s="189"/>
      <c r="O52" s="189"/>
      <c r="P52" s="189"/>
      <c r="Q52" s="189"/>
      <c r="R52" s="189"/>
      <c r="S52" s="189"/>
      <c r="T52" s="189"/>
      <c r="U52" s="189"/>
      <c r="V52" s="189"/>
      <c r="W52" s="189"/>
      <c r="X52" s="189"/>
      <c r="Y52" s="189"/>
    </row>
    <row r="53" ht="15.75" customHeight="1">
      <c r="A53" s="189"/>
      <c r="B53" s="189"/>
      <c r="C53" s="189"/>
      <c r="D53" s="539"/>
      <c r="E53" s="189"/>
      <c r="F53" s="314"/>
      <c r="G53" s="189"/>
      <c r="H53" s="189"/>
      <c r="I53" s="189"/>
      <c r="J53" s="189"/>
      <c r="K53" s="189"/>
      <c r="L53" s="189"/>
      <c r="M53" s="189"/>
      <c r="N53" s="189"/>
      <c r="O53" s="189"/>
      <c r="P53" s="189"/>
      <c r="Q53" s="189"/>
      <c r="R53" s="189"/>
      <c r="S53" s="189"/>
      <c r="T53" s="189"/>
      <c r="U53" s="189"/>
      <c r="V53" s="189"/>
      <c r="W53" s="189"/>
      <c r="X53" s="189"/>
      <c r="Y53" s="189"/>
    </row>
    <row r="54" ht="15.75" customHeight="1">
      <c r="A54" s="189"/>
      <c r="B54" s="189"/>
      <c r="C54" s="189"/>
      <c r="D54" s="539"/>
      <c r="E54" s="189"/>
      <c r="F54" s="314"/>
      <c r="G54" s="189"/>
      <c r="H54" s="189"/>
      <c r="I54" s="189"/>
      <c r="J54" s="189"/>
      <c r="K54" s="189"/>
      <c r="L54" s="189"/>
      <c r="M54" s="189"/>
      <c r="N54" s="189"/>
      <c r="O54" s="189"/>
      <c r="P54" s="189"/>
      <c r="Q54" s="189"/>
      <c r="R54" s="189"/>
      <c r="S54" s="189"/>
      <c r="T54" s="189"/>
      <c r="U54" s="189"/>
      <c r="V54" s="189"/>
      <c r="W54" s="189"/>
      <c r="X54" s="189"/>
      <c r="Y54" s="189"/>
    </row>
    <row r="55" ht="15.75" customHeight="1">
      <c r="A55" s="189"/>
      <c r="B55" s="189"/>
      <c r="C55" s="189"/>
      <c r="D55" s="539"/>
      <c r="E55" s="189"/>
      <c r="F55" s="314"/>
      <c r="G55" s="189"/>
      <c r="H55" s="189"/>
      <c r="I55" s="189"/>
      <c r="J55" s="189"/>
      <c r="K55" s="189"/>
      <c r="L55" s="189"/>
      <c r="M55" s="189"/>
      <c r="N55" s="189"/>
      <c r="O55" s="189"/>
      <c r="P55" s="189"/>
      <c r="Q55" s="189"/>
      <c r="R55" s="189"/>
      <c r="S55" s="189"/>
      <c r="T55" s="189"/>
      <c r="U55" s="189"/>
      <c r="V55" s="189"/>
      <c r="W55" s="189"/>
      <c r="X55" s="189"/>
      <c r="Y55" s="189"/>
    </row>
    <row r="56" ht="15.75" customHeight="1">
      <c r="A56" s="189"/>
      <c r="B56" s="189"/>
      <c r="C56" s="189"/>
      <c r="D56" s="539"/>
      <c r="E56" s="189"/>
      <c r="F56" s="314"/>
      <c r="G56" s="189"/>
      <c r="H56" s="189"/>
      <c r="I56" s="189"/>
      <c r="J56" s="189"/>
      <c r="K56" s="189"/>
      <c r="L56" s="189"/>
      <c r="M56" s="189"/>
      <c r="N56" s="189"/>
      <c r="O56" s="189"/>
      <c r="P56" s="189"/>
      <c r="Q56" s="189"/>
      <c r="R56" s="189"/>
      <c r="S56" s="189"/>
      <c r="T56" s="189"/>
      <c r="U56" s="189"/>
      <c r="V56" s="189"/>
      <c r="W56" s="189"/>
      <c r="X56" s="189"/>
      <c r="Y56" s="189"/>
    </row>
    <row r="57" ht="15.75" customHeight="1">
      <c r="A57" s="189"/>
      <c r="B57" s="189"/>
      <c r="C57" s="189"/>
      <c r="D57" s="539"/>
      <c r="E57" s="189"/>
      <c r="F57" s="314"/>
      <c r="G57" s="189"/>
      <c r="H57" s="189"/>
      <c r="I57" s="189"/>
      <c r="J57" s="189"/>
      <c r="K57" s="189"/>
      <c r="L57" s="189"/>
      <c r="M57" s="189"/>
      <c r="N57" s="189"/>
      <c r="O57" s="189"/>
      <c r="P57" s="189"/>
      <c r="Q57" s="189"/>
      <c r="R57" s="189"/>
      <c r="S57" s="189"/>
      <c r="T57" s="189"/>
      <c r="U57" s="189"/>
      <c r="V57" s="189"/>
      <c r="W57" s="189"/>
      <c r="X57" s="189"/>
      <c r="Y57" s="189"/>
    </row>
    <row r="58" ht="15.75" customHeight="1">
      <c r="A58" s="189"/>
      <c r="B58" s="189"/>
      <c r="C58" s="189"/>
      <c r="D58" s="539"/>
      <c r="E58" s="189"/>
      <c r="F58" s="314"/>
      <c r="G58" s="189"/>
      <c r="H58" s="189"/>
      <c r="I58" s="189"/>
      <c r="J58" s="189"/>
      <c r="K58" s="189"/>
      <c r="L58" s="189"/>
      <c r="M58" s="189"/>
      <c r="N58" s="189"/>
      <c r="O58" s="189"/>
      <c r="P58" s="189"/>
      <c r="Q58" s="189"/>
      <c r="R58" s="189"/>
      <c r="S58" s="189"/>
      <c r="T58" s="189"/>
      <c r="U58" s="189"/>
      <c r="V58" s="189"/>
      <c r="W58" s="189"/>
      <c r="X58" s="189"/>
      <c r="Y58" s="189"/>
    </row>
    <row r="59" ht="15.75" customHeight="1">
      <c r="A59" s="189"/>
      <c r="B59" s="189"/>
      <c r="C59" s="189"/>
      <c r="D59" s="539"/>
      <c r="E59" s="189"/>
      <c r="F59" s="314"/>
      <c r="G59" s="189"/>
      <c r="H59" s="189"/>
      <c r="I59" s="189"/>
      <c r="J59" s="189"/>
      <c r="K59" s="189"/>
      <c r="L59" s="189"/>
      <c r="M59" s="189"/>
      <c r="N59" s="189"/>
      <c r="O59" s="189"/>
      <c r="P59" s="189"/>
      <c r="Q59" s="189"/>
      <c r="R59" s="189"/>
      <c r="S59" s="189"/>
      <c r="T59" s="189"/>
      <c r="U59" s="189"/>
      <c r="V59" s="189"/>
      <c r="W59" s="189"/>
      <c r="X59" s="189"/>
      <c r="Y59" s="189"/>
    </row>
    <row r="60" ht="15.75" customHeight="1">
      <c r="A60" s="189"/>
      <c r="B60" s="189"/>
      <c r="C60" s="189"/>
      <c r="D60" s="539"/>
      <c r="E60" s="189"/>
      <c r="F60" s="314"/>
      <c r="G60" s="189"/>
      <c r="H60" s="189"/>
      <c r="I60" s="189"/>
      <c r="J60" s="189"/>
      <c r="K60" s="189"/>
      <c r="L60" s="189"/>
      <c r="M60" s="189"/>
      <c r="N60" s="189"/>
      <c r="O60" s="189"/>
      <c r="P60" s="189"/>
      <c r="Q60" s="189"/>
      <c r="R60" s="189"/>
      <c r="S60" s="189"/>
      <c r="T60" s="189"/>
      <c r="U60" s="189"/>
      <c r="V60" s="189"/>
      <c r="W60" s="189"/>
      <c r="X60" s="189"/>
      <c r="Y60" s="189"/>
    </row>
    <row r="61" ht="15.75" customHeight="1">
      <c r="A61" s="189"/>
      <c r="B61" s="189"/>
      <c r="C61" s="189"/>
      <c r="D61" s="539"/>
      <c r="E61" s="189"/>
      <c r="F61" s="314"/>
      <c r="G61" s="189"/>
      <c r="H61" s="189"/>
      <c r="I61" s="189"/>
      <c r="J61" s="189"/>
      <c r="K61" s="189"/>
      <c r="L61" s="189"/>
      <c r="M61" s="189"/>
      <c r="N61" s="189"/>
      <c r="O61" s="189"/>
      <c r="P61" s="189"/>
      <c r="Q61" s="189"/>
      <c r="R61" s="189"/>
      <c r="S61" s="189"/>
      <c r="T61" s="189"/>
      <c r="U61" s="189"/>
      <c r="V61" s="189"/>
      <c r="W61" s="189"/>
      <c r="X61" s="189"/>
      <c r="Y61" s="189"/>
    </row>
    <row r="62" ht="15.75" customHeight="1">
      <c r="A62" s="189"/>
      <c r="B62" s="189"/>
      <c r="C62" s="189"/>
      <c r="D62" s="539"/>
      <c r="E62" s="189"/>
      <c r="F62" s="314"/>
      <c r="G62" s="189"/>
      <c r="H62" s="189"/>
      <c r="I62" s="189"/>
      <c r="J62" s="189"/>
      <c r="K62" s="189"/>
      <c r="L62" s="189"/>
      <c r="M62" s="189"/>
      <c r="N62" s="189"/>
      <c r="O62" s="189"/>
      <c r="P62" s="189"/>
      <c r="Q62" s="189"/>
      <c r="R62" s="189"/>
      <c r="S62" s="189"/>
      <c r="T62" s="189"/>
      <c r="U62" s="189"/>
      <c r="V62" s="189"/>
      <c r="W62" s="189"/>
      <c r="X62" s="189"/>
      <c r="Y62" s="189"/>
    </row>
    <row r="63" ht="15.75" customHeight="1">
      <c r="A63" s="189"/>
      <c r="B63" s="189"/>
      <c r="C63" s="189"/>
      <c r="D63" s="539"/>
      <c r="E63" s="189"/>
      <c r="F63" s="314"/>
      <c r="G63" s="189"/>
      <c r="H63" s="189"/>
      <c r="I63" s="189"/>
      <c r="J63" s="189"/>
      <c r="K63" s="189"/>
      <c r="L63" s="189"/>
      <c r="M63" s="189"/>
      <c r="N63" s="189"/>
      <c r="O63" s="189"/>
      <c r="P63" s="189"/>
      <c r="Q63" s="189"/>
      <c r="R63" s="189"/>
      <c r="S63" s="189"/>
      <c r="T63" s="189"/>
      <c r="U63" s="189"/>
      <c r="V63" s="189"/>
      <c r="W63" s="189"/>
      <c r="X63" s="189"/>
      <c r="Y63" s="189"/>
    </row>
    <row r="64" ht="15.75" customHeight="1">
      <c r="A64" s="189"/>
      <c r="B64" s="189"/>
      <c r="C64" s="189"/>
      <c r="D64" s="539"/>
      <c r="E64" s="189"/>
      <c r="F64" s="314"/>
      <c r="G64" s="189"/>
      <c r="H64" s="189"/>
      <c r="I64" s="189"/>
      <c r="J64" s="189"/>
      <c r="K64" s="189"/>
      <c r="L64" s="189"/>
      <c r="M64" s="189"/>
      <c r="N64" s="189"/>
      <c r="O64" s="189"/>
      <c r="P64" s="189"/>
      <c r="Q64" s="189"/>
      <c r="R64" s="189"/>
      <c r="S64" s="189"/>
      <c r="T64" s="189"/>
      <c r="U64" s="189"/>
      <c r="V64" s="189"/>
      <c r="W64" s="189"/>
      <c r="X64" s="189"/>
      <c r="Y64" s="189"/>
    </row>
    <row r="65" ht="15.75" customHeight="1">
      <c r="A65" s="189"/>
      <c r="B65" s="189"/>
      <c r="C65" s="189"/>
      <c r="D65" s="539"/>
      <c r="E65" s="189"/>
      <c r="F65" s="314"/>
      <c r="G65" s="189"/>
      <c r="H65" s="189"/>
      <c r="I65" s="189"/>
      <c r="J65" s="189"/>
      <c r="K65" s="189"/>
      <c r="L65" s="189"/>
      <c r="M65" s="189"/>
      <c r="N65" s="189"/>
      <c r="O65" s="189"/>
      <c r="P65" s="189"/>
      <c r="Q65" s="189"/>
      <c r="R65" s="189"/>
      <c r="S65" s="189"/>
      <c r="T65" s="189"/>
      <c r="U65" s="189"/>
      <c r="V65" s="189"/>
      <c r="W65" s="189"/>
      <c r="X65" s="189"/>
      <c r="Y65" s="189"/>
    </row>
    <row r="66" ht="15.75" customHeight="1">
      <c r="A66" s="189"/>
      <c r="B66" s="189"/>
      <c r="C66" s="189"/>
      <c r="D66" s="539"/>
      <c r="E66" s="189"/>
      <c r="F66" s="314"/>
      <c r="G66" s="189"/>
      <c r="H66" s="189"/>
      <c r="I66" s="189"/>
      <c r="J66" s="189"/>
      <c r="K66" s="189"/>
      <c r="L66" s="189"/>
      <c r="M66" s="189"/>
      <c r="N66" s="189"/>
      <c r="O66" s="189"/>
      <c r="P66" s="189"/>
      <c r="Q66" s="189"/>
      <c r="R66" s="189"/>
      <c r="S66" s="189"/>
      <c r="T66" s="189"/>
      <c r="U66" s="189"/>
      <c r="V66" s="189"/>
      <c r="W66" s="189"/>
      <c r="X66" s="189"/>
      <c r="Y66" s="189"/>
    </row>
    <row r="67" ht="15.75" customHeight="1">
      <c r="A67" s="189"/>
      <c r="B67" s="189"/>
      <c r="C67" s="189"/>
      <c r="D67" s="539"/>
      <c r="E67" s="189"/>
      <c r="F67" s="314"/>
      <c r="G67" s="189"/>
      <c r="H67" s="189"/>
      <c r="I67" s="189"/>
      <c r="J67" s="189"/>
      <c r="K67" s="189"/>
      <c r="L67" s="189"/>
      <c r="M67" s="189"/>
      <c r="N67" s="189"/>
      <c r="O67" s="189"/>
      <c r="P67" s="189"/>
      <c r="Q67" s="189"/>
      <c r="R67" s="189"/>
      <c r="S67" s="189"/>
      <c r="T67" s="189"/>
      <c r="U67" s="189"/>
      <c r="V67" s="189"/>
      <c r="W67" s="189"/>
      <c r="X67" s="189"/>
      <c r="Y67" s="189"/>
    </row>
    <row r="68" ht="15.75" customHeight="1">
      <c r="A68" s="189"/>
      <c r="B68" s="189"/>
      <c r="C68" s="189"/>
      <c r="D68" s="539"/>
      <c r="E68" s="189"/>
      <c r="F68" s="314"/>
      <c r="G68" s="189"/>
      <c r="H68" s="189"/>
      <c r="I68" s="189"/>
      <c r="J68" s="189"/>
      <c r="K68" s="189"/>
      <c r="L68" s="189"/>
      <c r="M68" s="189"/>
      <c r="N68" s="189"/>
      <c r="O68" s="189"/>
      <c r="P68" s="189"/>
      <c r="Q68" s="189"/>
      <c r="R68" s="189"/>
      <c r="S68" s="189"/>
      <c r="T68" s="189"/>
      <c r="U68" s="189"/>
      <c r="V68" s="189"/>
      <c r="W68" s="189"/>
      <c r="X68" s="189"/>
      <c r="Y68" s="189"/>
    </row>
    <row r="69" ht="15.75" customHeight="1">
      <c r="A69" s="189"/>
      <c r="B69" s="189"/>
      <c r="C69" s="189"/>
      <c r="D69" s="539"/>
      <c r="E69" s="189"/>
      <c r="F69" s="314"/>
      <c r="G69" s="189"/>
      <c r="H69" s="189"/>
      <c r="I69" s="189"/>
      <c r="J69" s="189"/>
      <c r="K69" s="189"/>
      <c r="L69" s="189"/>
      <c r="M69" s="189"/>
      <c r="N69" s="189"/>
      <c r="O69" s="189"/>
      <c r="P69" s="189"/>
      <c r="Q69" s="189"/>
      <c r="R69" s="189"/>
      <c r="S69" s="189"/>
      <c r="T69" s="189"/>
      <c r="U69" s="189"/>
      <c r="V69" s="189"/>
      <c r="W69" s="189"/>
      <c r="X69" s="189"/>
      <c r="Y69" s="189"/>
    </row>
    <row r="70" ht="15.75" customHeight="1">
      <c r="A70" s="189"/>
      <c r="B70" s="189"/>
      <c r="C70" s="189"/>
      <c r="D70" s="539"/>
      <c r="E70" s="189"/>
      <c r="F70" s="314"/>
      <c r="G70" s="189"/>
      <c r="H70" s="189"/>
      <c r="I70" s="189"/>
      <c r="J70" s="189"/>
      <c r="K70" s="189"/>
      <c r="L70" s="189"/>
      <c r="M70" s="189"/>
      <c r="N70" s="189"/>
      <c r="O70" s="189"/>
      <c r="P70" s="189"/>
      <c r="Q70" s="189"/>
      <c r="R70" s="189"/>
      <c r="S70" s="189"/>
      <c r="T70" s="189"/>
      <c r="U70" s="189"/>
      <c r="V70" s="189"/>
      <c r="W70" s="189"/>
      <c r="X70" s="189"/>
      <c r="Y70" s="189"/>
    </row>
    <row r="71" ht="15.75" customHeight="1">
      <c r="A71" s="189"/>
      <c r="B71" s="189"/>
      <c r="C71" s="189"/>
      <c r="D71" s="539"/>
      <c r="E71" s="189"/>
      <c r="F71" s="314"/>
      <c r="G71" s="189"/>
      <c r="H71" s="189"/>
      <c r="I71" s="189"/>
      <c r="J71" s="189"/>
      <c r="K71" s="189"/>
      <c r="L71" s="189"/>
      <c r="M71" s="189"/>
      <c r="N71" s="189"/>
      <c r="O71" s="189"/>
      <c r="P71" s="189"/>
      <c r="Q71" s="189"/>
      <c r="R71" s="189"/>
      <c r="S71" s="189"/>
      <c r="T71" s="189"/>
      <c r="U71" s="189"/>
      <c r="V71" s="189"/>
      <c r="W71" s="189"/>
      <c r="X71" s="189"/>
      <c r="Y71" s="189"/>
    </row>
    <row r="72" ht="15.75" customHeight="1">
      <c r="A72" s="189"/>
      <c r="B72" s="189"/>
      <c r="C72" s="189"/>
      <c r="D72" s="539"/>
      <c r="E72" s="189"/>
      <c r="F72" s="314"/>
      <c r="G72" s="189"/>
      <c r="H72" s="189"/>
      <c r="I72" s="189"/>
      <c r="J72" s="189"/>
      <c r="K72" s="189"/>
      <c r="L72" s="189"/>
      <c r="M72" s="189"/>
      <c r="N72" s="189"/>
      <c r="O72" s="189"/>
      <c r="P72" s="189"/>
      <c r="Q72" s="189"/>
      <c r="R72" s="189"/>
      <c r="S72" s="189"/>
      <c r="T72" s="189"/>
      <c r="U72" s="189"/>
      <c r="V72" s="189"/>
      <c r="W72" s="189"/>
      <c r="X72" s="189"/>
      <c r="Y72" s="189"/>
    </row>
    <row r="73" ht="15.75" customHeight="1">
      <c r="A73" s="189"/>
      <c r="B73" s="189"/>
      <c r="C73" s="189"/>
      <c r="D73" s="539"/>
      <c r="E73" s="189"/>
      <c r="F73" s="314"/>
      <c r="G73" s="189"/>
      <c r="H73" s="189"/>
      <c r="I73" s="189"/>
      <c r="J73" s="189"/>
      <c r="K73" s="189"/>
      <c r="L73" s="189"/>
      <c r="M73" s="189"/>
      <c r="N73" s="189"/>
      <c r="O73" s="189"/>
      <c r="P73" s="189"/>
      <c r="Q73" s="189"/>
      <c r="R73" s="189"/>
      <c r="S73" s="189"/>
      <c r="T73" s="189"/>
      <c r="U73" s="189"/>
      <c r="V73" s="189"/>
      <c r="W73" s="189"/>
      <c r="X73" s="189"/>
      <c r="Y73" s="189"/>
    </row>
    <row r="74" ht="15.75" customHeight="1">
      <c r="A74" s="189"/>
      <c r="B74" s="189"/>
      <c r="C74" s="189"/>
      <c r="D74" s="539"/>
      <c r="E74" s="189"/>
      <c r="F74" s="314"/>
      <c r="G74" s="189"/>
      <c r="H74" s="189"/>
      <c r="I74" s="189"/>
      <c r="J74" s="189"/>
      <c r="K74" s="189"/>
      <c r="L74" s="189"/>
      <c r="M74" s="189"/>
      <c r="N74" s="189"/>
      <c r="O74" s="189"/>
      <c r="P74" s="189"/>
      <c r="Q74" s="189"/>
      <c r="R74" s="189"/>
      <c r="S74" s="189"/>
      <c r="T74" s="189"/>
      <c r="U74" s="189"/>
      <c r="V74" s="189"/>
      <c r="W74" s="189"/>
      <c r="X74" s="189"/>
      <c r="Y74" s="189"/>
    </row>
    <row r="75" ht="15.75" customHeight="1">
      <c r="A75" s="189"/>
      <c r="B75" s="189"/>
      <c r="C75" s="189"/>
      <c r="D75" s="539"/>
      <c r="E75" s="189"/>
      <c r="F75" s="314"/>
      <c r="G75" s="189"/>
      <c r="H75" s="189"/>
      <c r="I75" s="189"/>
      <c r="J75" s="189"/>
      <c r="K75" s="189"/>
      <c r="L75" s="189"/>
      <c r="M75" s="189"/>
      <c r="N75" s="189"/>
      <c r="O75" s="189"/>
      <c r="P75" s="189"/>
      <c r="Q75" s="189"/>
      <c r="R75" s="189"/>
      <c r="S75" s="189"/>
      <c r="T75" s="189"/>
      <c r="U75" s="189"/>
      <c r="V75" s="189"/>
      <c r="W75" s="189"/>
      <c r="X75" s="189"/>
      <c r="Y75" s="189"/>
    </row>
    <row r="76" ht="15.75" customHeight="1">
      <c r="A76" s="189"/>
      <c r="B76" s="189"/>
      <c r="C76" s="189"/>
      <c r="D76" s="539"/>
      <c r="E76" s="189"/>
      <c r="F76" s="314"/>
      <c r="G76" s="189"/>
      <c r="H76" s="189"/>
      <c r="I76" s="189"/>
      <c r="J76" s="189"/>
      <c r="K76" s="189"/>
      <c r="L76" s="189"/>
      <c r="M76" s="189"/>
      <c r="N76" s="189"/>
      <c r="O76" s="189"/>
      <c r="P76" s="189"/>
      <c r="Q76" s="189"/>
      <c r="R76" s="189"/>
      <c r="S76" s="189"/>
      <c r="T76" s="189"/>
      <c r="U76" s="189"/>
      <c r="V76" s="189"/>
      <c r="W76" s="189"/>
      <c r="X76" s="189"/>
      <c r="Y76" s="189"/>
    </row>
    <row r="77" ht="15.75" customHeight="1">
      <c r="A77" s="189"/>
      <c r="B77" s="189"/>
      <c r="C77" s="189"/>
      <c r="D77" s="539"/>
      <c r="E77" s="189"/>
      <c r="F77" s="314"/>
      <c r="G77" s="189"/>
      <c r="H77" s="189"/>
      <c r="I77" s="189"/>
      <c r="J77" s="189"/>
      <c r="K77" s="189"/>
      <c r="L77" s="189"/>
      <c r="M77" s="189"/>
      <c r="N77" s="189"/>
      <c r="O77" s="189"/>
      <c r="P77" s="189"/>
      <c r="Q77" s="189"/>
      <c r="R77" s="189"/>
      <c r="S77" s="189"/>
      <c r="T77" s="189"/>
      <c r="U77" s="189"/>
      <c r="V77" s="189"/>
      <c r="W77" s="189"/>
      <c r="X77" s="189"/>
      <c r="Y77" s="189"/>
    </row>
    <row r="78" ht="15.75" customHeight="1">
      <c r="A78" s="189"/>
      <c r="B78" s="189"/>
      <c r="C78" s="189"/>
      <c r="D78" s="539"/>
      <c r="E78" s="189"/>
      <c r="F78" s="314"/>
      <c r="G78" s="189"/>
      <c r="H78" s="189"/>
      <c r="I78" s="189"/>
      <c r="J78" s="189"/>
      <c r="K78" s="189"/>
      <c r="L78" s="189"/>
      <c r="M78" s="189"/>
      <c r="N78" s="189"/>
      <c r="O78" s="189"/>
      <c r="P78" s="189"/>
      <c r="Q78" s="189"/>
      <c r="R78" s="189"/>
      <c r="S78" s="189"/>
      <c r="T78" s="189"/>
      <c r="U78" s="189"/>
      <c r="V78" s="189"/>
      <c r="W78" s="189"/>
      <c r="X78" s="189"/>
      <c r="Y78" s="189"/>
    </row>
    <row r="79" ht="15.75" customHeight="1">
      <c r="A79" s="189"/>
      <c r="B79" s="189"/>
      <c r="C79" s="189"/>
      <c r="D79" s="539"/>
      <c r="E79" s="189"/>
      <c r="F79" s="314"/>
      <c r="G79" s="189"/>
      <c r="H79" s="189"/>
      <c r="I79" s="189"/>
      <c r="J79" s="189"/>
      <c r="K79" s="189"/>
      <c r="L79" s="189"/>
      <c r="M79" s="189"/>
      <c r="N79" s="189"/>
      <c r="O79" s="189"/>
      <c r="P79" s="189"/>
      <c r="Q79" s="189"/>
      <c r="R79" s="189"/>
      <c r="S79" s="189"/>
      <c r="T79" s="189"/>
      <c r="U79" s="189"/>
      <c r="V79" s="189"/>
      <c r="W79" s="189"/>
      <c r="X79" s="189"/>
      <c r="Y79" s="189"/>
    </row>
    <row r="80" ht="15.75" customHeight="1">
      <c r="A80" s="189"/>
      <c r="B80" s="189"/>
      <c r="C80" s="189"/>
      <c r="D80" s="539"/>
      <c r="E80" s="189"/>
      <c r="F80" s="314"/>
      <c r="G80" s="189"/>
      <c r="H80" s="189"/>
      <c r="I80" s="189"/>
      <c r="J80" s="189"/>
      <c r="K80" s="189"/>
      <c r="L80" s="189"/>
      <c r="M80" s="189"/>
      <c r="N80" s="189"/>
      <c r="O80" s="189"/>
      <c r="P80" s="189"/>
      <c r="Q80" s="189"/>
      <c r="R80" s="189"/>
      <c r="S80" s="189"/>
      <c r="T80" s="189"/>
      <c r="U80" s="189"/>
      <c r="V80" s="189"/>
      <c r="W80" s="189"/>
      <c r="X80" s="189"/>
      <c r="Y80" s="189"/>
    </row>
    <row r="81" ht="15.75" customHeight="1">
      <c r="A81" s="189"/>
      <c r="B81" s="189"/>
      <c r="C81" s="189"/>
      <c r="D81" s="539"/>
      <c r="E81" s="189"/>
      <c r="F81" s="314"/>
      <c r="G81" s="189"/>
      <c r="H81" s="189"/>
      <c r="I81" s="189"/>
      <c r="J81" s="189"/>
      <c r="K81" s="189"/>
      <c r="L81" s="189"/>
      <c r="M81" s="189"/>
      <c r="N81" s="189"/>
      <c r="O81" s="189"/>
      <c r="P81" s="189"/>
      <c r="Q81" s="189"/>
      <c r="R81" s="189"/>
      <c r="S81" s="189"/>
      <c r="T81" s="189"/>
      <c r="U81" s="189"/>
      <c r="V81" s="189"/>
      <c r="W81" s="189"/>
      <c r="X81" s="189"/>
      <c r="Y81" s="189"/>
    </row>
    <row r="82" ht="15.75" customHeight="1">
      <c r="A82" s="189"/>
      <c r="B82" s="189"/>
      <c r="C82" s="189"/>
      <c r="D82" s="539"/>
      <c r="E82" s="189"/>
      <c r="F82" s="314"/>
      <c r="G82" s="189"/>
      <c r="H82" s="189"/>
      <c r="I82" s="189"/>
      <c r="J82" s="189"/>
      <c r="K82" s="189"/>
      <c r="L82" s="189"/>
      <c r="M82" s="189"/>
      <c r="N82" s="189"/>
      <c r="O82" s="189"/>
      <c r="P82" s="189"/>
      <c r="Q82" s="189"/>
      <c r="R82" s="189"/>
      <c r="S82" s="189"/>
      <c r="T82" s="189"/>
      <c r="U82" s="189"/>
      <c r="V82" s="189"/>
      <c r="W82" s="189"/>
      <c r="X82" s="189"/>
      <c r="Y82" s="189"/>
    </row>
    <row r="83" ht="15.75" customHeight="1">
      <c r="A83" s="189"/>
      <c r="B83" s="189"/>
      <c r="C83" s="189"/>
      <c r="D83" s="539"/>
      <c r="E83" s="189"/>
      <c r="F83" s="314"/>
      <c r="G83" s="189"/>
      <c r="H83" s="189"/>
      <c r="I83" s="189"/>
      <c r="J83" s="189"/>
      <c r="K83" s="189"/>
      <c r="L83" s="189"/>
      <c r="M83" s="189"/>
      <c r="N83" s="189"/>
      <c r="O83" s="189"/>
      <c r="P83" s="189"/>
      <c r="Q83" s="189"/>
      <c r="R83" s="189"/>
      <c r="S83" s="189"/>
      <c r="T83" s="189"/>
      <c r="U83" s="189"/>
      <c r="V83" s="189"/>
      <c r="W83" s="189"/>
      <c r="X83" s="189"/>
      <c r="Y83" s="189"/>
    </row>
    <row r="84" ht="15.75" customHeight="1">
      <c r="A84" s="189"/>
      <c r="B84" s="189"/>
      <c r="C84" s="189"/>
      <c r="D84" s="539"/>
      <c r="E84" s="189"/>
      <c r="F84" s="314"/>
      <c r="G84" s="189"/>
      <c r="H84" s="189"/>
      <c r="I84" s="189"/>
      <c r="J84" s="189"/>
      <c r="K84" s="189"/>
      <c r="L84" s="189"/>
      <c r="M84" s="189"/>
      <c r="N84" s="189"/>
      <c r="O84" s="189"/>
      <c r="P84" s="189"/>
      <c r="Q84" s="189"/>
      <c r="R84" s="189"/>
      <c r="S84" s="189"/>
      <c r="T84" s="189"/>
      <c r="U84" s="189"/>
      <c r="V84" s="189"/>
      <c r="W84" s="189"/>
      <c r="X84" s="189"/>
      <c r="Y84" s="189"/>
    </row>
    <row r="85" ht="15.75" customHeight="1">
      <c r="A85" s="189"/>
      <c r="B85" s="189"/>
      <c r="C85" s="189"/>
      <c r="D85" s="539"/>
      <c r="E85" s="189"/>
      <c r="F85" s="314"/>
      <c r="G85" s="189"/>
      <c r="H85" s="189"/>
      <c r="I85" s="189"/>
      <c r="J85" s="189"/>
      <c r="K85" s="189"/>
      <c r="L85" s="189"/>
      <c r="M85" s="189"/>
      <c r="N85" s="189"/>
      <c r="O85" s="189"/>
      <c r="P85" s="189"/>
      <c r="Q85" s="189"/>
      <c r="R85" s="189"/>
      <c r="S85" s="189"/>
      <c r="T85" s="189"/>
      <c r="U85" s="189"/>
      <c r="V85" s="189"/>
      <c r="W85" s="189"/>
      <c r="X85" s="189"/>
      <c r="Y85" s="189"/>
    </row>
    <row r="86" ht="15.75" customHeight="1">
      <c r="A86" s="189"/>
      <c r="B86" s="189"/>
      <c r="C86" s="189"/>
      <c r="D86" s="539"/>
      <c r="E86" s="189"/>
      <c r="F86" s="314"/>
      <c r="G86" s="189"/>
      <c r="H86" s="189"/>
      <c r="I86" s="189"/>
      <c r="J86" s="189"/>
      <c r="K86" s="189"/>
      <c r="L86" s="189"/>
      <c r="M86" s="189"/>
      <c r="N86" s="189"/>
      <c r="O86" s="189"/>
      <c r="P86" s="189"/>
      <c r="Q86" s="189"/>
      <c r="R86" s="189"/>
      <c r="S86" s="189"/>
      <c r="T86" s="189"/>
      <c r="U86" s="189"/>
      <c r="V86" s="189"/>
      <c r="W86" s="189"/>
      <c r="X86" s="189"/>
      <c r="Y86" s="189"/>
    </row>
    <row r="87" ht="15.75" customHeight="1">
      <c r="A87" s="189"/>
      <c r="B87" s="189"/>
      <c r="C87" s="189"/>
      <c r="D87" s="539"/>
      <c r="E87" s="189"/>
      <c r="F87" s="314"/>
      <c r="G87" s="189"/>
      <c r="H87" s="189"/>
      <c r="I87" s="189"/>
      <c r="J87" s="189"/>
      <c r="K87" s="189"/>
      <c r="L87" s="189"/>
      <c r="M87" s="189"/>
      <c r="N87" s="189"/>
      <c r="O87" s="189"/>
      <c r="P87" s="189"/>
      <c r="Q87" s="189"/>
      <c r="R87" s="189"/>
      <c r="S87" s="189"/>
      <c r="T87" s="189"/>
      <c r="U87" s="189"/>
      <c r="V87" s="189"/>
      <c r="W87" s="189"/>
      <c r="X87" s="189"/>
      <c r="Y87" s="189"/>
    </row>
    <row r="88" ht="15.75" customHeight="1">
      <c r="A88" s="189"/>
      <c r="B88" s="189"/>
      <c r="C88" s="189"/>
      <c r="D88" s="539"/>
      <c r="E88" s="189"/>
      <c r="F88" s="314"/>
      <c r="G88" s="189"/>
      <c r="H88" s="189"/>
      <c r="I88" s="189"/>
      <c r="J88" s="189"/>
      <c r="K88" s="189"/>
      <c r="L88" s="189"/>
      <c r="M88" s="189"/>
      <c r="N88" s="189"/>
      <c r="O88" s="189"/>
      <c r="P88" s="189"/>
      <c r="Q88" s="189"/>
      <c r="R88" s="189"/>
      <c r="S88" s="189"/>
      <c r="T88" s="189"/>
      <c r="U88" s="189"/>
      <c r="V88" s="189"/>
      <c r="W88" s="189"/>
      <c r="X88" s="189"/>
      <c r="Y88" s="189"/>
    </row>
    <row r="89" ht="15.75" customHeight="1">
      <c r="A89" s="189"/>
      <c r="B89" s="189"/>
      <c r="C89" s="189"/>
      <c r="D89" s="539"/>
      <c r="E89" s="189"/>
      <c r="F89" s="314"/>
      <c r="G89" s="189"/>
      <c r="H89" s="189"/>
      <c r="I89" s="189"/>
      <c r="J89" s="189"/>
      <c r="K89" s="189"/>
      <c r="L89" s="189"/>
      <c r="M89" s="189"/>
      <c r="N89" s="189"/>
      <c r="O89" s="189"/>
      <c r="P89" s="189"/>
      <c r="Q89" s="189"/>
      <c r="R89" s="189"/>
      <c r="S89" s="189"/>
      <c r="T89" s="189"/>
      <c r="U89" s="189"/>
      <c r="V89" s="189"/>
      <c r="W89" s="189"/>
      <c r="X89" s="189"/>
      <c r="Y89" s="189"/>
    </row>
    <row r="90" ht="15.75" customHeight="1">
      <c r="A90" s="189"/>
      <c r="B90" s="189"/>
      <c r="C90" s="189"/>
      <c r="D90" s="539"/>
      <c r="E90" s="189"/>
      <c r="F90" s="314"/>
      <c r="G90" s="189"/>
      <c r="H90" s="189"/>
      <c r="I90" s="189"/>
      <c r="J90" s="189"/>
      <c r="K90" s="189"/>
      <c r="L90" s="189"/>
      <c r="M90" s="189"/>
      <c r="N90" s="189"/>
      <c r="O90" s="189"/>
      <c r="P90" s="189"/>
      <c r="Q90" s="189"/>
      <c r="R90" s="189"/>
      <c r="S90" s="189"/>
      <c r="T90" s="189"/>
      <c r="U90" s="189"/>
      <c r="V90" s="189"/>
      <c r="W90" s="189"/>
      <c r="X90" s="189"/>
      <c r="Y90" s="189"/>
    </row>
    <row r="91" ht="15.75" customHeight="1">
      <c r="A91" s="189"/>
      <c r="B91" s="189"/>
      <c r="C91" s="189"/>
      <c r="D91" s="539"/>
      <c r="E91" s="189"/>
      <c r="F91" s="314"/>
      <c r="G91" s="189"/>
      <c r="H91" s="189"/>
      <c r="I91" s="189"/>
      <c r="J91" s="189"/>
      <c r="K91" s="189"/>
      <c r="L91" s="189"/>
      <c r="M91" s="189"/>
      <c r="N91" s="189"/>
      <c r="O91" s="189"/>
      <c r="P91" s="189"/>
      <c r="Q91" s="189"/>
      <c r="R91" s="189"/>
      <c r="S91" s="189"/>
      <c r="T91" s="189"/>
      <c r="U91" s="189"/>
      <c r="V91" s="189"/>
      <c r="W91" s="189"/>
      <c r="X91" s="189"/>
      <c r="Y91" s="189"/>
    </row>
    <row r="92" ht="15.75" customHeight="1">
      <c r="A92" s="189"/>
      <c r="B92" s="189"/>
      <c r="C92" s="189"/>
      <c r="D92" s="539"/>
      <c r="E92" s="189"/>
      <c r="F92" s="314"/>
      <c r="G92" s="189"/>
      <c r="H92" s="189"/>
      <c r="I92" s="189"/>
      <c r="J92" s="189"/>
      <c r="K92" s="189"/>
      <c r="L92" s="189"/>
      <c r="M92" s="189"/>
      <c r="N92" s="189"/>
      <c r="O92" s="189"/>
      <c r="P92" s="189"/>
      <c r="Q92" s="189"/>
      <c r="R92" s="189"/>
      <c r="S92" s="189"/>
      <c r="T92" s="189"/>
      <c r="U92" s="189"/>
      <c r="V92" s="189"/>
      <c r="W92" s="189"/>
      <c r="X92" s="189"/>
      <c r="Y92" s="189"/>
    </row>
    <row r="93" ht="15.75" customHeight="1">
      <c r="A93" s="189"/>
      <c r="B93" s="189"/>
      <c r="C93" s="189"/>
      <c r="D93" s="539"/>
      <c r="E93" s="189"/>
      <c r="F93" s="314"/>
      <c r="G93" s="189"/>
      <c r="H93" s="189"/>
      <c r="I93" s="189"/>
      <c r="J93" s="189"/>
      <c r="K93" s="189"/>
      <c r="L93" s="189"/>
      <c r="M93" s="189"/>
      <c r="N93" s="189"/>
      <c r="O93" s="189"/>
      <c r="P93" s="189"/>
      <c r="Q93" s="189"/>
      <c r="R93" s="189"/>
      <c r="S93" s="189"/>
      <c r="T93" s="189"/>
      <c r="U93" s="189"/>
      <c r="V93" s="189"/>
      <c r="W93" s="189"/>
      <c r="X93" s="189"/>
      <c r="Y93" s="189"/>
    </row>
    <row r="94" ht="15.75" customHeight="1">
      <c r="A94" s="189"/>
      <c r="B94" s="189"/>
      <c r="C94" s="189"/>
      <c r="D94" s="539"/>
      <c r="E94" s="189"/>
      <c r="F94" s="314"/>
      <c r="G94" s="189"/>
      <c r="H94" s="189"/>
      <c r="I94" s="189"/>
      <c r="J94" s="189"/>
      <c r="K94" s="189"/>
      <c r="L94" s="189"/>
      <c r="M94" s="189"/>
      <c r="N94" s="189"/>
      <c r="O94" s="189"/>
      <c r="P94" s="189"/>
      <c r="Q94" s="189"/>
      <c r="R94" s="189"/>
      <c r="S94" s="189"/>
      <c r="T94" s="189"/>
      <c r="U94" s="189"/>
      <c r="V94" s="189"/>
      <c r="W94" s="189"/>
      <c r="X94" s="189"/>
      <c r="Y94" s="189"/>
    </row>
    <row r="95" ht="15.75" customHeight="1">
      <c r="A95" s="189"/>
      <c r="B95" s="189"/>
      <c r="C95" s="189"/>
      <c r="D95" s="539"/>
      <c r="E95" s="189"/>
      <c r="F95" s="314"/>
      <c r="G95" s="189"/>
      <c r="H95" s="189"/>
      <c r="I95" s="189"/>
      <c r="J95" s="189"/>
      <c r="K95" s="189"/>
      <c r="L95" s="189"/>
      <c r="M95" s="189"/>
      <c r="N95" s="189"/>
      <c r="O95" s="189"/>
      <c r="P95" s="189"/>
      <c r="Q95" s="189"/>
      <c r="R95" s="189"/>
      <c r="S95" s="189"/>
      <c r="T95" s="189"/>
      <c r="U95" s="189"/>
      <c r="V95" s="189"/>
      <c r="W95" s="189"/>
      <c r="X95" s="189"/>
      <c r="Y95" s="189"/>
    </row>
    <row r="96" ht="15.75" customHeight="1">
      <c r="A96" s="189"/>
      <c r="B96" s="189"/>
      <c r="C96" s="189"/>
      <c r="D96" s="539"/>
      <c r="E96" s="189"/>
      <c r="F96" s="314"/>
      <c r="G96" s="189"/>
      <c r="H96" s="189"/>
      <c r="I96" s="189"/>
      <c r="J96" s="189"/>
      <c r="K96" s="189"/>
      <c r="L96" s="189"/>
      <c r="M96" s="189"/>
      <c r="N96" s="189"/>
      <c r="O96" s="189"/>
      <c r="P96" s="189"/>
      <c r="Q96" s="189"/>
      <c r="R96" s="189"/>
      <c r="S96" s="189"/>
      <c r="T96" s="189"/>
      <c r="U96" s="189"/>
      <c r="V96" s="189"/>
      <c r="W96" s="189"/>
      <c r="X96" s="189"/>
      <c r="Y96" s="189"/>
    </row>
    <row r="97" ht="15.75" customHeight="1">
      <c r="A97" s="189"/>
      <c r="B97" s="189"/>
      <c r="C97" s="189"/>
      <c r="D97" s="539"/>
      <c r="E97" s="189"/>
      <c r="F97" s="314"/>
      <c r="G97" s="189"/>
      <c r="H97" s="189"/>
      <c r="I97" s="189"/>
      <c r="J97" s="189"/>
      <c r="K97" s="189"/>
      <c r="L97" s="189"/>
      <c r="M97" s="189"/>
      <c r="N97" s="189"/>
      <c r="O97" s="189"/>
      <c r="P97" s="189"/>
      <c r="Q97" s="189"/>
      <c r="R97" s="189"/>
      <c r="S97" s="189"/>
      <c r="T97" s="189"/>
      <c r="U97" s="189"/>
      <c r="V97" s="189"/>
      <c r="W97" s="189"/>
      <c r="X97" s="189"/>
      <c r="Y97" s="189"/>
    </row>
    <row r="98" ht="15.75" customHeight="1">
      <c r="A98" s="189"/>
      <c r="B98" s="189"/>
      <c r="C98" s="189"/>
      <c r="D98" s="539"/>
      <c r="E98" s="189"/>
      <c r="F98" s="314"/>
      <c r="G98" s="189"/>
      <c r="H98" s="189"/>
      <c r="I98" s="189"/>
      <c r="J98" s="189"/>
      <c r="K98" s="189"/>
      <c r="L98" s="189"/>
      <c r="M98" s="189"/>
      <c r="N98" s="189"/>
      <c r="O98" s="189"/>
      <c r="P98" s="189"/>
      <c r="Q98" s="189"/>
      <c r="R98" s="189"/>
      <c r="S98" s="189"/>
      <c r="T98" s="189"/>
      <c r="U98" s="189"/>
      <c r="V98" s="189"/>
      <c r="W98" s="189"/>
      <c r="X98" s="189"/>
      <c r="Y98" s="189"/>
    </row>
    <row r="99" ht="15.75" customHeight="1">
      <c r="A99" s="189"/>
      <c r="B99" s="189"/>
      <c r="C99" s="189"/>
      <c r="D99" s="539"/>
      <c r="E99" s="189"/>
      <c r="F99" s="314"/>
      <c r="G99" s="189"/>
      <c r="H99" s="189"/>
      <c r="I99" s="189"/>
      <c r="J99" s="189"/>
      <c r="K99" s="189"/>
      <c r="L99" s="189"/>
      <c r="M99" s="189"/>
      <c r="N99" s="189"/>
      <c r="O99" s="189"/>
      <c r="P99" s="189"/>
      <c r="Q99" s="189"/>
      <c r="R99" s="189"/>
      <c r="S99" s="189"/>
      <c r="T99" s="189"/>
      <c r="U99" s="189"/>
      <c r="V99" s="189"/>
      <c r="W99" s="189"/>
      <c r="X99" s="189"/>
      <c r="Y99" s="189"/>
    </row>
    <row r="100" ht="15.75" customHeight="1">
      <c r="A100" s="189"/>
      <c r="B100" s="189"/>
      <c r="C100" s="189"/>
      <c r="D100" s="539"/>
      <c r="E100" s="189"/>
      <c r="F100" s="314"/>
      <c r="G100" s="189"/>
      <c r="H100" s="189"/>
      <c r="I100" s="189"/>
      <c r="J100" s="189"/>
      <c r="K100" s="189"/>
      <c r="L100" s="189"/>
      <c r="M100" s="189"/>
      <c r="N100" s="189"/>
      <c r="O100" s="189"/>
      <c r="P100" s="189"/>
      <c r="Q100" s="189"/>
      <c r="R100" s="189"/>
      <c r="S100" s="189"/>
      <c r="T100" s="189"/>
      <c r="U100" s="189"/>
      <c r="V100" s="189"/>
      <c r="W100" s="189"/>
      <c r="X100" s="189"/>
      <c r="Y100" s="189"/>
    </row>
    <row r="101" ht="15.75" customHeight="1">
      <c r="A101" s="189"/>
      <c r="B101" s="189"/>
      <c r="C101" s="189"/>
      <c r="D101" s="539"/>
      <c r="E101" s="189"/>
      <c r="F101" s="314"/>
      <c r="G101" s="189"/>
      <c r="H101" s="189"/>
      <c r="I101" s="189"/>
      <c r="J101" s="189"/>
      <c r="K101" s="189"/>
      <c r="L101" s="189"/>
      <c r="M101" s="189"/>
      <c r="N101" s="189"/>
      <c r="O101" s="189"/>
      <c r="P101" s="189"/>
      <c r="Q101" s="189"/>
      <c r="R101" s="189"/>
      <c r="S101" s="189"/>
      <c r="T101" s="189"/>
      <c r="U101" s="189"/>
      <c r="V101" s="189"/>
      <c r="W101" s="189"/>
      <c r="X101" s="189"/>
      <c r="Y101" s="189"/>
    </row>
    <row r="102" ht="15.75" customHeight="1">
      <c r="A102" s="189"/>
      <c r="B102" s="189"/>
      <c r="C102" s="189"/>
      <c r="D102" s="539"/>
      <c r="E102" s="189"/>
      <c r="F102" s="314"/>
      <c r="G102" s="189"/>
      <c r="H102" s="189"/>
      <c r="I102" s="189"/>
      <c r="J102" s="189"/>
      <c r="K102" s="189"/>
      <c r="L102" s="189"/>
      <c r="M102" s="189"/>
      <c r="N102" s="189"/>
      <c r="O102" s="189"/>
      <c r="P102" s="189"/>
      <c r="Q102" s="189"/>
      <c r="R102" s="189"/>
      <c r="S102" s="189"/>
      <c r="T102" s="189"/>
      <c r="U102" s="189"/>
      <c r="V102" s="189"/>
      <c r="W102" s="189"/>
      <c r="X102" s="189"/>
      <c r="Y102" s="189"/>
    </row>
    <row r="103" ht="15.75" customHeight="1">
      <c r="A103" s="189"/>
      <c r="B103" s="189"/>
      <c r="C103" s="189"/>
      <c r="D103" s="539"/>
      <c r="E103" s="189"/>
      <c r="F103" s="314"/>
      <c r="G103" s="189"/>
      <c r="H103" s="189"/>
      <c r="I103" s="189"/>
      <c r="J103" s="189"/>
      <c r="K103" s="189"/>
      <c r="L103" s="189"/>
      <c r="M103" s="189"/>
      <c r="N103" s="189"/>
      <c r="O103" s="189"/>
      <c r="P103" s="189"/>
      <c r="Q103" s="189"/>
      <c r="R103" s="189"/>
      <c r="S103" s="189"/>
      <c r="T103" s="189"/>
      <c r="U103" s="189"/>
      <c r="V103" s="189"/>
      <c r="W103" s="189"/>
      <c r="X103" s="189"/>
      <c r="Y103" s="189"/>
    </row>
    <row r="104" ht="15.75" customHeight="1">
      <c r="A104" s="189"/>
      <c r="B104" s="189"/>
      <c r="C104" s="189"/>
      <c r="D104" s="539"/>
      <c r="E104" s="189"/>
      <c r="F104" s="314"/>
      <c r="G104" s="189"/>
      <c r="H104" s="189"/>
      <c r="I104" s="189"/>
      <c r="J104" s="189"/>
      <c r="K104" s="189"/>
      <c r="L104" s="189"/>
      <c r="M104" s="189"/>
      <c r="N104" s="189"/>
      <c r="O104" s="189"/>
      <c r="P104" s="189"/>
      <c r="Q104" s="189"/>
      <c r="R104" s="189"/>
      <c r="S104" s="189"/>
      <c r="T104" s="189"/>
      <c r="U104" s="189"/>
      <c r="V104" s="189"/>
      <c r="W104" s="189"/>
      <c r="X104" s="189"/>
      <c r="Y104" s="189"/>
    </row>
    <row r="105" ht="15.75" customHeight="1">
      <c r="A105" s="189"/>
      <c r="B105" s="189"/>
      <c r="C105" s="189"/>
      <c r="D105" s="539"/>
      <c r="E105" s="189"/>
      <c r="F105" s="314"/>
      <c r="G105" s="189"/>
      <c r="H105" s="189"/>
      <c r="I105" s="189"/>
      <c r="J105" s="189"/>
      <c r="K105" s="189"/>
      <c r="L105" s="189"/>
      <c r="M105" s="189"/>
      <c r="N105" s="189"/>
      <c r="O105" s="189"/>
      <c r="P105" s="189"/>
      <c r="Q105" s="189"/>
      <c r="R105" s="189"/>
      <c r="S105" s="189"/>
      <c r="T105" s="189"/>
      <c r="U105" s="189"/>
      <c r="V105" s="189"/>
      <c r="W105" s="189"/>
      <c r="X105" s="189"/>
      <c r="Y105" s="189"/>
    </row>
    <row r="106" ht="15.75" customHeight="1">
      <c r="A106" s="189"/>
      <c r="B106" s="189"/>
      <c r="C106" s="189"/>
      <c r="D106" s="539"/>
      <c r="E106" s="189"/>
      <c r="F106" s="314"/>
      <c r="G106" s="189"/>
      <c r="H106" s="189"/>
      <c r="I106" s="189"/>
      <c r="J106" s="189"/>
      <c r="K106" s="189"/>
      <c r="L106" s="189"/>
      <c r="M106" s="189"/>
      <c r="N106" s="189"/>
      <c r="O106" s="189"/>
      <c r="P106" s="189"/>
      <c r="Q106" s="189"/>
      <c r="R106" s="189"/>
      <c r="S106" s="189"/>
      <c r="T106" s="189"/>
      <c r="U106" s="189"/>
      <c r="V106" s="189"/>
      <c r="W106" s="189"/>
      <c r="X106" s="189"/>
      <c r="Y106" s="189"/>
    </row>
    <row r="107" ht="15.75" customHeight="1">
      <c r="A107" s="189"/>
      <c r="B107" s="189"/>
      <c r="C107" s="189"/>
      <c r="D107" s="539"/>
      <c r="E107" s="189"/>
      <c r="F107" s="314"/>
      <c r="G107" s="189"/>
      <c r="H107" s="189"/>
      <c r="I107" s="189"/>
      <c r="J107" s="189"/>
      <c r="K107" s="189"/>
      <c r="L107" s="189"/>
      <c r="M107" s="189"/>
      <c r="N107" s="189"/>
      <c r="O107" s="189"/>
      <c r="P107" s="189"/>
      <c r="Q107" s="189"/>
      <c r="R107" s="189"/>
      <c r="S107" s="189"/>
      <c r="T107" s="189"/>
      <c r="U107" s="189"/>
      <c r="V107" s="189"/>
      <c r="W107" s="189"/>
      <c r="X107" s="189"/>
      <c r="Y107" s="189"/>
    </row>
    <row r="108" ht="15.75" customHeight="1">
      <c r="A108" s="189"/>
      <c r="B108" s="189"/>
      <c r="C108" s="189"/>
      <c r="D108" s="539"/>
      <c r="E108" s="189"/>
      <c r="F108" s="314"/>
      <c r="G108" s="189"/>
      <c r="H108" s="189"/>
      <c r="I108" s="189"/>
      <c r="J108" s="189"/>
      <c r="K108" s="189"/>
      <c r="L108" s="189"/>
      <c r="M108" s="189"/>
      <c r="N108" s="189"/>
      <c r="O108" s="189"/>
      <c r="P108" s="189"/>
      <c r="Q108" s="189"/>
      <c r="R108" s="189"/>
      <c r="S108" s="189"/>
      <c r="T108" s="189"/>
      <c r="U108" s="189"/>
      <c r="V108" s="189"/>
      <c r="W108" s="189"/>
      <c r="X108" s="189"/>
      <c r="Y108" s="189"/>
    </row>
    <row r="109" ht="15.75" customHeight="1">
      <c r="A109" s="189"/>
      <c r="B109" s="189"/>
      <c r="C109" s="189"/>
      <c r="D109" s="539"/>
      <c r="E109" s="189"/>
      <c r="F109" s="314"/>
      <c r="G109" s="189"/>
      <c r="H109" s="189"/>
      <c r="I109" s="189"/>
      <c r="J109" s="189"/>
      <c r="K109" s="189"/>
      <c r="L109" s="189"/>
      <c r="M109" s="189"/>
      <c r="N109" s="189"/>
      <c r="O109" s="189"/>
      <c r="P109" s="189"/>
      <c r="Q109" s="189"/>
      <c r="R109" s="189"/>
      <c r="S109" s="189"/>
      <c r="T109" s="189"/>
      <c r="U109" s="189"/>
      <c r="V109" s="189"/>
      <c r="W109" s="189"/>
      <c r="X109" s="189"/>
      <c r="Y109" s="189"/>
    </row>
    <row r="110" ht="15.75" customHeight="1">
      <c r="A110" s="189"/>
      <c r="B110" s="189"/>
      <c r="C110" s="189"/>
      <c r="D110" s="539"/>
      <c r="E110" s="189"/>
      <c r="F110" s="314"/>
      <c r="G110" s="189"/>
      <c r="H110" s="189"/>
      <c r="I110" s="189"/>
      <c r="J110" s="189"/>
      <c r="K110" s="189"/>
      <c r="L110" s="189"/>
      <c r="M110" s="189"/>
      <c r="N110" s="189"/>
      <c r="O110" s="189"/>
      <c r="P110" s="189"/>
      <c r="Q110" s="189"/>
      <c r="R110" s="189"/>
      <c r="S110" s="189"/>
      <c r="T110" s="189"/>
      <c r="U110" s="189"/>
      <c r="V110" s="189"/>
      <c r="W110" s="189"/>
      <c r="X110" s="189"/>
      <c r="Y110" s="189"/>
    </row>
    <row r="111" ht="15.75" customHeight="1">
      <c r="A111" s="189"/>
      <c r="B111" s="189"/>
      <c r="C111" s="189"/>
      <c r="D111" s="539"/>
      <c r="E111" s="189"/>
      <c r="F111" s="314"/>
      <c r="G111" s="189"/>
      <c r="H111" s="189"/>
      <c r="I111" s="189"/>
      <c r="J111" s="189"/>
      <c r="K111" s="189"/>
      <c r="L111" s="189"/>
      <c r="M111" s="189"/>
      <c r="N111" s="189"/>
      <c r="O111" s="189"/>
      <c r="P111" s="189"/>
      <c r="Q111" s="189"/>
      <c r="R111" s="189"/>
      <c r="S111" s="189"/>
      <c r="T111" s="189"/>
      <c r="U111" s="189"/>
      <c r="V111" s="189"/>
      <c r="W111" s="189"/>
      <c r="X111" s="189"/>
      <c r="Y111" s="189"/>
    </row>
    <row r="112" ht="15.75" customHeight="1">
      <c r="A112" s="189"/>
      <c r="B112" s="189"/>
      <c r="C112" s="189"/>
      <c r="D112" s="539"/>
      <c r="E112" s="189"/>
      <c r="F112" s="314"/>
      <c r="G112" s="189"/>
      <c r="H112" s="189"/>
      <c r="I112" s="189"/>
      <c r="J112" s="189"/>
      <c r="K112" s="189"/>
      <c r="L112" s="189"/>
      <c r="M112" s="189"/>
      <c r="N112" s="189"/>
      <c r="O112" s="189"/>
      <c r="P112" s="189"/>
      <c r="Q112" s="189"/>
      <c r="R112" s="189"/>
      <c r="S112" s="189"/>
      <c r="T112" s="189"/>
      <c r="U112" s="189"/>
      <c r="V112" s="189"/>
      <c r="W112" s="189"/>
      <c r="X112" s="189"/>
      <c r="Y112" s="189"/>
    </row>
    <row r="113" ht="15.75" customHeight="1">
      <c r="A113" s="189"/>
      <c r="B113" s="189"/>
      <c r="C113" s="189"/>
      <c r="D113" s="539"/>
      <c r="E113" s="189"/>
      <c r="F113" s="314"/>
      <c r="G113" s="189"/>
      <c r="H113" s="189"/>
      <c r="I113" s="189"/>
      <c r="J113" s="189"/>
      <c r="K113" s="189"/>
      <c r="L113" s="189"/>
      <c r="M113" s="189"/>
      <c r="N113" s="189"/>
      <c r="O113" s="189"/>
      <c r="P113" s="189"/>
      <c r="Q113" s="189"/>
      <c r="R113" s="189"/>
      <c r="S113" s="189"/>
      <c r="T113" s="189"/>
      <c r="U113" s="189"/>
      <c r="V113" s="189"/>
      <c r="W113" s="189"/>
      <c r="X113" s="189"/>
      <c r="Y113" s="189"/>
    </row>
    <row r="114" ht="15.75" customHeight="1">
      <c r="A114" s="189"/>
      <c r="B114" s="189"/>
      <c r="C114" s="189"/>
      <c r="D114" s="539"/>
      <c r="E114" s="189"/>
      <c r="F114" s="314"/>
      <c r="G114" s="189"/>
      <c r="H114" s="189"/>
      <c r="I114" s="189"/>
      <c r="J114" s="189"/>
      <c r="K114" s="189"/>
      <c r="L114" s="189"/>
      <c r="M114" s="189"/>
      <c r="N114" s="189"/>
      <c r="O114" s="189"/>
      <c r="P114" s="189"/>
      <c r="Q114" s="189"/>
      <c r="R114" s="189"/>
      <c r="S114" s="189"/>
      <c r="T114" s="189"/>
      <c r="U114" s="189"/>
      <c r="V114" s="189"/>
      <c r="W114" s="189"/>
      <c r="X114" s="189"/>
      <c r="Y114" s="189"/>
    </row>
    <row r="115" ht="15.75" customHeight="1">
      <c r="A115" s="189"/>
      <c r="B115" s="189"/>
      <c r="C115" s="189"/>
      <c r="D115" s="539"/>
      <c r="E115" s="189"/>
      <c r="F115" s="314"/>
      <c r="G115" s="189"/>
      <c r="H115" s="189"/>
      <c r="I115" s="189"/>
      <c r="J115" s="189"/>
      <c r="K115" s="189"/>
      <c r="L115" s="189"/>
      <c r="M115" s="189"/>
      <c r="N115" s="189"/>
      <c r="O115" s="189"/>
      <c r="P115" s="189"/>
      <c r="Q115" s="189"/>
      <c r="R115" s="189"/>
      <c r="S115" s="189"/>
      <c r="T115" s="189"/>
      <c r="U115" s="189"/>
      <c r="V115" s="189"/>
      <c r="W115" s="189"/>
      <c r="X115" s="189"/>
      <c r="Y115" s="189"/>
    </row>
    <row r="116" ht="15.75" customHeight="1">
      <c r="A116" s="189"/>
      <c r="B116" s="189"/>
      <c r="C116" s="189"/>
      <c r="D116" s="539"/>
      <c r="E116" s="189"/>
      <c r="F116" s="314"/>
      <c r="G116" s="189"/>
      <c r="H116" s="189"/>
      <c r="I116" s="189"/>
      <c r="J116" s="189"/>
      <c r="K116" s="189"/>
      <c r="L116" s="189"/>
      <c r="M116" s="189"/>
      <c r="N116" s="189"/>
      <c r="O116" s="189"/>
      <c r="P116" s="189"/>
      <c r="Q116" s="189"/>
      <c r="R116" s="189"/>
      <c r="S116" s="189"/>
      <c r="T116" s="189"/>
      <c r="U116" s="189"/>
      <c r="V116" s="189"/>
      <c r="W116" s="189"/>
      <c r="X116" s="189"/>
      <c r="Y116" s="189"/>
    </row>
    <row r="117" ht="15.75" customHeight="1">
      <c r="A117" s="189"/>
      <c r="B117" s="189"/>
      <c r="C117" s="189"/>
      <c r="D117" s="539"/>
      <c r="E117" s="189"/>
      <c r="F117" s="314"/>
      <c r="G117" s="189"/>
      <c r="H117" s="189"/>
      <c r="I117" s="189"/>
      <c r="J117" s="189"/>
      <c r="K117" s="189"/>
      <c r="L117" s="189"/>
      <c r="M117" s="189"/>
      <c r="N117" s="189"/>
      <c r="O117" s="189"/>
      <c r="P117" s="189"/>
      <c r="Q117" s="189"/>
      <c r="R117" s="189"/>
      <c r="S117" s="189"/>
      <c r="T117" s="189"/>
      <c r="U117" s="189"/>
      <c r="V117" s="189"/>
      <c r="W117" s="189"/>
      <c r="X117" s="189"/>
      <c r="Y117" s="189"/>
    </row>
    <row r="118" ht="15.75" customHeight="1">
      <c r="A118" s="189"/>
      <c r="B118" s="189"/>
      <c r="C118" s="189"/>
      <c r="D118" s="539"/>
      <c r="E118" s="189"/>
      <c r="F118" s="314"/>
      <c r="G118" s="189"/>
      <c r="H118" s="189"/>
      <c r="I118" s="189"/>
      <c r="J118" s="189"/>
      <c r="K118" s="189"/>
      <c r="L118" s="189"/>
      <c r="M118" s="189"/>
      <c r="N118" s="189"/>
      <c r="O118" s="189"/>
      <c r="P118" s="189"/>
      <c r="Q118" s="189"/>
      <c r="R118" s="189"/>
      <c r="S118" s="189"/>
      <c r="T118" s="189"/>
      <c r="U118" s="189"/>
      <c r="V118" s="189"/>
      <c r="W118" s="189"/>
      <c r="X118" s="189"/>
      <c r="Y118" s="189"/>
    </row>
    <row r="119" ht="15.75" customHeight="1">
      <c r="A119" s="189"/>
      <c r="B119" s="189"/>
      <c r="C119" s="189"/>
      <c r="D119" s="539"/>
      <c r="E119" s="189"/>
      <c r="F119" s="314"/>
      <c r="G119" s="189"/>
      <c r="H119" s="189"/>
      <c r="I119" s="189"/>
      <c r="J119" s="189"/>
      <c r="K119" s="189"/>
      <c r="L119" s="189"/>
      <c r="M119" s="189"/>
      <c r="N119" s="189"/>
      <c r="O119" s="189"/>
      <c r="P119" s="189"/>
      <c r="Q119" s="189"/>
      <c r="R119" s="189"/>
      <c r="S119" s="189"/>
      <c r="T119" s="189"/>
      <c r="U119" s="189"/>
      <c r="V119" s="189"/>
      <c r="W119" s="189"/>
      <c r="X119" s="189"/>
      <c r="Y119" s="189"/>
    </row>
    <row r="120" ht="15.75" customHeight="1">
      <c r="A120" s="189"/>
      <c r="B120" s="189"/>
      <c r="C120" s="189"/>
      <c r="D120" s="539"/>
      <c r="E120" s="189"/>
      <c r="F120" s="314"/>
      <c r="G120" s="189"/>
      <c r="H120" s="189"/>
      <c r="I120" s="189"/>
      <c r="J120" s="189"/>
      <c r="K120" s="189"/>
      <c r="L120" s="189"/>
      <c r="M120" s="189"/>
      <c r="N120" s="189"/>
      <c r="O120" s="189"/>
      <c r="P120" s="189"/>
      <c r="Q120" s="189"/>
      <c r="R120" s="189"/>
      <c r="S120" s="189"/>
      <c r="T120" s="189"/>
      <c r="U120" s="189"/>
      <c r="V120" s="189"/>
      <c r="W120" s="189"/>
      <c r="X120" s="189"/>
      <c r="Y120" s="189"/>
    </row>
    <row r="121" ht="15.75" customHeight="1">
      <c r="A121" s="189"/>
      <c r="B121" s="189"/>
      <c r="C121" s="189"/>
      <c r="D121" s="539"/>
      <c r="E121" s="189"/>
      <c r="F121" s="314"/>
      <c r="G121" s="189"/>
      <c r="H121" s="189"/>
      <c r="I121" s="189"/>
      <c r="J121" s="189"/>
      <c r="K121" s="189"/>
      <c r="L121" s="189"/>
      <c r="M121" s="189"/>
      <c r="N121" s="189"/>
      <c r="O121" s="189"/>
      <c r="P121" s="189"/>
      <c r="Q121" s="189"/>
      <c r="R121" s="189"/>
      <c r="S121" s="189"/>
      <c r="T121" s="189"/>
      <c r="U121" s="189"/>
      <c r="V121" s="189"/>
      <c r="W121" s="189"/>
      <c r="X121" s="189"/>
      <c r="Y121" s="189"/>
    </row>
    <row r="122" ht="15.75" customHeight="1">
      <c r="A122" s="189"/>
      <c r="B122" s="189"/>
      <c r="C122" s="189"/>
      <c r="D122" s="539"/>
      <c r="E122" s="189"/>
      <c r="F122" s="314"/>
      <c r="G122" s="189"/>
      <c r="H122" s="189"/>
      <c r="I122" s="189"/>
      <c r="J122" s="189"/>
      <c r="K122" s="189"/>
      <c r="L122" s="189"/>
      <c r="M122" s="189"/>
      <c r="N122" s="189"/>
      <c r="O122" s="189"/>
      <c r="P122" s="189"/>
      <c r="Q122" s="189"/>
      <c r="R122" s="189"/>
      <c r="S122" s="189"/>
      <c r="T122" s="189"/>
      <c r="U122" s="189"/>
      <c r="V122" s="189"/>
      <c r="W122" s="189"/>
      <c r="X122" s="189"/>
      <c r="Y122" s="189"/>
    </row>
    <row r="123" ht="15.75" customHeight="1">
      <c r="A123" s="189"/>
      <c r="B123" s="189"/>
      <c r="C123" s="189"/>
      <c r="D123" s="539"/>
      <c r="E123" s="189"/>
      <c r="F123" s="314"/>
      <c r="G123" s="189"/>
      <c r="H123" s="189"/>
      <c r="I123" s="189"/>
      <c r="J123" s="189"/>
      <c r="K123" s="189"/>
      <c r="L123" s="189"/>
      <c r="M123" s="189"/>
      <c r="N123" s="189"/>
      <c r="O123" s="189"/>
      <c r="P123" s="189"/>
      <c r="Q123" s="189"/>
      <c r="R123" s="189"/>
      <c r="S123" s="189"/>
      <c r="T123" s="189"/>
      <c r="U123" s="189"/>
      <c r="V123" s="189"/>
      <c r="W123" s="189"/>
      <c r="X123" s="189"/>
      <c r="Y123" s="189"/>
    </row>
    <row r="124" ht="15.75" customHeight="1">
      <c r="A124" s="189"/>
      <c r="B124" s="189"/>
      <c r="C124" s="189"/>
      <c r="D124" s="539"/>
      <c r="E124" s="189"/>
      <c r="F124" s="314"/>
      <c r="G124" s="189"/>
      <c r="H124" s="189"/>
      <c r="I124" s="189"/>
      <c r="J124" s="189"/>
      <c r="K124" s="189"/>
      <c r="L124" s="189"/>
      <c r="M124" s="189"/>
      <c r="N124" s="189"/>
      <c r="O124" s="189"/>
      <c r="P124" s="189"/>
      <c r="Q124" s="189"/>
      <c r="R124" s="189"/>
      <c r="S124" s="189"/>
      <c r="T124" s="189"/>
      <c r="U124" s="189"/>
      <c r="V124" s="189"/>
      <c r="W124" s="189"/>
      <c r="X124" s="189"/>
      <c r="Y124" s="189"/>
    </row>
    <row r="125" ht="15.75" customHeight="1">
      <c r="A125" s="189"/>
      <c r="B125" s="189"/>
      <c r="C125" s="189"/>
      <c r="D125" s="539"/>
      <c r="E125" s="189"/>
      <c r="F125" s="314"/>
      <c r="G125" s="189"/>
      <c r="H125" s="189"/>
      <c r="I125" s="189"/>
      <c r="J125" s="189"/>
      <c r="K125" s="189"/>
      <c r="L125" s="189"/>
      <c r="M125" s="189"/>
      <c r="N125" s="189"/>
      <c r="O125" s="189"/>
      <c r="P125" s="189"/>
      <c r="Q125" s="189"/>
      <c r="R125" s="189"/>
      <c r="S125" s="189"/>
      <c r="T125" s="189"/>
      <c r="U125" s="189"/>
      <c r="V125" s="189"/>
      <c r="W125" s="189"/>
      <c r="X125" s="189"/>
      <c r="Y125" s="189"/>
    </row>
    <row r="126" ht="15.75" customHeight="1">
      <c r="A126" s="189"/>
      <c r="B126" s="189"/>
      <c r="C126" s="189"/>
      <c r="D126" s="539"/>
      <c r="E126" s="189"/>
      <c r="F126" s="314"/>
      <c r="G126" s="189"/>
      <c r="H126" s="189"/>
      <c r="I126" s="189"/>
      <c r="J126" s="189"/>
      <c r="K126" s="189"/>
      <c r="L126" s="189"/>
      <c r="M126" s="189"/>
      <c r="N126" s="189"/>
      <c r="O126" s="189"/>
      <c r="P126" s="189"/>
      <c r="Q126" s="189"/>
      <c r="R126" s="189"/>
      <c r="S126" s="189"/>
      <c r="T126" s="189"/>
      <c r="U126" s="189"/>
      <c r="V126" s="189"/>
      <c r="W126" s="189"/>
      <c r="X126" s="189"/>
      <c r="Y126" s="189"/>
    </row>
    <row r="127" ht="15.75" customHeight="1">
      <c r="A127" s="189"/>
      <c r="B127" s="189"/>
      <c r="C127" s="189"/>
      <c r="D127" s="539"/>
      <c r="E127" s="189"/>
      <c r="F127" s="314"/>
      <c r="G127" s="189"/>
      <c r="H127" s="189"/>
      <c r="I127" s="189"/>
      <c r="J127" s="189"/>
      <c r="K127" s="189"/>
      <c r="L127" s="189"/>
      <c r="M127" s="189"/>
      <c r="N127" s="189"/>
      <c r="O127" s="189"/>
      <c r="P127" s="189"/>
      <c r="Q127" s="189"/>
      <c r="R127" s="189"/>
      <c r="S127" s="189"/>
      <c r="T127" s="189"/>
      <c r="U127" s="189"/>
      <c r="V127" s="189"/>
      <c r="W127" s="189"/>
      <c r="X127" s="189"/>
      <c r="Y127" s="189"/>
    </row>
    <row r="128" ht="15.75" customHeight="1">
      <c r="A128" s="189"/>
      <c r="B128" s="189"/>
      <c r="C128" s="189"/>
      <c r="D128" s="539"/>
      <c r="E128" s="189"/>
      <c r="F128" s="314"/>
      <c r="G128" s="189"/>
      <c r="H128" s="189"/>
      <c r="I128" s="189"/>
      <c r="J128" s="189"/>
      <c r="K128" s="189"/>
      <c r="L128" s="189"/>
      <c r="M128" s="189"/>
      <c r="N128" s="189"/>
      <c r="O128" s="189"/>
      <c r="P128" s="189"/>
      <c r="Q128" s="189"/>
      <c r="R128" s="189"/>
      <c r="S128" s="189"/>
      <c r="T128" s="189"/>
      <c r="U128" s="189"/>
      <c r="V128" s="189"/>
      <c r="W128" s="189"/>
      <c r="X128" s="189"/>
      <c r="Y128" s="189"/>
    </row>
    <row r="129" ht="15.75" customHeight="1">
      <c r="A129" s="189"/>
      <c r="B129" s="189"/>
      <c r="C129" s="189"/>
      <c r="D129" s="539"/>
      <c r="E129" s="189"/>
      <c r="F129" s="314"/>
      <c r="G129" s="189"/>
      <c r="H129" s="189"/>
      <c r="I129" s="189"/>
      <c r="J129" s="189"/>
      <c r="K129" s="189"/>
      <c r="L129" s="189"/>
      <c r="M129" s="189"/>
      <c r="N129" s="189"/>
      <c r="O129" s="189"/>
      <c r="P129" s="189"/>
      <c r="Q129" s="189"/>
      <c r="R129" s="189"/>
      <c r="S129" s="189"/>
      <c r="T129" s="189"/>
      <c r="U129" s="189"/>
      <c r="V129" s="189"/>
      <c r="W129" s="189"/>
      <c r="X129" s="189"/>
      <c r="Y129" s="189"/>
    </row>
    <row r="130" ht="15.75" customHeight="1">
      <c r="A130" s="189"/>
      <c r="B130" s="189"/>
      <c r="C130" s="189"/>
      <c r="D130" s="539"/>
      <c r="E130" s="189"/>
      <c r="F130" s="314"/>
      <c r="G130" s="189"/>
      <c r="H130" s="189"/>
      <c r="I130" s="189"/>
      <c r="J130" s="189"/>
      <c r="K130" s="189"/>
      <c r="L130" s="189"/>
      <c r="M130" s="189"/>
      <c r="N130" s="189"/>
      <c r="O130" s="189"/>
      <c r="P130" s="189"/>
      <c r="Q130" s="189"/>
      <c r="R130" s="189"/>
      <c r="S130" s="189"/>
      <c r="T130" s="189"/>
      <c r="U130" s="189"/>
      <c r="V130" s="189"/>
      <c r="W130" s="189"/>
      <c r="X130" s="189"/>
      <c r="Y130" s="189"/>
    </row>
    <row r="131" ht="15.75" customHeight="1">
      <c r="A131" s="189"/>
      <c r="B131" s="189"/>
      <c r="C131" s="189"/>
      <c r="D131" s="539"/>
      <c r="E131" s="189"/>
      <c r="F131" s="314"/>
      <c r="G131" s="189"/>
      <c r="H131" s="189"/>
      <c r="I131" s="189"/>
      <c r="J131" s="189"/>
      <c r="K131" s="189"/>
      <c r="L131" s="189"/>
      <c r="M131" s="189"/>
      <c r="N131" s="189"/>
      <c r="O131" s="189"/>
      <c r="P131" s="189"/>
      <c r="Q131" s="189"/>
      <c r="R131" s="189"/>
      <c r="S131" s="189"/>
      <c r="T131" s="189"/>
      <c r="U131" s="189"/>
      <c r="V131" s="189"/>
      <c r="W131" s="189"/>
      <c r="X131" s="189"/>
      <c r="Y131" s="189"/>
    </row>
    <row r="132" ht="15.75" customHeight="1">
      <c r="A132" s="189"/>
      <c r="B132" s="189"/>
      <c r="C132" s="189"/>
      <c r="D132" s="539"/>
      <c r="E132" s="189"/>
      <c r="F132" s="314"/>
      <c r="G132" s="189"/>
      <c r="H132" s="189"/>
      <c r="I132" s="189"/>
      <c r="J132" s="189"/>
      <c r="K132" s="189"/>
      <c r="L132" s="189"/>
      <c r="M132" s="189"/>
      <c r="N132" s="189"/>
      <c r="O132" s="189"/>
      <c r="P132" s="189"/>
      <c r="Q132" s="189"/>
      <c r="R132" s="189"/>
      <c r="S132" s="189"/>
      <c r="T132" s="189"/>
      <c r="U132" s="189"/>
      <c r="V132" s="189"/>
      <c r="W132" s="189"/>
      <c r="X132" s="189"/>
      <c r="Y132" s="189"/>
    </row>
    <row r="133" ht="15.75" customHeight="1">
      <c r="A133" s="189"/>
      <c r="B133" s="189"/>
      <c r="C133" s="189"/>
      <c r="D133" s="539"/>
      <c r="E133" s="189"/>
      <c r="F133" s="314"/>
      <c r="G133" s="189"/>
      <c r="H133" s="189"/>
      <c r="I133" s="189"/>
      <c r="J133" s="189"/>
      <c r="K133" s="189"/>
      <c r="L133" s="189"/>
      <c r="M133" s="189"/>
      <c r="N133" s="189"/>
      <c r="O133" s="189"/>
      <c r="P133" s="189"/>
      <c r="Q133" s="189"/>
      <c r="R133" s="189"/>
      <c r="S133" s="189"/>
      <c r="T133" s="189"/>
      <c r="U133" s="189"/>
      <c r="V133" s="189"/>
      <c r="W133" s="189"/>
      <c r="X133" s="189"/>
      <c r="Y133" s="189"/>
    </row>
    <row r="134" ht="15.75" customHeight="1">
      <c r="A134" s="189"/>
      <c r="B134" s="189"/>
      <c r="C134" s="189"/>
      <c r="D134" s="539"/>
      <c r="E134" s="189"/>
      <c r="F134" s="314"/>
      <c r="G134" s="189"/>
      <c r="H134" s="189"/>
      <c r="I134" s="189"/>
      <c r="J134" s="189"/>
      <c r="K134" s="189"/>
      <c r="L134" s="189"/>
      <c r="M134" s="189"/>
      <c r="N134" s="189"/>
      <c r="O134" s="189"/>
      <c r="P134" s="189"/>
      <c r="Q134" s="189"/>
      <c r="R134" s="189"/>
      <c r="S134" s="189"/>
      <c r="T134" s="189"/>
      <c r="U134" s="189"/>
      <c r="V134" s="189"/>
      <c r="W134" s="189"/>
      <c r="X134" s="189"/>
      <c r="Y134" s="189"/>
    </row>
    <row r="135" ht="15.75" customHeight="1">
      <c r="A135" s="189"/>
      <c r="B135" s="189"/>
      <c r="C135" s="189"/>
      <c r="D135" s="539"/>
      <c r="E135" s="189"/>
      <c r="F135" s="314"/>
      <c r="G135" s="189"/>
      <c r="H135" s="189"/>
      <c r="I135" s="189"/>
      <c r="J135" s="189"/>
      <c r="K135" s="189"/>
      <c r="L135" s="189"/>
      <c r="M135" s="189"/>
      <c r="N135" s="189"/>
      <c r="O135" s="189"/>
      <c r="P135" s="189"/>
      <c r="Q135" s="189"/>
      <c r="R135" s="189"/>
      <c r="S135" s="189"/>
      <c r="T135" s="189"/>
      <c r="U135" s="189"/>
      <c r="V135" s="189"/>
      <c r="W135" s="189"/>
      <c r="X135" s="189"/>
      <c r="Y135" s="189"/>
    </row>
    <row r="136" ht="15.75" customHeight="1">
      <c r="A136" s="189"/>
      <c r="B136" s="189"/>
      <c r="C136" s="189"/>
      <c r="D136" s="539"/>
      <c r="E136" s="189"/>
      <c r="F136" s="314"/>
      <c r="G136" s="189"/>
      <c r="H136" s="189"/>
      <c r="I136" s="189"/>
      <c r="J136" s="189"/>
      <c r="K136" s="189"/>
      <c r="L136" s="189"/>
      <c r="M136" s="189"/>
      <c r="N136" s="189"/>
      <c r="O136" s="189"/>
      <c r="P136" s="189"/>
      <c r="Q136" s="189"/>
      <c r="R136" s="189"/>
      <c r="S136" s="189"/>
      <c r="T136" s="189"/>
      <c r="U136" s="189"/>
      <c r="V136" s="189"/>
      <c r="W136" s="189"/>
      <c r="X136" s="189"/>
      <c r="Y136" s="189"/>
    </row>
    <row r="137" ht="15.75" customHeight="1">
      <c r="A137" s="189"/>
      <c r="B137" s="189"/>
      <c r="C137" s="189"/>
      <c r="D137" s="539"/>
      <c r="E137" s="189"/>
      <c r="F137" s="314"/>
      <c r="G137" s="189"/>
      <c r="H137" s="189"/>
      <c r="I137" s="189"/>
      <c r="J137" s="189"/>
      <c r="K137" s="189"/>
      <c r="L137" s="189"/>
      <c r="M137" s="189"/>
      <c r="N137" s="189"/>
      <c r="O137" s="189"/>
      <c r="P137" s="189"/>
      <c r="Q137" s="189"/>
      <c r="R137" s="189"/>
      <c r="S137" s="189"/>
      <c r="T137" s="189"/>
      <c r="U137" s="189"/>
      <c r="V137" s="189"/>
      <c r="W137" s="189"/>
      <c r="X137" s="189"/>
      <c r="Y137" s="189"/>
    </row>
    <row r="138" ht="15.75" customHeight="1">
      <c r="A138" s="189"/>
      <c r="B138" s="189"/>
      <c r="C138" s="189"/>
      <c r="D138" s="539"/>
      <c r="E138" s="189"/>
      <c r="F138" s="314"/>
      <c r="G138" s="189"/>
      <c r="H138" s="189"/>
      <c r="I138" s="189"/>
      <c r="J138" s="189"/>
      <c r="K138" s="189"/>
      <c r="L138" s="189"/>
      <c r="M138" s="189"/>
      <c r="N138" s="189"/>
      <c r="O138" s="189"/>
      <c r="P138" s="189"/>
      <c r="Q138" s="189"/>
      <c r="R138" s="189"/>
      <c r="S138" s="189"/>
      <c r="T138" s="189"/>
      <c r="U138" s="189"/>
      <c r="V138" s="189"/>
      <c r="W138" s="189"/>
      <c r="X138" s="189"/>
      <c r="Y138" s="189"/>
    </row>
    <row r="139" ht="15.75" customHeight="1">
      <c r="A139" s="189"/>
      <c r="B139" s="189"/>
      <c r="C139" s="189"/>
      <c r="D139" s="539"/>
      <c r="E139" s="189"/>
      <c r="F139" s="314"/>
      <c r="G139" s="189"/>
      <c r="H139" s="189"/>
      <c r="I139" s="189"/>
      <c r="J139" s="189"/>
      <c r="K139" s="189"/>
      <c r="L139" s="189"/>
      <c r="M139" s="189"/>
      <c r="N139" s="189"/>
      <c r="O139" s="189"/>
      <c r="P139" s="189"/>
      <c r="Q139" s="189"/>
      <c r="R139" s="189"/>
      <c r="S139" s="189"/>
      <c r="T139" s="189"/>
      <c r="U139" s="189"/>
      <c r="V139" s="189"/>
      <c r="W139" s="189"/>
      <c r="X139" s="189"/>
      <c r="Y139" s="189"/>
    </row>
    <row r="140" ht="15.75" customHeight="1">
      <c r="A140" s="189"/>
      <c r="B140" s="189"/>
      <c r="C140" s="189"/>
      <c r="D140" s="539"/>
      <c r="E140" s="189"/>
      <c r="F140" s="314"/>
      <c r="G140" s="189"/>
      <c r="H140" s="189"/>
      <c r="I140" s="189"/>
      <c r="J140" s="189"/>
      <c r="K140" s="189"/>
      <c r="L140" s="189"/>
      <c r="M140" s="189"/>
      <c r="N140" s="189"/>
      <c r="O140" s="189"/>
      <c r="P140" s="189"/>
      <c r="Q140" s="189"/>
      <c r="R140" s="189"/>
      <c r="S140" s="189"/>
      <c r="T140" s="189"/>
      <c r="U140" s="189"/>
      <c r="V140" s="189"/>
      <c r="W140" s="189"/>
      <c r="X140" s="189"/>
      <c r="Y140" s="189"/>
    </row>
    <row r="141" ht="15.75" customHeight="1">
      <c r="A141" s="189"/>
      <c r="B141" s="189"/>
      <c r="C141" s="189"/>
      <c r="D141" s="539"/>
      <c r="E141" s="189"/>
      <c r="F141" s="314"/>
      <c r="G141" s="189"/>
      <c r="H141" s="189"/>
      <c r="I141" s="189"/>
      <c r="J141" s="189"/>
      <c r="K141" s="189"/>
      <c r="L141" s="189"/>
      <c r="M141" s="189"/>
      <c r="N141" s="189"/>
      <c r="O141" s="189"/>
      <c r="P141" s="189"/>
      <c r="Q141" s="189"/>
      <c r="R141" s="189"/>
      <c r="S141" s="189"/>
      <c r="T141" s="189"/>
      <c r="U141" s="189"/>
      <c r="V141" s="189"/>
      <c r="W141" s="189"/>
      <c r="X141" s="189"/>
      <c r="Y141" s="189"/>
    </row>
    <row r="142" ht="15.75" customHeight="1">
      <c r="A142" s="189"/>
      <c r="B142" s="189"/>
      <c r="C142" s="189"/>
      <c r="D142" s="539"/>
      <c r="E142" s="189"/>
      <c r="F142" s="314"/>
      <c r="G142" s="189"/>
      <c r="H142" s="189"/>
      <c r="I142" s="189"/>
      <c r="J142" s="189"/>
      <c r="K142" s="189"/>
      <c r="L142" s="189"/>
      <c r="M142" s="189"/>
      <c r="N142" s="189"/>
      <c r="O142" s="189"/>
      <c r="P142" s="189"/>
      <c r="Q142" s="189"/>
      <c r="R142" s="189"/>
      <c r="S142" s="189"/>
      <c r="T142" s="189"/>
      <c r="U142" s="189"/>
      <c r="V142" s="189"/>
      <c r="W142" s="189"/>
      <c r="X142" s="189"/>
      <c r="Y142" s="189"/>
    </row>
    <row r="143" ht="15.75" customHeight="1">
      <c r="A143" s="189"/>
      <c r="B143" s="189"/>
      <c r="C143" s="189"/>
      <c r="D143" s="539"/>
      <c r="E143" s="189"/>
      <c r="F143" s="314"/>
      <c r="G143" s="189"/>
      <c r="H143" s="189"/>
      <c r="I143" s="189"/>
      <c r="J143" s="189"/>
      <c r="K143" s="189"/>
      <c r="L143" s="189"/>
      <c r="M143" s="189"/>
      <c r="N143" s="189"/>
      <c r="O143" s="189"/>
      <c r="P143" s="189"/>
      <c r="Q143" s="189"/>
      <c r="R143" s="189"/>
      <c r="S143" s="189"/>
      <c r="T143" s="189"/>
      <c r="U143" s="189"/>
      <c r="V143" s="189"/>
      <c r="W143" s="189"/>
      <c r="X143" s="189"/>
      <c r="Y143" s="189"/>
    </row>
    <row r="144" ht="15.75" customHeight="1">
      <c r="A144" s="189"/>
      <c r="B144" s="189"/>
      <c r="C144" s="189"/>
      <c r="D144" s="539"/>
      <c r="E144" s="189"/>
      <c r="F144" s="314"/>
      <c r="G144" s="189"/>
      <c r="H144" s="189"/>
      <c r="I144" s="189"/>
      <c r="J144" s="189"/>
      <c r="K144" s="189"/>
      <c r="L144" s="189"/>
      <c r="M144" s="189"/>
      <c r="N144" s="189"/>
      <c r="O144" s="189"/>
      <c r="P144" s="189"/>
      <c r="Q144" s="189"/>
      <c r="R144" s="189"/>
      <c r="S144" s="189"/>
      <c r="T144" s="189"/>
      <c r="U144" s="189"/>
      <c r="V144" s="189"/>
      <c r="W144" s="189"/>
      <c r="X144" s="189"/>
      <c r="Y144" s="189"/>
    </row>
    <row r="145" ht="15.75" customHeight="1">
      <c r="A145" s="189"/>
      <c r="B145" s="189"/>
      <c r="C145" s="189"/>
      <c r="D145" s="539"/>
      <c r="E145" s="189"/>
      <c r="F145" s="314"/>
      <c r="G145" s="189"/>
      <c r="H145" s="189"/>
      <c r="I145" s="189"/>
      <c r="J145" s="189"/>
      <c r="K145" s="189"/>
      <c r="L145" s="189"/>
      <c r="M145" s="189"/>
      <c r="N145" s="189"/>
      <c r="O145" s="189"/>
      <c r="P145" s="189"/>
      <c r="Q145" s="189"/>
      <c r="R145" s="189"/>
      <c r="S145" s="189"/>
      <c r="T145" s="189"/>
      <c r="U145" s="189"/>
      <c r="V145" s="189"/>
      <c r="W145" s="189"/>
      <c r="X145" s="189"/>
      <c r="Y145" s="189"/>
    </row>
    <row r="146" ht="15.75" customHeight="1">
      <c r="A146" s="189"/>
      <c r="B146" s="189"/>
      <c r="C146" s="189"/>
      <c r="D146" s="539"/>
      <c r="E146" s="189"/>
      <c r="F146" s="314"/>
      <c r="G146" s="189"/>
      <c r="H146" s="189"/>
      <c r="I146" s="189"/>
      <c r="J146" s="189"/>
      <c r="K146" s="189"/>
      <c r="L146" s="189"/>
      <c r="M146" s="189"/>
      <c r="N146" s="189"/>
      <c r="O146" s="189"/>
      <c r="P146" s="189"/>
      <c r="Q146" s="189"/>
      <c r="R146" s="189"/>
      <c r="S146" s="189"/>
      <c r="T146" s="189"/>
      <c r="U146" s="189"/>
      <c r="V146" s="189"/>
      <c r="W146" s="189"/>
      <c r="X146" s="189"/>
      <c r="Y146" s="189"/>
    </row>
    <row r="147" ht="15.75" customHeight="1">
      <c r="A147" s="189"/>
      <c r="B147" s="189"/>
      <c r="C147" s="189"/>
      <c r="D147" s="539"/>
      <c r="E147" s="189"/>
      <c r="F147" s="314"/>
      <c r="G147" s="189"/>
      <c r="H147" s="189"/>
      <c r="I147" s="189"/>
      <c r="J147" s="189"/>
      <c r="K147" s="189"/>
      <c r="L147" s="189"/>
      <c r="M147" s="189"/>
      <c r="N147" s="189"/>
      <c r="O147" s="189"/>
      <c r="P147" s="189"/>
      <c r="Q147" s="189"/>
      <c r="R147" s="189"/>
      <c r="S147" s="189"/>
      <c r="T147" s="189"/>
      <c r="U147" s="189"/>
      <c r="V147" s="189"/>
      <c r="W147" s="189"/>
      <c r="X147" s="189"/>
      <c r="Y147" s="189"/>
    </row>
    <row r="148" ht="15.75" customHeight="1">
      <c r="A148" s="189"/>
      <c r="B148" s="189"/>
      <c r="C148" s="189"/>
      <c r="D148" s="539"/>
      <c r="E148" s="189"/>
      <c r="F148" s="314"/>
      <c r="G148" s="189"/>
      <c r="H148" s="189"/>
      <c r="I148" s="189"/>
      <c r="J148" s="189"/>
      <c r="K148" s="189"/>
      <c r="L148" s="189"/>
      <c r="M148" s="189"/>
      <c r="N148" s="189"/>
      <c r="O148" s="189"/>
      <c r="P148" s="189"/>
      <c r="Q148" s="189"/>
      <c r="R148" s="189"/>
      <c r="S148" s="189"/>
      <c r="T148" s="189"/>
      <c r="U148" s="189"/>
      <c r="V148" s="189"/>
      <c r="W148" s="189"/>
      <c r="X148" s="189"/>
      <c r="Y148" s="189"/>
    </row>
    <row r="149" ht="15.75" customHeight="1">
      <c r="A149" s="189"/>
      <c r="B149" s="189"/>
      <c r="C149" s="189"/>
      <c r="D149" s="539"/>
      <c r="E149" s="189"/>
      <c r="F149" s="314"/>
      <c r="G149" s="189"/>
      <c r="H149" s="189"/>
      <c r="I149" s="189"/>
      <c r="J149" s="189"/>
      <c r="K149" s="189"/>
      <c r="L149" s="189"/>
      <c r="M149" s="189"/>
      <c r="N149" s="189"/>
      <c r="O149" s="189"/>
      <c r="P149" s="189"/>
      <c r="Q149" s="189"/>
      <c r="R149" s="189"/>
      <c r="S149" s="189"/>
      <c r="T149" s="189"/>
      <c r="U149" s="189"/>
      <c r="V149" s="189"/>
      <c r="W149" s="189"/>
      <c r="X149" s="189"/>
      <c r="Y149" s="189"/>
    </row>
    <row r="150" ht="15.75" customHeight="1">
      <c r="A150" s="189"/>
      <c r="B150" s="189"/>
      <c r="C150" s="189"/>
      <c r="D150" s="539"/>
      <c r="E150" s="189"/>
      <c r="F150" s="314"/>
      <c r="G150" s="189"/>
      <c r="H150" s="189"/>
      <c r="I150" s="189"/>
      <c r="J150" s="189"/>
      <c r="K150" s="189"/>
      <c r="L150" s="189"/>
      <c r="M150" s="189"/>
      <c r="N150" s="189"/>
      <c r="O150" s="189"/>
      <c r="P150" s="189"/>
      <c r="Q150" s="189"/>
      <c r="R150" s="189"/>
      <c r="S150" s="189"/>
      <c r="T150" s="189"/>
      <c r="U150" s="189"/>
      <c r="V150" s="189"/>
      <c r="W150" s="189"/>
      <c r="X150" s="189"/>
      <c r="Y150" s="189"/>
    </row>
    <row r="151" ht="15.75" customHeight="1">
      <c r="A151" s="189"/>
      <c r="B151" s="189"/>
      <c r="C151" s="189"/>
      <c r="D151" s="539"/>
      <c r="E151" s="189"/>
      <c r="F151" s="314"/>
      <c r="G151" s="189"/>
      <c r="H151" s="189"/>
      <c r="I151" s="189"/>
      <c r="J151" s="189"/>
      <c r="K151" s="189"/>
      <c r="L151" s="189"/>
      <c r="M151" s="189"/>
      <c r="N151" s="189"/>
      <c r="O151" s="189"/>
      <c r="P151" s="189"/>
      <c r="Q151" s="189"/>
      <c r="R151" s="189"/>
      <c r="S151" s="189"/>
      <c r="T151" s="189"/>
      <c r="U151" s="189"/>
      <c r="V151" s="189"/>
      <c r="W151" s="189"/>
      <c r="X151" s="189"/>
      <c r="Y151" s="189"/>
    </row>
    <row r="152" ht="15.75" customHeight="1">
      <c r="A152" s="189"/>
      <c r="B152" s="189"/>
      <c r="C152" s="189"/>
      <c r="D152" s="539"/>
      <c r="E152" s="189"/>
      <c r="F152" s="314"/>
      <c r="G152" s="189"/>
      <c r="H152" s="189"/>
      <c r="I152" s="189"/>
      <c r="J152" s="189"/>
      <c r="K152" s="189"/>
      <c r="L152" s="189"/>
      <c r="M152" s="189"/>
      <c r="N152" s="189"/>
      <c r="O152" s="189"/>
      <c r="P152" s="189"/>
      <c r="Q152" s="189"/>
      <c r="R152" s="189"/>
      <c r="S152" s="189"/>
      <c r="T152" s="189"/>
      <c r="U152" s="189"/>
      <c r="V152" s="189"/>
      <c r="W152" s="189"/>
      <c r="X152" s="189"/>
      <c r="Y152" s="189"/>
    </row>
    <row r="153" ht="15.75" customHeight="1">
      <c r="A153" s="189"/>
      <c r="B153" s="189"/>
      <c r="C153" s="189"/>
      <c r="D153" s="539"/>
      <c r="E153" s="189"/>
      <c r="F153" s="314"/>
      <c r="G153" s="189"/>
      <c r="H153" s="189"/>
      <c r="I153" s="189"/>
      <c r="J153" s="189"/>
      <c r="K153" s="189"/>
      <c r="L153" s="189"/>
      <c r="M153" s="189"/>
      <c r="N153" s="189"/>
      <c r="O153" s="189"/>
      <c r="P153" s="189"/>
      <c r="Q153" s="189"/>
      <c r="R153" s="189"/>
      <c r="S153" s="189"/>
      <c r="T153" s="189"/>
      <c r="U153" s="189"/>
      <c r="V153" s="189"/>
      <c r="W153" s="189"/>
      <c r="X153" s="189"/>
      <c r="Y153" s="189"/>
    </row>
    <row r="154" ht="15.75" customHeight="1">
      <c r="A154" s="189"/>
      <c r="B154" s="189"/>
      <c r="C154" s="189"/>
      <c r="D154" s="539"/>
      <c r="E154" s="189"/>
      <c r="F154" s="314"/>
      <c r="G154" s="189"/>
      <c r="H154" s="189"/>
      <c r="I154" s="189"/>
      <c r="J154" s="189"/>
      <c r="K154" s="189"/>
      <c r="L154" s="189"/>
      <c r="M154" s="189"/>
      <c r="N154" s="189"/>
      <c r="O154" s="189"/>
      <c r="P154" s="189"/>
      <c r="Q154" s="189"/>
      <c r="R154" s="189"/>
      <c r="S154" s="189"/>
      <c r="T154" s="189"/>
      <c r="U154" s="189"/>
      <c r="V154" s="189"/>
      <c r="W154" s="189"/>
      <c r="X154" s="189"/>
      <c r="Y154" s="189"/>
    </row>
    <row r="155" ht="15.75" customHeight="1">
      <c r="A155" s="189"/>
      <c r="B155" s="189"/>
      <c r="C155" s="189"/>
      <c r="D155" s="539"/>
      <c r="E155" s="189"/>
      <c r="F155" s="314"/>
      <c r="G155" s="189"/>
      <c r="H155" s="189"/>
      <c r="I155" s="189"/>
      <c r="J155" s="189"/>
      <c r="K155" s="189"/>
      <c r="L155" s="189"/>
      <c r="M155" s="189"/>
      <c r="N155" s="189"/>
      <c r="O155" s="189"/>
      <c r="P155" s="189"/>
      <c r="Q155" s="189"/>
      <c r="R155" s="189"/>
      <c r="S155" s="189"/>
      <c r="T155" s="189"/>
      <c r="U155" s="189"/>
      <c r="V155" s="189"/>
      <c r="W155" s="189"/>
      <c r="X155" s="189"/>
      <c r="Y155" s="189"/>
    </row>
    <row r="156" ht="15.75" customHeight="1">
      <c r="A156" s="189"/>
      <c r="B156" s="189"/>
      <c r="C156" s="189"/>
      <c r="D156" s="539"/>
      <c r="E156" s="189"/>
      <c r="F156" s="314"/>
      <c r="G156" s="189"/>
      <c r="H156" s="189"/>
      <c r="I156" s="189"/>
      <c r="J156" s="189"/>
      <c r="K156" s="189"/>
      <c r="L156" s="189"/>
      <c r="M156" s="189"/>
      <c r="N156" s="189"/>
      <c r="O156" s="189"/>
      <c r="P156" s="189"/>
      <c r="Q156" s="189"/>
      <c r="R156" s="189"/>
      <c r="S156" s="189"/>
      <c r="T156" s="189"/>
      <c r="U156" s="189"/>
      <c r="V156" s="189"/>
      <c r="W156" s="189"/>
      <c r="X156" s="189"/>
      <c r="Y156" s="189"/>
    </row>
    <row r="157" ht="15.75" customHeight="1">
      <c r="A157" s="189"/>
      <c r="B157" s="189"/>
      <c r="C157" s="189"/>
      <c r="D157" s="539"/>
      <c r="E157" s="189"/>
      <c r="F157" s="314"/>
      <c r="G157" s="189"/>
      <c r="H157" s="189"/>
      <c r="I157" s="189"/>
      <c r="J157" s="189"/>
      <c r="K157" s="189"/>
      <c r="L157" s="189"/>
      <c r="M157" s="189"/>
      <c r="N157" s="189"/>
      <c r="O157" s="189"/>
      <c r="P157" s="189"/>
      <c r="Q157" s="189"/>
      <c r="R157" s="189"/>
      <c r="S157" s="189"/>
      <c r="T157" s="189"/>
      <c r="U157" s="189"/>
      <c r="V157" s="189"/>
      <c r="W157" s="189"/>
      <c r="X157" s="189"/>
      <c r="Y157" s="189"/>
    </row>
    <row r="158" ht="15.75" customHeight="1">
      <c r="A158" s="189"/>
      <c r="B158" s="189"/>
      <c r="C158" s="189"/>
      <c r="D158" s="539"/>
      <c r="E158" s="189"/>
      <c r="F158" s="314"/>
      <c r="G158" s="189"/>
      <c r="H158" s="189"/>
      <c r="I158" s="189"/>
      <c r="J158" s="189"/>
      <c r="K158" s="189"/>
      <c r="L158" s="189"/>
      <c r="M158" s="189"/>
      <c r="N158" s="189"/>
      <c r="O158" s="189"/>
      <c r="P158" s="189"/>
      <c r="Q158" s="189"/>
      <c r="R158" s="189"/>
      <c r="S158" s="189"/>
      <c r="T158" s="189"/>
      <c r="U158" s="189"/>
      <c r="V158" s="189"/>
      <c r="W158" s="189"/>
      <c r="X158" s="189"/>
      <c r="Y158" s="189"/>
    </row>
    <row r="159" ht="15.75" customHeight="1">
      <c r="A159" s="189"/>
      <c r="B159" s="189"/>
      <c r="C159" s="189"/>
      <c r="D159" s="539"/>
      <c r="E159" s="189"/>
      <c r="F159" s="314"/>
      <c r="G159" s="189"/>
      <c r="H159" s="189"/>
      <c r="I159" s="189"/>
      <c r="J159" s="189"/>
      <c r="K159" s="189"/>
      <c r="L159" s="189"/>
      <c r="M159" s="189"/>
      <c r="N159" s="189"/>
      <c r="O159" s="189"/>
      <c r="P159" s="189"/>
      <c r="Q159" s="189"/>
      <c r="R159" s="189"/>
      <c r="S159" s="189"/>
      <c r="T159" s="189"/>
      <c r="U159" s="189"/>
      <c r="V159" s="189"/>
      <c r="W159" s="189"/>
      <c r="X159" s="189"/>
      <c r="Y159" s="189"/>
    </row>
    <row r="160" ht="15.75" customHeight="1">
      <c r="A160" s="189"/>
      <c r="B160" s="189"/>
      <c r="C160" s="189"/>
      <c r="D160" s="539"/>
      <c r="E160" s="189"/>
      <c r="F160" s="314"/>
      <c r="G160" s="189"/>
      <c r="H160" s="189"/>
      <c r="I160" s="189"/>
      <c r="J160" s="189"/>
      <c r="K160" s="189"/>
      <c r="L160" s="189"/>
      <c r="M160" s="189"/>
      <c r="N160" s="189"/>
      <c r="O160" s="189"/>
      <c r="P160" s="189"/>
      <c r="Q160" s="189"/>
      <c r="R160" s="189"/>
      <c r="S160" s="189"/>
      <c r="T160" s="189"/>
      <c r="U160" s="189"/>
      <c r="V160" s="189"/>
      <c r="W160" s="189"/>
      <c r="X160" s="189"/>
      <c r="Y160" s="189"/>
    </row>
    <row r="161" ht="15.75" customHeight="1">
      <c r="A161" s="189"/>
      <c r="B161" s="189"/>
      <c r="C161" s="189"/>
      <c r="D161" s="539"/>
      <c r="E161" s="189"/>
      <c r="F161" s="314"/>
      <c r="G161" s="189"/>
      <c r="H161" s="189"/>
      <c r="I161" s="189"/>
      <c r="J161" s="189"/>
      <c r="K161" s="189"/>
      <c r="L161" s="189"/>
      <c r="M161" s="189"/>
      <c r="N161" s="189"/>
      <c r="O161" s="189"/>
      <c r="P161" s="189"/>
      <c r="Q161" s="189"/>
      <c r="R161" s="189"/>
      <c r="S161" s="189"/>
      <c r="T161" s="189"/>
      <c r="U161" s="189"/>
      <c r="V161" s="189"/>
      <c r="W161" s="189"/>
      <c r="X161" s="189"/>
      <c r="Y161" s="189"/>
    </row>
    <row r="162" ht="15.75" customHeight="1">
      <c r="A162" s="189"/>
      <c r="B162" s="189"/>
      <c r="C162" s="189"/>
      <c r="D162" s="539"/>
      <c r="E162" s="189"/>
      <c r="F162" s="314"/>
      <c r="G162" s="189"/>
      <c r="H162" s="189"/>
      <c r="I162" s="189"/>
      <c r="J162" s="189"/>
      <c r="K162" s="189"/>
      <c r="L162" s="189"/>
      <c r="M162" s="189"/>
      <c r="N162" s="189"/>
      <c r="O162" s="189"/>
      <c r="P162" s="189"/>
      <c r="Q162" s="189"/>
      <c r="R162" s="189"/>
      <c r="S162" s="189"/>
      <c r="T162" s="189"/>
      <c r="U162" s="189"/>
      <c r="V162" s="189"/>
      <c r="W162" s="189"/>
      <c r="X162" s="189"/>
      <c r="Y162" s="189"/>
    </row>
    <row r="163" ht="15.75" customHeight="1">
      <c r="A163" s="189"/>
      <c r="B163" s="189"/>
      <c r="C163" s="189"/>
      <c r="D163" s="539"/>
      <c r="E163" s="189"/>
      <c r="F163" s="314"/>
      <c r="G163" s="189"/>
      <c r="H163" s="189"/>
      <c r="I163" s="189"/>
      <c r="J163" s="189"/>
      <c r="K163" s="189"/>
      <c r="L163" s="189"/>
      <c r="M163" s="189"/>
      <c r="N163" s="189"/>
      <c r="O163" s="189"/>
      <c r="P163" s="189"/>
      <c r="Q163" s="189"/>
      <c r="R163" s="189"/>
      <c r="S163" s="189"/>
      <c r="T163" s="189"/>
      <c r="U163" s="189"/>
      <c r="V163" s="189"/>
      <c r="W163" s="189"/>
      <c r="X163" s="189"/>
      <c r="Y163" s="189"/>
    </row>
    <row r="164" ht="15.75" customHeight="1">
      <c r="A164" s="189"/>
      <c r="B164" s="189"/>
      <c r="C164" s="189"/>
      <c r="D164" s="539"/>
      <c r="E164" s="189"/>
      <c r="F164" s="314"/>
      <c r="G164" s="189"/>
      <c r="H164" s="189"/>
      <c r="I164" s="189"/>
      <c r="J164" s="189"/>
      <c r="K164" s="189"/>
      <c r="L164" s="189"/>
      <c r="M164" s="189"/>
      <c r="N164" s="189"/>
      <c r="O164" s="189"/>
      <c r="P164" s="189"/>
      <c r="Q164" s="189"/>
      <c r="R164" s="189"/>
      <c r="S164" s="189"/>
      <c r="T164" s="189"/>
      <c r="U164" s="189"/>
      <c r="V164" s="189"/>
      <c r="W164" s="189"/>
      <c r="X164" s="189"/>
      <c r="Y164" s="189"/>
    </row>
    <row r="165" ht="15.75" customHeight="1">
      <c r="A165" s="189"/>
      <c r="B165" s="189"/>
      <c r="C165" s="189"/>
      <c r="D165" s="539"/>
      <c r="E165" s="189"/>
      <c r="F165" s="314"/>
      <c r="G165" s="189"/>
      <c r="H165" s="189"/>
      <c r="I165" s="189"/>
      <c r="J165" s="189"/>
      <c r="K165" s="189"/>
      <c r="L165" s="189"/>
      <c r="M165" s="189"/>
      <c r="N165" s="189"/>
      <c r="O165" s="189"/>
      <c r="P165" s="189"/>
      <c r="Q165" s="189"/>
      <c r="R165" s="189"/>
      <c r="S165" s="189"/>
      <c r="T165" s="189"/>
      <c r="U165" s="189"/>
      <c r="V165" s="189"/>
      <c r="W165" s="189"/>
      <c r="X165" s="189"/>
      <c r="Y165" s="189"/>
    </row>
    <row r="166" ht="15.75" customHeight="1">
      <c r="A166" s="189"/>
      <c r="B166" s="189"/>
      <c r="C166" s="189"/>
      <c r="D166" s="539"/>
      <c r="E166" s="189"/>
      <c r="F166" s="314"/>
      <c r="G166" s="189"/>
      <c r="H166" s="189"/>
      <c r="I166" s="189"/>
      <c r="J166" s="189"/>
      <c r="K166" s="189"/>
      <c r="L166" s="189"/>
      <c r="M166" s="189"/>
      <c r="N166" s="189"/>
      <c r="O166" s="189"/>
      <c r="P166" s="189"/>
      <c r="Q166" s="189"/>
      <c r="R166" s="189"/>
      <c r="S166" s="189"/>
      <c r="T166" s="189"/>
      <c r="U166" s="189"/>
      <c r="V166" s="189"/>
      <c r="W166" s="189"/>
      <c r="X166" s="189"/>
      <c r="Y166" s="189"/>
    </row>
    <row r="167" ht="15.75" customHeight="1">
      <c r="A167" s="189"/>
      <c r="B167" s="189"/>
      <c r="C167" s="189"/>
      <c r="D167" s="539"/>
      <c r="E167" s="189"/>
      <c r="F167" s="314"/>
      <c r="G167" s="189"/>
      <c r="H167" s="189"/>
      <c r="I167" s="189"/>
      <c r="J167" s="189"/>
      <c r="K167" s="189"/>
      <c r="L167" s="189"/>
      <c r="M167" s="189"/>
      <c r="N167" s="189"/>
      <c r="O167" s="189"/>
      <c r="P167" s="189"/>
      <c r="Q167" s="189"/>
      <c r="R167" s="189"/>
      <c r="S167" s="189"/>
      <c r="T167" s="189"/>
      <c r="U167" s="189"/>
      <c r="V167" s="189"/>
      <c r="W167" s="189"/>
      <c r="X167" s="189"/>
      <c r="Y167" s="189"/>
    </row>
    <row r="168" ht="15.75" customHeight="1">
      <c r="A168" s="189"/>
      <c r="B168" s="189"/>
      <c r="C168" s="189"/>
      <c r="D168" s="539"/>
      <c r="E168" s="189"/>
      <c r="F168" s="314"/>
      <c r="G168" s="189"/>
      <c r="H168" s="189"/>
      <c r="I168" s="189"/>
      <c r="J168" s="189"/>
      <c r="K168" s="189"/>
      <c r="L168" s="189"/>
      <c r="M168" s="189"/>
      <c r="N168" s="189"/>
      <c r="O168" s="189"/>
      <c r="P168" s="189"/>
      <c r="Q168" s="189"/>
      <c r="R168" s="189"/>
      <c r="S168" s="189"/>
      <c r="T168" s="189"/>
      <c r="U168" s="189"/>
      <c r="V168" s="189"/>
      <c r="W168" s="189"/>
      <c r="X168" s="189"/>
      <c r="Y168" s="189"/>
    </row>
    <row r="169" ht="15.75" customHeight="1">
      <c r="A169" s="189"/>
      <c r="B169" s="189"/>
      <c r="C169" s="189"/>
      <c r="D169" s="539"/>
      <c r="E169" s="189"/>
      <c r="F169" s="314"/>
      <c r="G169" s="189"/>
      <c r="H169" s="189"/>
      <c r="I169" s="189"/>
      <c r="J169" s="189"/>
      <c r="K169" s="189"/>
      <c r="L169" s="189"/>
      <c r="M169" s="189"/>
      <c r="N169" s="189"/>
      <c r="O169" s="189"/>
      <c r="P169" s="189"/>
      <c r="Q169" s="189"/>
      <c r="R169" s="189"/>
      <c r="S169" s="189"/>
      <c r="T169" s="189"/>
      <c r="U169" s="189"/>
      <c r="V169" s="189"/>
      <c r="W169" s="189"/>
      <c r="X169" s="189"/>
      <c r="Y169" s="189"/>
    </row>
    <row r="170" ht="15.75" customHeight="1">
      <c r="A170" s="189"/>
      <c r="B170" s="189"/>
      <c r="C170" s="189"/>
      <c r="D170" s="539"/>
      <c r="E170" s="189"/>
      <c r="F170" s="314"/>
      <c r="G170" s="189"/>
      <c r="H170" s="189"/>
      <c r="I170" s="189"/>
      <c r="J170" s="189"/>
      <c r="K170" s="189"/>
      <c r="L170" s="189"/>
      <c r="M170" s="189"/>
      <c r="N170" s="189"/>
      <c r="O170" s="189"/>
      <c r="P170" s="189"/>
      <c r="Q170" s="189"/>
      <c r="R170" s="189"/>
      <c r="S170" s="189"/>
      <c r="T170" s="189"/>
      <c r="U170" s="189"/>
      <c r="V170" s="189"/>
      <c r="W170" s="189"/>
      <c r="X170" s="189"/>
      <c r="Y170" s="189"/>
    </row>
    <row r="171" ht="15.75" customHeight="1">
      <c r="A171" s="189"/>
      <c r="B171" s="189"/>
      <c r="C171" s="189"/>
      <c r="D171" s="539"/>
      <c r="E171" s="189"/>
      <c r="F171" s="314"/>
      <c r="G171" s="189"/>
      <c r="H171" s="189"/>
      <c r="I171" s="189"/>
      <c r="J171" s="189"/>
      <c r="K171" s="189"/>
      <c r="L171" s="189"/>
      <c r="M171" s="189"/>
      <c r="N171" s="189"/>
      <c r="O171" s="189"/>
      <c r="P171" s="189"/>
      <c r="Q171" s="189"/>
      <c r="R171" s="189"/>
      <c r="S171" s="189"/>
      <c r="T171" s="189"/>
      <c r="U171" s="189"/>
      <c r="V171" s="189"/>
      <c r="W171" s="189"/>
      <c r="X171" s="189"/>
      <c r="Y171" s="189"/>
    </row>
    <row r="172" ht="15.75" customHeight="1">
      <c r="A172" s="189"/>
      <c r="B172" s="189"/>
      <c r="C172" s="189"/>
      <c r="D172" s="539"/>
      <c r="E172" s="189"/>
      <c r="F172" s="314"/>
      <c r="G172" s="189"/>
      <c r="H172" s="189"/>
      <c r="I172" s="189"/>
      <c r="J172" s="189"/>
      <c r="K172" s="189"/>
      <c r="L172" s="189"/>
      <c r="M172" s="189"/>
      <c r="N172" s="189"/>
      <c r="O172" s="189"/>
      <c r="P172" s="189"/>
      <c r="Q172" s="189"/>
      <c r="R172" s="189"/>
      <c r="S172" s="189"/>
      <c r="T172" s="189"/>
      <c r="U172" s="189"/>
      <c r="V172" s="189"/>
      <c r="W172" s="189"/>
      <c r="X172" s="189"/>
      <c r="Y172" s="189"/>
    </row>
    <row r="173" ht="15.75" customHeight="1">
      <c r="A173" s="189"/>
      <c r="B173" s="189"/>
      <c r="C173" s="189"/>
      <c r="D173" s="539"/>
      <c r="E173" s="189"/>
      <c r="F173" s="314"/>
      <c r="G173" s="189"/>
      <c r="H173" s="189"/>
      <c r="I173" s="189"/>
      <c r="J173" s="189"/>
      <c r="K173" s="189"/>
      <c r="L173" s="189"/>
      <c r="M173" s="189"/>
      <c r="N173" s="189"/>
      <c r="O173" s="189"/>
      <c r="P173" s="189"/>
      <c r="Q173" s="189"/>
      <c r="R173" s="189"/>
      <c r="S173" s="189"/>
      <c r="T173" s="189"/>
      <c r="U173" s="189"/>
      <c r="V173" s="189"/>
      <c r="W173" s="189"/>
      <c r="X173" s="189"/>
      <c r="Y173" s="189"/>
    </row>
    <row r="174" ht="15.75" customHeight="1">
      <c r="A174" s="189"/>
      <c r="B174" s="189"/>
      <c r="C174" s="189"/>
      <c r="D174" s="539"/>
      <c r="E174" s="189"/>
      <c r="F174" s="314"/>
      <c r="G174" s="189"/>
      <c r="H174" s="189"/>
      <c r="I174" s="189"/>
      <c r="J174" s="189"/>
      <c r="K174" s="189"/>
      <c r="L174" s="189"/>
      <c r="M174" s="189"/>
      <c r="N174" s="189"/>
      <c r="O174" s="189"/>
      <c r="P174" s="189"/>
      <c r="Q174" s="189"/>
      <c r="R174" s="189"/>
      <c r="S174" s="189"/>
      <c r="T174" s="189"/>
      <c r="U174" s="189"/>
      <c r="V174" s="189"/>
      <c r="W174" s="189"/>
      <c r="X174" s="189"/>
      <c r="Y174" s="189"/>
    </row>
    <row r="175" ht="15.75" customHeight="1">
      <c r="A175" s="189"/>
      <c r="B175" s="189"/>
      <c r="C175" s="189"/>
      <c r="D175" s="539"/>
      <c r="E175" s="189"/>
      <c r="F175" s="314"/>
      <c r="G175" s="189"/>
      <c r="H175" s="189"/>
      <c r="I175" s="189"/>
      <c r="J175" s="189"/>
      <c r="K175" s="189"/>
      <c r="L175" s="189"/>
      <c r="M175" s="189"/>
      <c r="N175" s="189"/>
      <c r="O175" s="189"/>
      <c r="P175" s="189"/>
      <c r="Q175" s="189"/>
      <c r="R175" s="189"/>
      <c r="S175" s="189"/>
      <c r="T175" s="189"/>
      <c r="U175" s="189"/>
      <c r="V175" s="189"/>
      <c r="W175" s="189"/>
      <c r="X175" s="189"/>
      <c r="Y175" s="189"/>
    </row>
    <row r="176" ht="15.75" customHeight="1">
      <c r="A176" s="189"/>
      <c r="B176" s="189"/>
      <c r="C176" s="189"/>
      <c r="D176" s="539"/>
      <c r="E176" s="189"/>
      <c r="F176" s="314"/>
      <c r="G176" s="189"/>
      <c r="H176" s="189"/>
      <c r="I176" s="189"/>
      <c r="J176" s="189"/>
      <c r="K176" s="189"/>
      <c r="L176" s="189"/>
      <c r="M176" s="189"/>
      <c r="N176" s="189"/>
      <c r="O176" s="189"/>
      <c r="P176" s="189"/>
      <c r="Q176" s="189"/>
      <c r="R176" s="189"/>
      <c r="S176" s="189"/>
      <c r="T176" s="189"/>
      <c r="U176" s="189"/>
      <c r="V176" s="189"/>
      <c r="W176" s="189"/>
      <c r="X176" s="189"/>
      <c r="Y176" s="189"/>
    </row>
    <row r="177" ht="15.75" customHeight="1">
      <c r="A177" s="189"/>
      <c r="B177" s="189"/>
      <c r="C177" s="189"/>
      <c r="D177" s="539"/>
      <c r="E177" s="189"/>
      <c r="F177" s="314"/>
      <c r="G177" s="189"/>
      <c r="H177" s="189"/>
      <c r="I177" s="189"/>
      <c r="J177" s="189"/>
      <c r="K177" s="189"/>
      <c r="L177" s="189"/>
      <c r="M177" s="189"/>
      <c r="N177" s="189"/>
      <c r="O177" s="189"/>
      <c r="P177" s="189"/>
      <c r="Q177" s="189"/>
      <c r="R177" s="189"/>
      <c r="S177" s="189"/>
      <c r="T177" s="189"/>
      <c r="U177" s="189"/>
      <c r="V177" s="189"/>
      <c r="W177" s="189"/>
      <c r="X177" s="189"/>
      <c r="Y177" s="189"/>
    </row>
    <row r="178" ht="15.75" customHeight="1">
      <c r="A178" s="189"/>
      <c r="B178" s="189"/>
      <c r="C178" s="189"/>
      <c r="D178" s="539"/>
      <c r="E178" s="189"/>
      <c r="F178" s="314"/>
      <c r="G178" s="189"/>
      <c r="H178" s="189"/>
      <c r="I178" s="189"/>
      <c r="J178" s="189"/>
      <c r="K178" s="189"/>
      <c r="L178" s="189"/>
      <c r="M178" s="189"/>
      <c r="N178" s="189"/>
      <c r="O178" s="189"/>
      <c r="P178" s="189"/>
      <c r="Q178" s="189"/>
      <c r="R178" s="189"/>
      <c r="S178" s="189"/>
      <c r="T178" s="189"/>
      <c r="U178" s="189"/>
      <c r="V178" s="189"/>
      <c r="W178" s="189"/>
      <c r="X178" s="189"/>
      <c r="Y178" s="189"/>
    </row>
    <row r="179" ht="15.75" customHeight="1">
      <c r="A179" s="189"/>
      <c r="B179" s="189"/>
      <c r="C179" s="189"/>
      <c r="D179" s="539"/>
      <c r="E179" s="189"/>
      <c r="F179" s="314"/>
      <c r="G179" s="189"/>
      <c r="H179" s="189"/>
      <c r="I179" s="189"/>
      <c r="J179" s="189"/>
      <c r="K179" s="189"/>
      <c r="L179" s="189"/>
      <c r="M179" s="189"/>
      <c r="N179" s="189"/>
      <c r="O179" s="189"/>
      <c r="P179" s="189"/>
      <c r="Q179" s="189"/>
      <c r="R179" s="189"/>
      <c r="S179" s="189"/>
      <c r="T179" s="189"/>
      <c r="U179" s="189"/>
      <c r="V179" s="189"/>
      <c r="W179" s="189"/>
      <c r="X179" s="189"/>
      <c r="Y179" s="189"/>
    </row>
    <row r="180" ht="15.75" customHeight="1">
      <c r="A180" s="189"/>
      <c r="B180" s="189"/>
      <c r="C180" s="189"/>
      <c r="D180" s="539"/>
      <c r="E180" s="189"/>
      <c r="F180" s="314"/>
      <c r="G180" s="189"/>
      <c r="H180" s="189"/>
      <c r="I180" s="189"/>
      <c r="J180" s="189"/>
      <c r="K180" s="189"/>
      <c r="L180" s="189"/>
      <c r="M180" s="189"/>
      <c r="N180" s="189"/>
      <c r="O180" s="189"/>
      <c r="P180" s="189"/>
      <c r="Q180" s="189"/>
      <c r="R180" s="189"/>
      <c r="S180" s="189"/>
      <c r="T180" s="189"/>
      <c r="U180" s="189"/>
      <c r="V180" s="189"/>
      <c r="W180" s="189"/>
      <c r="X180" s="189"/>
      <c r="Y180" s="189"/>
    </row>
    <row r="181" ht="15.75" customHeight="1">
      <c r="A181" s="189"/>
      <c r="B181" s="189"/>
      <c r="C181" s="189"/>
      <c r="D181" s="539"/>
      <c r="E181" s="189"/>
      <c r="F181" s="314"/>
      <c r="G181" s="189"/>
      <c r="H181" s="189"/>
      <c r="I181" s="189"/>
      <c r="J181" s="189"/>
      <c r="K181" s="189"/>
      <c r="L181" s="189"/>
      <c r="M181" s="189"/>
      <c r="N181" s="189"/>
      <c r="O181" s="189"/>
      <c r="P181" s="189"/>
      <c r="Q181" s="189"/>
      <c r="R181" s="189"/>
      <c r="S181" s="189"/>
      <c r="T181" s="189"/>
      <c r="U181" s="189"/>
      <c r="V181" s="189"/>
      <c r="W181" s="189"/>
      <c r="X181" s="189"/>
      <c r="Y181" s="189"/>
    </row>
    <row r="182" ht="15.75" customHeight="1">
      <c r="A182" s="189"/>
      <c r="B182" s="189"/>
      <c r="C182" s="189"/>
      <c r="D182" s="539"/>
      <c r="E182" s="189"/>
      <c r="F182" s="314"/>
      <c r="G182" s="189"/>
      <c r="H182" s="189"/>
      <c r="I182" s="189"/>
      <c r="J182" s="189"/>
      <c r="K182" s="189"/>
      <c r="L182" s="189"/>
      <c r="M182" s="189"/>
      <c r="N182" s="189"/>
      <c r="O182" s="189"/>
      <c r="P182" s="189"/>
      <c r="Q182" s="189"/>
      <c r="R182" s="189"/>
      <c r="S182" s="189"/>
      <c r="T182" s="189"/>
      <c r="U182" s="189"/>
      <c r="V182" s="189"/>
      <c r="W182" s="189"/>
      <c r="X182" s="189"/>
      <c r="Y182" s="189"/>
    </row>
    <row r="183" ht="15.75" customHeight="1">
      <c r="A183" s="189"/>
      <c r="B183" s="189"/>
      <c r="C183" s="189"/>
      <c r="D183" s="539"/>
      <c r="E183" s="189"/>
      <c r="F183" s="314"/>
      <c r="G183" s="189"/>
      <c r="H183" s="189"/>
      <c r="I183" s="189"/>
      <c r="J183" s="189"/>
      <c r="K183" s="189"/>
      <c r="L183" s="189"/>
      <c r="M183" s="189"/>
      <c r="N183" s="189"/>
      <c r="O183" s="189"/>
      <c r="P183" s="189"/>
      <c r="Q183" s="189"/>
      <c r="R183" s="189"/>
      <c r="S183" s="189"/>
      <c r="T183" s="189"/>
      <c r="U183" s="189"/>
      <c r="V183" s="189"/>
      <c r="W183" s="189"/>
      <c r="X183" s="189"/>
      <c r="Y183" s="189"/>
    </row>
    <row r="184" ht="15.75" customHeight="1">
      <c r="A184" s="189"/>
      <c r="B184" s="189"/>
      <c r="C184" s="189"/>
      <c r="D184" s="539"/>
      <c r="E184" s="189"/>
      <c r="F184" s="314"/>
      <c r="G184" s="189"/>
      <c r="H184" s="189"/>
      <c r="I184" s="189"/>
      <c r="J184" s="189"/>
      <c r="K184" s="189"/>
      <c r="L184" s="189"/>
      <c r="M184" s="189"/>
      <c r="N184" s="189"/>
      <c r="O184" s="189"/>
      <c r="P184" s="189"/>
      <c r="Q184" s="189"/>
      <c r="R184" s="189"/>
      <c r="S184" s="189"/>
      <c r="T184" s="189"/>
      <c r="U184" s="189"/>
      <c r="V184" s="189"/>
      <c r="W184" s="189"/>
      <c r="X184" s="189"/>
      <c r="Y184" s="189"/>
    </row>
    <row r="185" ht="15.75" customHeight="1">
      <c r="A185" s="189"/>
      <c r="B185" s="189"/>
      <c r="C185" s="189"/>
      <c r="D185" s="539"/>
      <c r="E185" s="189"/>
      <c r="F185" s="314"/>
      <c r="G185" s="189"/>
      <c r="H185" s="189"/>
      <c r="I185" s="189"/>
      <c r="J185" s="189"/>
      <c r="K185" s="189"/>
      <c r="L185" s="189"/>
      <c r="M185" s="189"/>
      <c r="N185" s="189"/>
      <c r="O185" s="189"/>
      <c r="P185" s="189"/>
      <c r="Q185" s="189"/>
      <c r="R185" s="189"/>
      <c r="S185" s="189"/>
      <c r="T185" s="189"/>
      <c r="U185" s="189"/>
      <c r="V185" s="189"/>
      <c r="W185" s="189"/>
      <c r="X185" s="189"/>
      <c r="Y185" s="189"/>
    </row>
    <row r="186" ht="15.75" customHeight="1">
      <c r="A186" s="189"/>
      <c r="B186" s="189"/>
      <c r="C186" s="189"/>
      <c r="D186" s="539"/>
      <c r="E186" s="189"/>
      <c r="F186" s="314"/>
      <c r="G186" s="189"/>
      <c r="H186" s="189"/>
      <c r="I186" s="189"/>
      <c r="J186" s="189"/>
      <c r="K186" s="189"/>
      <c r="L186" s="189"/>
      <c r="M186" s="189"/>
      <c r="N186" s="189"/>
      <c r="O186" s="189"/>
      <c r="P186" s="189"/>
      <c r="Q186" s="189"/>
      <c r="R186" s="189"/>
      <c r="S186" s="189"/>
      <c r="T186" s="189"/>
      <c r="U186" s="189"/>
      <c r="V186" s="189"/>
      <c r="W186" s="189"/>
      <c r="X186" s="189"/>
      <c r="Y186" s="189"/>
    </row>
    <row r="187" ht="15.75" customHeight="1">
      <c r="A187" s="189"/>
      <c r="B187" s="189"/>
      <c r="C187" s="189"/>
      <c r="D187" s="539"/>
      <c r="E187" s="189"/>
      <c r="F187" s="314"/>
      <c r="G187" s="189"/>
      <c r="H187" s="189"/>
      <c r="I187" s="189"/>
      <c r="J187" s="189"/>
      <c r="K187" s="189"/>
      <c r="L187" s="189"/>
      <c r="M187" s="189"/>
      <c r="N187" s="189"/>
      <c r="O187" s="189"/>
      <c r="P187" s="189"/>
      <c r="Q187" s="189"/>
      <c r="R187" s="189"/>
      <c r="S187" s="189"/>
      <c r="T187" s="189"/>
      <c r="U187" s="189"/>
      <c r="V187" s="189"/>
      <c r="W187" s="189"/>
      <c r="X187" s="189"/>
      <c r="Y187" s="189"/>
    </row>
    <row r="188" ht="15.75" customHeight="1">
      <c r="A188" s="189"/>
      <c r="B188" s="189"/>
      <c r="C188" s="189"/>
      <c r="D188" s="539"/>
      <c r="E188" s="189"/>
      <c r="F188" s="314"/>
      <c r="G188" s="189"/>
      <c r="H188" s="189"/>
      <c r="I188" s="189"/>
      <c r="J188" s="189"/>
      <c r="K188" s="189"/>
      <c r="L188" s="189"/>
      <c r="M188" s="189"/>
      <c r="N188" s="189"/>
      <c r="O188" s="189"/>
      <c r="P188" s="189"/>
      <c r="Q188" s="189"/>
      <c r="R188" s="189"/>
      <c r="S188" s="189"/>
      <c r="T188" s="189"/>
      <c r="U188" s="189"/>
      <c r="V188" s="189"/>
      <c r="W188" s="189"/>
      <c r="X188" s="189"/>
      <c r="Y188" s="189"/>
    </row>
    <row r="189" ht="15.75" customHeight="1">
      <c r="A189" s="189"/>
      <c r="B189" s="189"/>
      <c r="C189" s="189"/>
      <c r="D189" s="539"/>
      <c r="E189" s="189"/>
      <c r="F189" s="314"/>
      <c r="G189" s="189"/>
      <c r="H189" s="189"/>
      <c r="I189" s="189"/>
      <c r="J189" s="189"/>
      <c r="K189" s="189"/>
      <c r="L189" s="189"/>
      <c r="M189" s="189"/>
      <c r="N189" s="189"/>
      <c r="O189" s="189"/>
      <c r="P189" s="189"/>
      <c r="Q189" s="189"/>
      <c r="R189" s="189"/>
      <c r="S189" s="189"/>
      <c r="T189" s="189"/>
      <c r="U189" s="189"/>
      <c r="V189" s="189"/>
      <c r="W189" s="189"/>
      <c r="X189" s="189"/>
      <c r="Y189" s="189"/>
    </row>
    <row r="190" ht="15.75" customHeight="1">
      <c r="A190" s="189"/>
      <c r="B190" s="189"/>
      <c r="C190" s="189"/>
      <c r="D190" s="539"/>
      <c r="E190" s="189"/>
      <c r="F190" s="314"/>
      <c r="G190" s="189"/>
      <c r="H190" s="189"/>
      <c r="I190" s="189"/>
      <c r="J190" s="189"/>
      <c r="K190" s="189"/>
      <c r="L190" s="189"/>
      <c r="M190" s="189"/>
      <c r="N190" s="189"/>
      <c r="O190" s="189"/>
      <c r="P190" s="189"/>
      <c r="Q190" s="189"/>
      <c r="R190" s="189"/>
      <c r="S190" s="189"/>
      <c r="T190" s="189"/>
      <c r="U190" s="189"/>
      <c r="V190" s="189"/>
      <c r="W190" s="189"/>
      <c r="X190" s="189"/>
      <c r="Y190" s="189"/>
    </row>
    <row r="191" ht="15.75" customHeight="1">
      <c r="A191" s="189"/>
      <c r="B191" s="189"/>
      <c r="C191" s="189"/>
      <c r="D191" s="539"/>
      <c r="E191" s="189"/>
      <c r="F191" s="314"/>
      <c r="G191" s="189"/>
      <c r="H191" s="189"/>
      <c r="I191" s="189"/>
      <c r="J191" s="189"/>
      <c r="K191" s="189"/>
      <c r="L191" s="189"/>
      <c r="M191" s="189"/>
      <c r="N191" s="189"/>
      <c r="O191" s="189"/>
      <c r="P191" s="189"/>
      <c r="Q191" s="189"/>
      <c r="R191" s="189"/>
      <c r="S191" s="189"/>
      <c r="T191" s="189"/>
      <c r="U191" s="189"/>
      <c r="V191" s="189"/>
      <c r="W191" s="189"/>
      <c r="X191" s="189"/>
      <c r="Y191" s="189"/>
    </row>
    <row r="192" ht="15.75" customHeight="1">
      <c r="A192" s="189"/>
      <c r="B192" s="189"/>
      <c r="C192" s="189"/>
      <c r="D192" s="539"/>
      <c r="E192" s="189"/>
      <c r="F192" s="314"/>
      <c r="G192" s="189"/>
      <c r="H192" s="189"/>
      <c r="I192" s="189"/>
      <c r="J192" s="189"/>
      <c r="K192" s="189"/>
      <c r="L192" s="189"/>
      <c r="M192" s="189"/>
      <c r="N192" s="189"/>
      <c r="O192" s="189"/>
      <c r="P192" s="189"/>
      <c r="Q192" s="189"/>
      <c r="R192" s="189"/>
      <c r="S192" s="189"/>
      <c r="T192" s="189"/>
      <c r="U192" s="189"/>
      <c r="V192" s="189"/>
      <c r="W192" s="189"/>
      <c r="X192" s="189"/>
      <c r="Y192" s="189"/>
    </row>
    <row r="193" ht="15.75" customHeight="1">
      <c r="A193" s="189"/>
      <c r="B193" s="189"/>
      <c r="C193" s="189"/>
      <c r="D193" s="539"/>
      <c r="E193" s="189"/>
      <c r="F193" s="314"/>
      <c r="G193" s="189"/>
      <c r="H193" s="189"/>
      <c r="I193" s="189"/>
      <c r="J193" s="189"/>
      <c r="K193" s="189"/>
      <c r="L193" s="189"/>
      <c r="M193" s="189"/>
      <c r="N193" s="189"/>
      <c r="O193" s="189"/>
      <c r="P193" s="189"/>
      <c r="Q193" s="189"/>
      <c r="R193" s="189"/>
      <c r="S193" s="189"/>
      <c r="T193" s="189"/>
      <c r="U193" s="189"/>
      <c r="V193" s="189"/>
      <c r="W193" s="189"/>
      <c r="X193" s="189"/>
      <c r="Y193" s="189"/>
    </row>
    <row r="194" ht="15.75" customHeight="1">
      <c r="A194" s="189"/>
      <c r="B194" s="189"/>
      <c r="C194" s="189"/>
      <c r="D194" s="539"/>
      <c r="E194" s="189"/>
      <c r="F194" s="314"/>
      <c r="G194" s="189"/>
      <c r="H194" s="189"/>
      <c r="I194" s="189"/>
      <c r="J194" s="189"/>
      <c r="K194" s="189"/>
      <c r="L194" s="189"/>
      <c r="M194" s="189"/>
      <c r="N194" s="189"/>
      <c r="O194" s="189"/>
      <c r="P194" s="189"/>
      <c r="Q194" s="189"/>
      <c r="R194" s="189"/>
      <c r="S194" s="189"/>
      <c r="T194" s="189"/>
      <c r="U194" s="189"/>
      <c r="V194" s="189"/>
      <c r="W194" s="189"/>
      <c r="X194" s="189"/>
      <c r="Y194" s="189"/>
    </row>
    <row r="195" ht="15.75" customHeight="1">
      <c r="A195" s="189"/>
      <c r="B195" s="189"/>
      <c r="C195" s="189"/>
      <c r="D195" s="539"/>
      <c r="E195" s="189"/>
      <c r="F195" s="314"/>
      <c r="G195" s="189"/>
      <c r="H195" s="189"/>
      <c r="I195" s="189"/>
      <c r="J195" s="189"/>
      <c r="K195" s="189"/>
      <c r="L195" s="189"/>
      <c r="M195" s="189"/>
      <c r="N195" s="189"/>
      <c r="O195" s="189"/>
      <c r="P195" s="189"/>
      <c r="Q195" s="189"/>
      <c r="R195" s="189"/>
      <c r="S195" s="189"/>
      <c r="T195" s="189"/>
      <c r="U195" s="189"/>
      <c r="V195" s="189"/>
      <c r="W195" s="189"/>
      <c r="X195" s="189"/>
      <c r="Y195" s="189"/>
    </row>
    <row r="196" ht="15.75" customHeight="1">
      <c r="A196" s="189"/>
      <c r="B196" s="189"/>
      <c r="C196" s="189"/>
      <c r="D196" s="539"/>
      <c r="E196" s="189"/>
      <c r="F196" s="314"/>
      <c r="G196" s="189"/>
      <c r="H196" s="189"/>
      <c r="I196" s="189"/>
      <c r="J196" s="189"/>
      <c r="K196" s="189"/>
      <c r="L196" s="189"/>
      <c r="M196" s="189"/>
      <c r="N196" s="189"/>
      <c r="O196" s="189"/>
      <c r="P196" s="189"/>
      <c r="Q196" s="189"/>
      <c r="R196" s="189"/>
      <c r="S196" s="189"/>
      <c r="T196" s="189"/>
      <c r="U196" s="189"/>
      <c r="V196" s="189"/>
      <c r="W196" s="189"/>
      <c r="X196" s="189"/>
      <c r="Y196" s="189"/>
    </row>
    <row r="197" ht="15.75" customHeight="1">
      <c r="A197" s="189"/>
      <c r="B197" s="189"/>
      <c r="C197" s="189"/>
      <c r="D197" s="539"/>
      <c r="E197" s="189"/>
      <c r="F197" s="314"/>
      <c r="G197" s="189"/>
      <c r="H197" s="189"/>
      <c r="I197" s="189"/>
      <c r="J197" s="189"/>
      <c r="K197" s="189"/>
      <c r="L197" s="189"/>
      <c r="M197" s="189"/>
      <c r="N197" s="189"/>
      <c r="O197" s="189"/>
      <c r="P197" s="189"/>
      <c r="Q197" s="189"/>
      <c r="R197" s="189"/>
      <c r="S197" s="189"/>
      <c r="T197" s="189"/>
      <c r="U197" s="189"/>
      <c r="V197" s="189"/>
      <c r="W197" s="189"/>
      <c r="X197" s="189"/>
      <c r="Y197" s="189"/>
    </row>
    <row r="198" ht="15.75" customHeight="1">
      <c r="A198" s="189"/>
      <c r="B198" s="189"/>
      <c r="C198" s="189"/>
      <c r="D198" s="539"/>
      <c r="E198" s="189"/>
      <c r="F198" s="314"/>
      <c r="G198" s="189"/>
      <c r="H198" s="189"/>
      <c r="I198" s="189"/>
      <c r="J198" s="189"/>
      <c r="K198" s="189"/>
      <c r="L198" s="189"/>
      <c r="M198" s="189"/>
      <c r="N198" s="189"/>
      <c r="O198" s="189"/>
      <c r="P198" s="189"/>
      <c r="Q198" s="189"/>
      <c r="R198" s="189"/>
      <c r="S198" s="189"/>
      <c r="T198" s="189"/>
      <c r="U198" s="189"/>
      <c r="V198" s="189"/>
      <c r="W198" s="189"/>
      <c r="X198" s="189"/>
      <c r="Y198" s="189"/>
    </row>
    <row r="199" ht="15.75" customHeight="1">
      <c r="A199" s="189"/>
      <c r="B199" s="189"/>
      <c r="C199" s="189"/>
      <c r="D199" s="539"/>
      <c r="E199" s="189"/>
      <c r="F199" s="314"/>
      <c r="G199" s="189"/>
      <c r="H199" s="189"/>
      <c r="I199" s="189"/>
      <c r="J199" s="189"/>
      <c r="K199" s="189"/>
      <c r="L199" s="189"/>
      <c r="M199" s="189"/>
      <c r="N199" s="189"/>
      <c r="O199" s="189"/>
      <c r="P199" s="189"/>
      <c r="Q199" s="189"/>
      <c r="R199" s="189"/>
      <c r="S199" s="189"/>
      <c r="T199" s="189"/>
      <c r="U199" s="189"/>
      <c r="V199" s="189"/>
      <c r="W199" s="189"/>
      <c r="X199" s="189"/>
      <c r="Y199" s="189"/>
    </row>
    <row r="200" ht="15.75" customHeight="1">
      <c r="A200" s="189"/>
      <c r="B200" s="189"/>
      <c r="C200" s="189"/>
      <c r="D200" s="539"/>
      <c r="E200" s="189"/>
      <c r="F200" s="314"/>
      <c r="G200" s="189"/>
      <c r="H200" s="189"/>
      <c r="I200" s="189"/>
      <c r="J200" s="189"/>
      <c r="K200" s="189"/>
      <c r="L200" s="189"/>
      <c r="M200" s="189"/>
      <c r="N200" s="189"/>
      <c r="O200" s="189"/>
      <c r="P200" s="189"/>
      <c r="Q200" s="189"/>
      <c r="R200" s="189"/>
      <c r="S200" s="189"/>
      <c r="T200" s="189"/>
      <c r="U200" s="189"/>
      <c r="V200" s="189"/>
      <c r="W200" s="189"/>
      <c r="X200" s="189"/>
      <c r="Y200" s="189"/>
    </row>
    <row r="201" ht="15.75" customHeight="1">
      <c r="A201" s="189"/>
      <c r="B201" s="189"/>
      <c r="C201" s="189"/>
      <c r="D201" s="539"/>
      <c r="E201" s="189"/>
      <c r="F201" s="314"/>
      <c r="G201" s="189"/>
      <c r="H201" s="189"/>
      <c r="I201" s="189"/>
      <c r="J201" s="189"/>
      <c r="K201" s="189"/>
      <c r="L201" s="189"/>
      <c r="M201" s="189"/>
      <c r="N201" s="189"/>
      <c r="O201" s="189"/>
      <c r="P201" s="189"/>
      <c r="Q201" s="189"/>
      <c r="R201" s="189"/>
      <c r="S201" s="189"/>
      <c r="T201" s="189"/>
      <c r="U201" s="189"/>
      <c r="V201" s="189"/>
      <c r="W201" s="189"/>
      <c r="X201" s="189"/>
      <c r="Y201" s="189"/>
    </row>
    <row r="202" ht="15.75" customHeight="1">
      <c r="A202" s="189"/>
      <c r="B202" s="189"/>
      <c r="C202" s="189"/>
      <c r="D202" s="539"/>
      <c r="E202" s="189"/>
      <c r="F202" s="314"/>
      <c r="G202" s="189"/>
      <c r="H202" s="189"/>
      <c r="I202" s="189"/>
      <c r="J202" s="189"/>
      <c r="K202" s="189"/>
      <c r="L202" s="189"/>
      <c r="M202" s="189"/>
      <c r="N202" s="189"/>
      <c r="O202" s="189"/>
      <c r="P202" s="189"/>
      <c r="Q202" s="189"/>
      <c r="R202" s="189"/>
      <c r="S202" s="189"/>
      <c r="T202" s="189"/>
      <c r="U202" s="189"/>
      <c r="V202" s="189"/>
      <c r="W202" s="189"/>
      <c r="X202" s="189"/>
      <c r="Y202" s="189"/>
    </row>
    <row r="203" ht="15.75" customHeight="1">
      <c r="A203" s="189"/>
      <c r="B203" s="189"/>
      <c r="C203" s="189"/>
      <c r="D203" s="539"/>
      <c r="E203" s="189"/>
      <c r="F203" s="314"/>
      <c r="G203" s="189"/>
      <c r="H203" s="189"/>
      <c r="I203" s="189"/>
      <c r="J203" s="189"/>
      <c r="K203" s="189"/>
      <c r="L203" s="189"/>
      <c r="M203" s="189"/>
      <c r="N203" s="189"/>
      <c r="O203" s="189"/>
      <c r="P203" s="189"/>
      <c r="Q203" s="189"/>
      <c r="R203" s="189"/>
      <c r="S203" s="189"/>
      <c r="T203" s="189"/>
      <c r="U203" s="189"/>
      <c r="V203" s="189"/>
      <c r="W203" s="189"/>
      <c r="X203" s="189"/>
      <c r="Y203" s="189"/>
    </row>
    <row r="204" ht="15.75" customHeight="1">
      <c r="A204" s="189"/>
      <c r="B204" s="189"/>
      <c r="C204" s="189"/>
      <c r="D204" s="539"/>
      <c r="E204" s="189"/>
      <c r="F204" s="314"/>
      <c r="G204" s="189"/>
      <c r="H204" s="189"/>
      <c r="I204" s="189"/>
      <c r="J204" s="189"/>
      <c r="K204" s="189"/>
      <c r="L204" s="189"/>
      <c r="M204" s="189"/>
      <c r="N204" s="189"/>
      <c r="O204" s="189"/>
      <c r="P204" s="189"/>
      <c r="Q204" s="189"/>
      <c r="R204" s="189"/>
      <c r="S204" s="189"/>
      <c r="T204" s="189"/>
      <c r="U204" s="189"/>
      <c r="V204" s="189"/>
      <c r="W204" s="189"/>
      <c r="X204" s="189"/>
      <c r="Y204" s="189"/>
    </row>
    <row r="205" ht="15.75" customHeight="1">
      <c r="A205" s="189"/>
      <c r="B205" s="189"/>
      <c r="C205" s="189"/>
      <c r="D205" s="539"/>
      <c r="E205" s="189"/>
      <c r="F205" s="314"/>
      <c r="G205" s="189"/>
      <c r="H205" s="189"/>
      <c r="I205" s="189"/>
      <c r="J205" s="189"/>
      <c r="K205" s="189"/>
      <c r="L205" s="189"/>
      <c r="M205" s="189"/>
      <c r="N205" s="189"/>
      <c r="O205" s="189"/>
      <c r="P205" s="189"/>
      <c r="Q205" s="189"/>
      <c r="R205" s="189"/>
      <c r="S205" s="189"/>
      <c r="T205" s="189"/>
      <c r="U205" s="189"/>
      <c r="V205" s="189"/>
      <c r="W205" s="189"/>
      <c r="X205" s="189"/>
      <c r="Y205" s="189"/>
    </row>
    <row r="206" ht="15.75" customHeight="1">
      <c r="A206" s="189"/>
      <c r="B206" s="189"/>
      <c r="C206" s="189"/>
      <c r="D206" s="539"/>
      <c r="E206" s="189"/>
      <c r="F206" s="314"/>
      <c r="G206" s="189"/>
      <c r="H206" s="189"/>
      <c r="I206" s="189"/>
      <c r="J206" s="189"/>
      <c r="K206" s="189"/>
      <c r="L206" s="189"/>
      <c r="M206" s="189"/>
      <c r="N206" s="189"/>
      <c r="O206" s="189"/>
      <c r="P206" s="189"/>
      <c r="Q206" s="189"/>
      <c r="R206" s="189"/>
      <c r="S206" s="189"/>
      <c r="T206" s="189"/>
      <c r="U206" s="189"/>
      <c r="V206" s="189"/>
      <c r="W206" s="189"/>
      <c r="X206" s="189"/>
      <c r="Y206" s="189"/>
    </row>
    <row r="207" ht="15.75" customHeight="1">
      <c r="A207" s="189"/>
      <c r="B207" s="189"/>
      <c r="C207" s="189"/>
      <c r="D207" s="539"/>
      <c r="E207" s="189"/>
      <c r="F207" s="314"/>
      <c r="G207" s="189"/>
      <c r="H207" s="189"/>
      <c r="I207" s="189"/>
      <c r="J207" s="189"/>
      <c r="K207" s="189"/>
      <c r="L207" s="189"/>
      <c r="M207" s="189"/>
      <c r="N207" s="189"/>
      <c r="O207" s="189"/>
      <c r="P207" s="189"/>
      <c r="Q207" s="189"/>
      <c r="R207" s="189"/>
      <c r="S207" s="189"/>
      <c r="T207" s="189"/>
      <c r="U207" s="189"/>
      <c r="V207" s="189"/>
      <c r="W207" s="189"/>
      <c r="X207" s="189"/>
      <c r="Y207" s="189"/>
    </row>
    <row r="208" ht="15.75" customHeight="1">
      <c r="A208" s="189"/>
      <c r="B208" s="189"/>
      <c r="C208" s="189"/>
      <c r="D208" s="539"/>
      <c r="E208" s="189"/>
      <c r="F208" s="314"/>
      <c r="G208" s="189"/>
      <c r="H208" s="189"/>
      <c r="I208" s="189"/>
      <c r="J208" s="189"/>
      <c r="K208" s="189"/>
      <c r="L208" s="189"/>
      <c r="M208" s="189"/>
      <c r="N208" s="189"/>
      <c r="O208" s="189"/>
      <c r="P208" s="189"/>
      <c r="Q208" s="189"/>
      <c r="R208" s="189"/>
      <c r="S208" s="189"/>
      <c r="T208" s="189"/>
      <c r="U208" s="189"/>
      <c r="V208" s="189"/>
      <c r="W208" s="189"/>
      <c r="X208" s="189"/>
      <c r="Y208" s="189"/>
    </row>
    <row r="209" ht="15.75" customHeight="1">
      <c r="A209" s="189"/>
      <c r="B209" s="189"/>
      <c r="C209" s="189"/>
      <c r="D209" s="539"/>
      <c r="E209" s="189"/>
      <c r="F209" s="314"/>
      <c r="G209" s="189"/>
      <c r="H209" s="189"/>
      <c r="I209" s="189"/>
      <c r="J209" s="189"/>
      <c r="K209" s="189"/>
      <c r="L209" s="189"/>
      <c r="M209" s="189"/>
      <c r="N209" s="189"/>
      <c r="O209" s="189"/>
      <c r="P209" s="189"/>
      <c r="Q209" s="189"/>
      <c r="R209" s="189"/>
      <c r="S209" s="189"/>
      <c r="T209" s="189"/>
      <c r="U209" s="189"/>
      <c r="V209" s="189"/>
      <c r="W209" s="189"/>
      <c r="X209" s="189"/>
      <c r="Y209" s="189"/>
    </row>
    <row r="210" ht="15.75" customHeight="1">
      <c r="A210" s="189"/>
      <c r="B210" s="189"/>
      <c r="C210" s="189"/>
      <c r="D210" s="539"/>
      <c r="E210" s="189"/>
      <c r="F210" s="314"/>
      <c r="G210" s="189"/>
      <c r="H210" s="189"/>
      <c r="I210" s="189"/>
      <c r="J210" s="189"/>
      <c r="K210" s="189"/>
      <c r="L210" s="189"/>
      <c r="M210" s="189"/>
      <c r="N210" s="189"/>
      <c r="O210" s="189"/>
      <c r="P210" s="189"/>
      <c r="Q210" s="189"/>
      <c r="R210" s="189"/>
      <c r="S210" s="189"/>
      <c r="T210" s="189"/>
      <c r="U210" s="189"/>
      <c r="V210" s="189"/>
      <c r="W210" s="189"/>
      <c r="X210" s="189"/>
      <c r="Y210" s="189"/>
    </row>
    <row r="211" ht="15.75" customHeight="1">
      <c r="A211" s="189"/>
      <c r="B211" s="189"/>
      <c r="C211" s="189"/>
      <c r="D211" s="539"/>
      <c r="E211" s="189"/>
      <c r="F211" s="314"/>
      <c r="G211" s="189"/>
      <c r="H211" s="189"/>
      <c r="I211" s="189"/>
      <c r="J211" s="189"/>
      <c r="K211" s="189"/>
      <c r="L211" s="189"/>
      <c r="M211" s="189"/>
      <c r="N211" s="189"/>
      <c r="O211" s="189"/>
      <c r="P211" s="189"/>
      <c r="Q211" s="189"/>
      <c r="R211" s="189"/>
      <c r="S211" s="189"/>
      <c r="T211" s="189"/>
      <c r="U211" s="189"/>
      <c r="V211" s="189"/>
      <c r="W211" s="189"/>
      <c r="X211" s="189"/>
      <c r="Y211" s="189"/>
    </row>
    <row r="212" ht="15.75" customHeight="1">
      <c r="A212" s="189"/>
      <c r="B212" s="189"/>
      <c r="C212" s="189"/>
      <c r="D212" s="539"/>
      <c r="E212" s="189"/>
      <c r="F212" s="314"/>
      <c r="G212" s="189"/>
      <c r="H212" s="189"/>
      <c r="I212" s="189"/>
      <c r="J212" s="189"/>
      <c r="K212" s="189"/>
      <c r="L212" s="189"/>
      <c r="M212" s="189"/>
      <c r="N212" s="189"/>
      <c r="O212" s="189"/>
      <c r="P212" s="189"/>
      <c r="Q212" s="189"/>
      <c r="R212" s="189"/>
      <c r="S212" s="189"/>
      <c r="T212" s="189"/>
      <c r="U212" s="189"/>
      <c r="V212" s="189"/>
      <c r="W212" s="189"/>
      <c r="X212" s="189"/>
      <c r="Y212" s="189"/>
    </row>
    <row r="213" ht="15.75" customHeight="1">
      <c r="A213" s="189"/>
      <c r="B213" s="189"/>
      <c r="C213" s="189"/>
      <c r="D213" s="539"/>
      <c r="E213" s="189"/>
      <c r="F213" s="314"/>
      <c r="G213" s="189"/>
      <c r="H213" s="189"/>
      <c r="I213" s="189"/>
      <c r="J213" s="189"/>
      <c r="K213" s="189"/>
      <c r="L213" s="189"/>
      <c r="M213" s="189"/>
      <c r="N213" s="189"/>
      <c r="O213" s="189"/>
      <c r="P213" s="189"/>
      <c r="Q213" s="189"/>
      <c r="R213" s="189"/>
      <c r="S213" s="189"/>
      <c r="T213" s="189"/>
      <c r="U213" s="189"/>
      <c r="V213" s="189"/>
      <c r="W213" s="189"/>
      <c r="X213" s="189"/>
      <c r="Y213" s="189"/>
    </row>
    <row r="214" ht="15.75" customHeight="1">
      <c r="A214" s="189"/>
      <c r="B214" s="189"/>
      <c r="C214" s="189"/>
      <c r="D214" s="539"/>
      <c r="E214" s="189"/>
      <c r="F214" s="314"/>
      <c r="G214" s="189"/>
      <c r="H214" s="189"/>
      <c r="I214" s="189"/>
      <c r="J214" s="189"/>
      <c r="K214" s="189"/>
      <c r="L214" s="189"/>
      <c r="M214" s="189"/>
      <c r="N214" s="189"/>
      <c r="O214" s="189"/>
      <c r="P214" s="189"/>
      <c r="Q214" s="189"/>
      <c r="R214" s="189"/>
      <c r="S214" s="189"/>
      <c r="T214" s="189"/>
      <c r="U214" s="189"/>
      <c r="V214" s="189"/>
      <c r="W214" s="189"/>
      <c r="X214" s="189"/>
      <c r="Y214" s="189"/>
    </row>
    <row r="215" ht="15.75" customHeight="1">
      <c r="A215" s="189"/>
      <c r="B215" s="189"/>
      <c r="C215" s="189"/>
      <c r="D215" s="539"/>
      <c r="E215" s="189"/>
      <c r="F215" s="314"/>
      <c r="G215" s="189"/>
      <c r="H215" s="189"/>
      <c r="I215" s="189"/>
      <c r="J215" s="189"/>
      <c r="K215" s="189"/>
      <c r="L215" s="189"/>
      <c r="M215" s="189"/>
      <c r="N215" s="189"/>
      <c r="O215" s="189"/>
      <c r="P215" s="189"/>
      <c r="Q215" s="189"/>
      <c r="R215" s="189"/>
      <c r="S215" s="189"/>
      <c r="T215" s="189"/>
      <c r="U215" s="189"/>
      <c r="V215" s="189"/>
      <c r="W215" s="189"/>
      <c r="X215" s="189"/>
      <c r="Y215" s="189"/>
    </row>
    <row r="216" ht="15.75" customHeight="1">
      <c r="A216" s="189"/>
      <c r="B216" s="189"/>
      <c r="C216" s="189"/>
      <c r="D216" s="189"/>
      <c r="E216" s="189"/>
      <c r="F216" s="314"/>
      <c r="G216" s="189"/>
      <c r="H216" s="189"/>
      <c r="I216" s="189"/>
      <c r="J216" s="189"/>
      <c r="K216" s="189"/>
      <c r="L216" s="189"/>
      <c r="M216" s="189"/>
      <c r="N216" s="189"/>
      <c r="O216" s="189"/>
      <c r="P216" s="189"/>
      <c r="Q216" s="189"/>
      <c r="R216" s="189"/>
      <c r="S216" s="189"/>
      <c r="T216" s="189"/>
      <c r="U216" s="189"/>
      <c r="V216" s="189"/>
      <c r="W216" s="189"/>
      <c r="X216" s="189"/>
      <c r="Y216" s="189"/>
    </row>
    <row r="217" ht="15.75" customHeight="1">
      <c r="A217" s="189"/>
      <c r="B217" s="189"/>
      <c r="C217" s="189"/>
      <c r="D217" s="189"/>
      <c r="E217" s="189"/>
      <c r="F217" s="314"/>
      <c r="G217" s="189"/>
      <c r="H217" s="189"/>
      <c r="I217" s="189"/>
      <c r="J217" s="189"/>
      <c r="K217" s="189"/>
      <c r="L217" s="189"/>
      <c r="M217" s="189"/>
      <c r="N217" s="189"/>
      <c r="O217" s="189"/>
      <c r="P217" s="189"/>
      <c r="Q217" s="189"/>
      <c r="R217" s="189"/>
      <c r="S217" s="189"/>
      <c r="T217" s="189"/>
      <c r="U217" s="189"/>
      <c r="V217" s="189"/>
      <c r="W217" s="189"/>
      <c r="X217" s="189"/>
      <c r="Y217" s="189"/>
    </row>
    <row r="218" ht="15.75" customHeight="1">
      <c r="A218" s="189"/>
      <c r="B218" s="189"/>
      <c r="C218" s="189"/>
      <c r="D218" s="189"/>
      <c r="E218" s="189"/>
      <c r="F218" s="314"/>
      <c r="G218" s="189"/>
      <c r="H218" s="189"/>
      <c r="I218" s="189"/>
      <c r="J218" s="189"/>
      <c r="K218" s="189"/>
      <c r="L218" s="189"/>
      <c r="M218" s="189"/>
      <c r="N218" s="189"/>
      <c r="O218" s="189"/>
      <c r="P218" s="189"/>
      <c r="Q218" s="189"/>
      <c r="R218" s="189"/>
      <c r="S218" s="189"/>
      <c r="T218" s="189"/>
      <c r="U218" s="189"/>
      <c r="V218" s="189"/>
      <c r="W218" s="189"/>
      <c r="X218" s="189"/>
      <c r="Y218" s="189"/>
    </row>
    <row r="219" ht="15.75" customHeight="1">
      <c r="A219" s="189"/>
      <c r="B219" s="189"/>
      <c r="C219" s="189"/>
      <c r="D219" s="189"/>
      <c r="E219" s="189"/>
      <c r="F219" s="314"/>
      <c r="G219" s="189"/>
      <c r="H219" s="189"/>
      <c r="I219" s="189"/>
      <c r="J219" s="189"/>
      <c r="K219" s="189"/>
      <c r="L219" s="189"/>
      <c r="M219" s="189"/>
      <c r="N219" s="189"/>
      <c r="O219" s="189"/>
      <c r="P219" s="189"/>
      <c r="Q219" s="189"/>
      <c r="R219" s="189"/>
      <c r="S219" s="189"/>
      <c r="T219" s="189"/>
      <c r="U219" s="189"/>
      <c r="V219" s="189"/>
      <c r="W219" s="189"/>
      <c r="X219" s="189"/>
      <c r="Y219" s="189"/>
    </row>
    <row r="220" ht="15.75" customHeight="1">
      <c r="A220" s="189"/>
      <c r="B220" s="189"/>
      <c r="C220" s="189"/>
      <c r="D220" s="189"/>
      <c r="E220" s="189"/>
      <c r="F220" s="314"/>
      <c r="G220" s="189"/>
      <c r="H220" s="189"/>
      <c r="I220" s="189"/>
      <c r="J220" s="189"/>
      <c r="K220" s="189"/>
      <c r="L220" s="189"/>
      <c r="M220" s="189"/>
      <c r="N220" s="189"/>
      <c r="O220" s="189"/>
      <c r="P220" s="189"/>
      <c r="Q220" s="189"/>
      <c r="R220" s="189"/>
      <c r="S220" s="189"/>
      <c r="T220" s="189"/>
      <c r="U220" s="189"/>
      <c r="V220" s="189"/>
      <c r="W220" s="189"/>
      <c r="X220" s="189"/>
      <c r="Y220" s="18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995"/>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71"/>
    <col customWidth="1" min="2" max="2" width="82.71"/>
    <col customWidth="1" min="3" max="3" width="39.71"/>
    <col customWidth="1" min="4" max="4" width="19.0"/>
    <col customWidth="1" min="5" max="5" width="11.86"/>
    <col customWidth="1" min="6" max="7" width="15.71"/>
    <col customWidth="1" min="8" max="8" width="22.14"/>
    <col customWidth="1" min="9" max="9" width="33.57"/>
  </cols>
  <sheetData>
    <row r="1">
      <c r="A1" s="377" t="s">
        <v>273</v>
      </c>
      <c r="B1" s="64" t="s">
        <v>274</v>
      </c>
      <c r="C1" s="185" t="s">
        <v>793</v>
      </c>
      <c r="D1" s="64" t="s">
        <v>276</v>
      </c>
      <c r="E1" s="64" t="s">
        <v>277</v>
      </c>
      <c r="F1" s="376" t="s">
        <v>278</v>
      </c>
      <c r="G1" s="185" t="s">
        <v>639</v>
      </c>
      <c r="H1" s="185" t="s">
        <v>138</v>
      </c>
      <c r="I1" s="185" t="s">
        <v>281</v>
      </c>
      <c r="J1" s="544"/>
      <c r="K1" s="544"/>
      <c r="L1" s="544"/>
      <c r="M1" s="544"/>
      <c r="N1" s="544"/>
      <c r="O1" s="544"/>
      <c r="P1" s="544"/>
      <c r="Q1" s="544"/>
      <c r="R1" s="544"/>
      <c r="S1" s="544"/>
      <c r="T1" s="544"/>
      <c r="U1" s="544"/>
      <c r="V1" s="5"/>
      <c r="W1" s="5"/>
      <c r="X1" s="5"/>
      <c r="Y1" s="5"/>
    </row>
    <row r="2">
      <c r="A2" s="545"/>
      <c r="B2" s="138"/>
      <c r="C2" s="92"/>
      <c r="D2" s="138"/>
      <c r="E2" s="138"/>
      <c r="F2" s="193"/>
      <c r="G2" s="264"/>
      <c r="H2" s="264"/>
      <c r="I2" s="264"/>
      <c r="J2" s="546"/>
      <c r="K2" s="546"/>
      <c r="L2" s="546"/>
      <c r="M2" s="546"/>
      <c r="N2" s="546"/>
      <c r="O2" s="546"/>
      <c r="P2" s="546"/>
      <c r="Q2" s="546"/>
      <c r="R2" s="546"/>
      <c r="S2" s="546"/>
      <c r="T2" s="546"/>
      <c r="U2" s="546"/>
      <c r="V2" s="2"/>
      <c r="W2" s="2"/>
      <c r="X2" s="2"/>
      <c r="Y2" s="2"/>
    </row>
    <row r="3">
      <c r="A3" s="534">
        <v>1.0</v>
      </c>
      <c r="B3" s="236" t="s">
        <v>794</v>
      </c>
      <c r="C3" s="547"/>
      <c r="D3" s="548"/>
      <c r="E3" s="548"/>
      <c r="F3" s="477"/>
      <c r="G3" s="549"/>
      <c r="H3" s="549"/>
      <c r="I3" s="550"/>
      <c r="J3" s="546"/>
      <c r="K3" s="546"/>
      <c r="L3" s="546"/>
      <c r="M3" s="546"/>
      <c r="N3" s="546"/>
      <c r="O3" s="546"/>
      <c r="P3" s="546"/>
      <c r="Q3" s="546"/>
      <c r="R3" s="546"/>
      <c r="S3" s="546"/>
      <c r="T3" s="546"/>
      <c r="U3" s="546"/>
      <c r="V3" s="2"/>
      <c r="W3" s="2"/>
      <c r="X3" s="2"/>
      <c r="Y3" s="2"/>
    </row>
    <row r="4">
      <c r="A4" s="551"/>
      <c r="B4" s="113"/>
      <c r="C4" s="105"/>
      <c r="D4" s="195"/>
      <c r="E4" s="195"/>
      <c r="F4" s="196"/>
      <c r="G4" s="552"/>
      <c r="H4" s="552"/>
      <c r="I4" s="215"/>
      <c r="J4" s="546"/>
      <c r="K4" s="546"/>
      <c r="L4" s="546"/>
      <c r="M4" s="546"/>
      <c r="N4" s="546"/>
      <c r="O4" s="546"/>
      <c r="P4" s="546"/>
      <c r="Q4" s="546"/>
      <c r="R4" s="546"/>
      <c r="S4" s="546"/>
      <c r="T4" s="546"/>
      <c r="U4" s="546"/>
      <c r="V4" s="2"/>
      <c r="W4" s="2"/>
      <c r="X4" s="2"/>
      <c r="Y4" s="2"/>
    </row>
    <row r="5">
      <c r="A5" s="551"/>
      <c r="B5" s="113" t="s">
        <v>795</v>
      </c>
      <c r="C5" s="105"/>
      <c r="D5" s="195"/>
      <c r="E5" s="195"/>
      <c r="F5" s="196"/>
      <c r="G5" s="552"/>
      <c r="H5" s="552"/>
      <c r="I5" s="215" t="s">
        <v>796</v>
      </c>
      <c r="J5" s="546"/>
      <c r="K5" s="546"/>
      <c r="L5" s="546"/>
      <c r="M5" s="546"/>
      <c r="N5" s="546"/>
      <c r="O5" s="546"/>
      <c r="P5" s="546"/>
      <c r="Q5" s="546"/>
      <c r="R5" s="546"/>
      <c r="S5" s="546"/>
      <c r="T5" s="546"/>
      <c r="U5" s="546"/>
      <c r="V5" s="2"/>
      <c r="W5" s="2"/>
      <c r="X5" s="2"/>
      <c r="Y5" s="2"/>
    </row>
    <row r="6" ht="204.0" customHeight="1">
      <c r="A6" s="553">
        <v>1.1</v>
      </c>
      <c r="B6" s="91" t="s">
        <v>797</v>
      </c>
      <c r="C6" s="105"/>
      <c r="D6" s="105" t="s">
        <v>798</v>
      </c>
      <c r="E6" s="195" t="s">
        <v>799</v>
      </c>
      <c r="F6" s="196">
        <v>2.0</v>
      </c>
      <c r="G6" s="552">
        <v>26109.0</v>
      </c>
      <c r="H6" s="554">
        <f t="shared" ref="H6:H10" si="1">G6*F6</f>
        <v>52218</v>
      </c>
      <c r="I6" s="188" t="s">
        <v>800</v>
      </c>
      <c r="J6" s="546"/>
      <c r="K6" s="546"/>
      <c r="L6" s="546"/>
      <c r="M6" s="546"/>
      <c r="N6" s="546"/>
      <c r="O6" s="546"/>
      <c r="P6" s="546"/>
      <c r="Q6" s="546"/>
      <c r="R6" s="546"/>
      <c r="S6" s="546"/>
      <c r="T6" s="546"/>
      <c r="U6" s="546"/>
      <c r="V6" s="2"/>
      <c r="W6" s="2"/>
      <c r="X6" s="2"/>
      <c r="Y6" s="2"/>
    </row>
    <row r="7" ht="189.0" customHeight="1">
      <c r="A7" s="553">
        <v>1.2</v>
      </c>
      <c r="B7" s="141" t="s">
        <v>801</v>
      </c>
      <c r="C7" s="251"/>
      <c r="D7" s="105" t="s">
        <v>802</v>
      </c>
      <c r="E7" s="195" t="s">
        <v>799</v>
      </c>
      <c r="F7" s="196">
        <v>2.0</v>
      </c>
      <c r="G7" s="552">
        <v>13925.0</v>
      </c>
      <c r="H7" s="554">
        <f t="shared" si="1"/>
        <v>27850</v>
      </c>
      <c r="I7" s="188" t="s">
        <v>803</v>
      </c>
      <c r="J7" s="546"/>
      <c r="K7" s="546"/>
      <c r="L7" s="546"/>
      <c r="M7" s="546"/>
      <c r="N7" s="546"/>
      <c r="O7" s="546"/>
      <c r="P7" s="546"/>
      <c r="Q7" s="546"/>
      <c r="R7" s="546"/>
      <c r="S7" s="546"/>
      <c r="T7" s="546"/>
      <c r="U7" s="546"/>
      <c r="V7" s="2"/>
      <c r="W7" s="2"/>
      <c r="X7" s="2"/>
      <c r="Y7" s="2"/>
    </row>
    <row r="8" ht="171.75" customHeight="1">
      <c r="A8" s="553">
        <v>1.3</v>
      </c>
      <c r="B8" s="91" t="s">
        <v>804</v>
      </c>
      <c r="C8" s="105"/>
      <c r="D8" s="105" t="s">
        <v>805</v>
      </c>
      <c r="E8" s="195" t="s">
        <v>799</v>
      </c>
      <c r="F8" s="196">
        <v>1.0</v>
      </c>
      <c r="G8" s="552">
        <v>21755.0</v>
      </c>
      <c r="H8" s="554">
        <f t="shared" si="1"/>
        <v>21755</v>
      </c>
      <c r="I8" s="188" t="s">
        <v>806</v>
      </c>
      <c r="J8" s="546"/>
      <c r="K8" s="546"/>
      <c r="L8" s="546"/>
      <c r="M8" s="546"/>
      <c r="N8" s="546"/>
      <c r="O8" s="546"/>
      <c r="P8" s="546"/>
      <c r="Q8" s="546"/>
      <c r="R8" s="546"/>
      <c r="S8" s="546"/>
      <c r="T8" s="546"/>
      <c r="U8" s="546"/>
      <c r="V8" s="2"/>
      <c r="W8" s="2"/>
      <c r="X8" s="2"/>
      <c r="Y8" s="2"/>
    </row>
    <row r="9" ht="141.75" customHeight="1">
      <c r="A9" s="553">
        <v>1.4</v>
      </c>
      <c r="B9" s="91" t="s">
        <v>807</v>
      </c>
      <c r="C9" s="105"/>
      <c r="D9" s="105" t="s">
        <v>808</v>
      </c>
      <c r="E9" s="195" t="s">
        <v>799</v>
      </c>
      <c r="F9" s="196">
        <v>1.0</v>
      </c>
      <c r="G9" s="552">
        <v>15665.0</v>
      </c>
      <c r="H9" s="554">
        <f t="shared" si="1"/>
        <v>15665</v>
      </c>
      <c r="I9" s="188" t="s">
        <v>809</v>
      </c>
      <c r="J9" s="546"/>
      <c r="K9" s="546"/>
      <c r="L9" s="546"/>
      <c r="M9" s="546"/>
      <c r="N9" s="546"/>
      <c r="O9" s="546"/>
      <c r="P9" s="546"/>
      <c r="Q9" s="546"/>
      <c r="R9" s="546"/>
      <c r="S9" s="546"/>
      <c r="T9" s="546"/>
      <c r="U9" s="546"/>
      <c r="V9" s="2"/>
      <c r="W9" s="2"/>
      <c r="X9" s="2"/>
      <c r="Y9" s="2"/>
    </row>
    <row r="10" ht="141.75" customHeight="1">
      <c r="A10" s="553">
        <v>1.5</v>
      </c>
      <c r="B10" s="112" t="s">
        <v>810</v>
      </c>
      <c r="C10" s="195"/>
      <c r="D10" s="105" t="s">
        <v>811</v>
      </c>
      <c r="E10" s="195" t="s">
        <v>799</v>
      </c>
      <c r="F10" s="196">
        <v>2.0</v>
      </c>
      <c r="G10" s="552">
        <v>13925.0</v>
      </c>
      <c r="H10" s="554">
        <f t="shared" si="1"/>
        <v>27850</v>
      </c>
      <c r="I10" s="188" t="s">
        <v>812</v>
      </c>
      <c r="J10" s="546"/>
      <c r="K10" s="546"/>
      <c r="L10" s="546"/>
      <c r="M10" s="546"/>
      <c r="N10" s="546"/>
      <c r="O10" s="546"/>
      <c r="P10" s="546"/>
      <c r="Q10" s="546"/>
      <c r="R10" s="546"/>
      <c r="S10" s="546"/>
      <c r="T10" s="546"/>
      <c r="U10" s="546"/>
      <c r="V10" s="2"/>
      <c r="W10" s="2"/>
      <c r="X10" s="2"/>
      <c r="Y10" s="2"/>
    </row>
    <row r="11" ht="15.75" customHeight="1">
      <c r="A11" s="551"/>
      <c r="B11" s="113"/>
      <c r="C11" s="195"/>
      <c r="D11" s="195"/>
      <c r="E11" s="195"/>
      <c r="F11" s="196"/>
      <c r="G11" s="552">
        <v>0.0</v>
      </c>
      <c r="H11" s="552"/>
      <c r="I11" s="215"/>
      <c r="J11" s="546"/>
      <c r="K11" s="546"/>
      <c r="L11" s="546"/>
      <c r="M11" s="546"/>
      <c r="N11" s="546"/>
      <c r="O11" s="546"/>
      <c r="P11" s="546"/>
      <c r="Q11" s="546"/>
      <c r="R11" s="546"/>
      <c r="S11" s="546"/>
      <c r="T11" s="546"/>
      <c r="U11" s="546"/>
      <c r="V11" s="2"/>
      <c r="W11" s="2"/>
      <c r="X11" s="2"/>
      <c r="Y11" s="2"/>
    </row>
    <row r="12" ht="15.75" customHeight="1">
      <c r="A12" s="534">
        <v>2.0</v>
      </c>
      <c r="B12" s="236" t="s">
        <v>813</v>
      </c>
      <c r="C12" s="547"/>
      <c r="D12" s="555"/>
      <c r="E12" s="555"/>
      <c r="F12" s="240"/>
      <c r="G12" s="556">
        <v>0.0</v>
      </c>
      <c r="H12" s="556"/>
      <c r="I12" s="550"/>
      <c r="J12" s="546"/>
      <c r="K12" s="546"/>
      <c r="L12" s="546"/>
      <c r="M12" s="546"/>
      <c r="N12" s="546"/>
      <c r="O12" s="546"/>
      <c r="P12" s="546"/>
      <c r="Q12" s="546"/>
      <c r="R12" s="546"/>
      <c r="S12" s="546"/>
      <c r="T12" s="546"/>
      <c r="U12" s="546"/>
      <c r="V12" s="2"/>
      <c r="W12" s="2"/>
      <c r="X12" s="2"/>
      <c r="Y12" s="2"/>
    </row>
    <row r="13">
      <c r="A13" s="551"/>
      <c r="B13" s="113"/>
      <c r="C13" s="105"/>
      <c r="D13" s="195"/>
      <c r="E13" s="195"/>
      <c r="F13" s="196"/>
      <c r="G13" s="552">
        <v>0.0</v>
      </c>
      <c r="H13" s="552"/>
      <c r="I13" s="215"/>
      <c r="J13" s="546"/>
      <c r="K13" s="546"/>
      <c r="L13" s="546"/>
      <c r="M13" s="546"/>
      <c r="N13" s="546"/>
      <c r="O13" s="546"/>
      <c r="P13" s="546"/>
      <c r="Q13" s="546"/>
      <c r="R13" s="546"/>
      <c r="S13" s="546"/>
      <c r="T13" s="546"/>
      <c r="U13" s="546"/>
      <c r="V13" s="2"/>
      <c r="W13" s="2"/>
      <c r="X13" s="2"/>
      <c r="Y13" s="2"/>
    </row>
    <row r="14">
      <c r="A14" s="551"/>
      <c r="B14" s="113" t="s">
        <v>814</v>
      </c>
      <c r="C14" s="105"/>
      <c r="D14" s="195"/>
      <c r="E14" s="195"/>
      <c r="F14" s="196"/>
      <c r="G14" s="552">
        <v>0.0</v>
      </c>
      <c r="H14" s="552"/>
      <c r="I14" s="215"/>
      <c r="J14" s="546"/>
      <c r="K14" s="546"/>
      <c r="L14" s="546"/>
      <c r="M14" s="546"/>
      <c r="N14" s="546"/>
      <c r="O14" s="546"/>
      <c r="P14" s="546"/>
      <c r="Q14" s="546"/>
      <c r="R14" s="546"/>
      <c r="S14" s="546"/>
      <c r="T14" s="546"/>
      <c r="U14" s="546"/>
      <c r="V14" s="2"/>
      <c r="W14" s="2"/>
      <c r="X14" s="2"/>
      <c r="Y14" s="2"/>
    </row>
    <row r="15" ht="150.75" customHeight="1">
      <c r="A15" s="553">
        <v>2.1</v>
      </c>
      <c r="B15" s="91" t="s">
        <v>815</v>
      </c>
      <c r="C15" s="105"/>
      <c r="D15" s="105" t="s">
        <v>798</v>
      </c>
      <c r="E15" s="195" t="s">
        <v>799</v>
      </c>
      <c r="F15" s="196">
        <v>2.0</v>
      </c>
      <c r="G15" s="552">
        <v>26109.0</v>
      </c>
      <c r="H15" s="554">
        <f t="shared" ref="H15:H20" si="2">G15*F15</f>
        <v>52218</v>
      </c>
      <c r="I15" s="188" t="s">
        <v>816</v>
      </c>
      <c r="J15" s="546"/>
      <c r="K15" s="546"/>
      <c r="L15" s="546"/>
      <c r="M15" s="546"/>
      <c r="N15" s="546"/>
      <c r="O15" s="546"/>
      <c r="P15" s="546"/>
      <c r="Q15" s="546"/>
      <c r="R15" s="546"/>
      <c r="S15" s="546"/>
      <c r="T15" s="546"/>
      <c r="U15" s="546"/>
      <c r="V15" s="2"/>
      <c r="W15" s="2"/>
      <c r="X15" s="2"/>
      <c r="Y15" s="2"/>
    </row>
    <row r="16" ht="135.75" customHeight="1">
      <c r="A16" s="553">
        <v>2.2</v>
      </c>
      <c r="B16" s="104" t="s">
        <v>817</v>
      </c>
      <c r="C16" s="495"/>
      <c r="D16" s="105" t="s">
        <v>818</v>
      </c>
      <c r="E16" s="195" t="s">
        <v>799</v>
      </c>
      <c r="F16" s="196">
        <v>1.0</v>
      </c>
      <c r="G16" s="552">
        <v>65273.0</v>
      </c>
      <c r="H16" s="554">
        <f t="shared" si="2"/>
        <v>65273</v>
      </c>
      <c r="I16" s="188" t="s">
        <v>819</v>
      </c>
      <c r="J16" s="546"/>
      <c r="K16" s="546"/>
      <c r="L16" s="546"/>
      <c r="M16" s="546"/>
      <c r="N16" s="546"/>
      <c r="O16" s="546"/>
      <c r="P16" s="546"/>
      <c r="Q16" s="546"/>
      <c r="R16" s="546"/>
      <c r="S16" s="546"/>
      <c r="T16" s="546"/>
      <c r="U16" s="546"/>
      <c r="V16" s="2"/>
      <c r="W16" s="2"/>
      <c r="X16" s="2"/>
      <c r="Y16" s="2"/>
    </row>
    <row r="17" ht="135.75" customHeight="1">
      <c r="A17" s="553">
        <v>2.3</v>
      </c>
      <c r="B17" s="91" t="s">
        <v>820</v>
      </c>
      <c r="C17" s="105"/>
      <c r="D17" s="105" t="s">
        <v>821</v>
      </c>
      <c r="E17" s="195" t="s">
        <v>799</v>
      </c>
      <c r="F17" s="196">
        <v>1.0</v>
      </c>
      <c r="G17" s="552">
        <v>73976.0</v>
      </c>
      <c r="H17" s="554">
        <f t="shared" si="2"/>
        <v>73976</v>
      </c>
      <c r="I17" s="188" t="s">
        <v>822</v>
      </c>
      <c r="J17" s="546"/>
      <c r="K17" s="546"/>
      <c r="L17" s="546"/>
      <c r="M17" s="546"/>
      <c r="N17" s="546"/>
      <c r="O17" s="546"/>
      <c r="P17" s="546"/>
      <c r="Q17" s="546"/>
      <c r="R17" s="546"/>
      <c r="S17" s="546"/>
      <c r="T17" s="546"/>
      <c r="U17" s="546"/>
      <c r="V17" s="2"/>
      <c r="W17" s="2"/>
      <c r="X17" s="2"/>
      <c r="Y17" s="2"/>
    </row>
    <row r="18" ht="147.75" customHeight="1">
      <c r="A18" s="553">
        <v>2.4</v>
      </c>
      <c r="B18" s="91" t="s">
        <v>823</v>
      </c>
      <c r="C18" s="105"/>
      <c r="D18" s="105" t="s">
        <v>824</v>
      </c>
      <c r="E18" s="93" t="s">
        <v>799</v>
      </c>
      <c r="F18" s="196">
        <v>2.0</v>
      </c>
      <c r="G18" s="552">
        <v>24804.0</v>
      </c>
      <c r="H18" s="554">
        <f t="shared" si="2"/>
        <v>49608</v>
      </c>
      <c r="I18" s="188" t="s">
        <v>825</v>
      </c>
      <c r="J18" s="546"/>
      <c r="K18" s="546"/>
      <c r="L18" s="546"/>
      <c r="M18" s="546"/>
      <c r="N18" s="546"/>
      <c r="O18" s="546"/>
      <c r="P18" s="546"/>
      <c r="Q18" s="546"/>
      <c r="R18" s="546"/>
      <c r="S18" s="546"/>
      <c r="T18" s="546"/>
      <c r="U18" s="546"/>
      <c r="V18" s="2"/>
      <c r="W18" s="2"/>
      <c r="X18" s="2"/>
      <c r="Y18" s="2"/>
    </row>
    <row r="19" ht="162.0" customHeight="1">
      <c r="A19" s="553">
        <v>2.5</v>
      </c>
      <c r="B19" s="91" t="s">
        <v>826</v>
      </c>
      <c r="C19" s="105"/>
      <c r="D19" s="105" t="s">
        <v>827</v>
      </c>
      <c r="E19" s="195" t="s">
        <v>799</v>
      </c>
      <c r="F19" s="193">
        <v>143.0</v>
      </c>
      <c r="G19" s="552">
        <v>3046.0</v>
      </c>
      <c r="H19" s="554">
        <f t="shared" si="2"/>
        <v>435578</v>
      </c>
      <c r="I19" s="188" t="s">
        <v>828</v>
      </c>
      <c r="J19" s="546"/>
      <c r="K19" s="546"/>
      <c r="L19" s="546"/>
      <c r="M19" s="546"/>
      <c r="N19" s="546"/>
      <c r="O19" s="546"/>
      <c r="P19" s="546"/>
      <c r="Q19" s="546"/>
      <c r="R19" s="546"/>
      <c r="S19" s="546"/>
      <c r="T19" s="546"/>
      <c r="U19" s="546"/>
      <c r="V19" s="2"/>
      <c r="W19" s="2"/>
      <c r="X19" s="2"/>
      <c r="Y19" s="2"/>
    </row>
    <row r="20" ht="162.0" customHeight="1">
      <c r="A20" s="553">
        <v>2.6</v>
      </c>
      <c r="B20" s="91" t="s">
        <v>829</v>
      </c>
      <c r="C20" s="105"/>
      <c r="D20" s="105" t="s">
        <v>830</v>
      </c>
      <c r="E20" s="195" t="s">
        <v>799</v>
      </c>
      <c r="F20" s="193">
        <v>65.0</v>
      </c>
      <c r="G20" s="552">
        <v>6527.0</v>
      </c>
      <c r="H20" s="554">
        <f t="shared" si="2"/>
        <v>424255</v>
      </c>
      <c r="I20" s="188" t="s">
        <v>831</v>
      </c>
      <c r="J20" s="546"/>
      <c r="K20" s="546"/>
      <c r="L20" s="546"/>
      <c r="M20" s="546"/>
      <c r="N20" s="546"/>
      <c r="O20" s="546"/>
      <c r="P20" s="546"/>
      <c r="Q20" s="546"/>
      <c r="R20" s="546"/>
      <c r="S20" s="546"/>
      <c r="T20" s="546"/>
      <c r="U20" s="546"/>
      <c r="V20" s="2"/>
      <c r="W20" s="2"/>
      <c r="X20" s="2"/>
      <c r="Y20" s="2"/>
    </row>
    <row r="21" ht="15.75" customHeight="1">
      <c r="A21" s="551"/>
      <c r="B21" s="430"/>
      <c r="C21" s="430"/>
      <c r="D21" s="105"/>
      <c r="E21" s="105"/>
      <c r="F21" s="196"/>
      <c r="G21" s="552">
        <v>0.0</v>
      </c>
      <c r="H21" s="552"/>
      <c r="I21" s="215"/>
      <c r="J21" s="546"/>
      <c r="K21" s="546"/>
      <c r="L21" s="546"/>
      <c r="M21" s="546"/>
      <c r="N21" s="546"/>
      <c r="O21" s="546"/>
      <c r="P21" s="546"/>
      <c r="Q21" s="546"/>
      <c r="R21" s="546"/>
      <c r="S21" s="546"/>
      <c r="T21" s="546"/>
      <c r="U21" s="546"/>
      <c r="V21" s="2"/>
      <c r="W21" s="2"/>
      <c r="X21" s="2"/>
      <c r="Y21" s="2"/>
    </row>
    <row r="22" ht="15.75" customHeight="1">
      <c r="A22" s="534">
        <v>3.0</v>
      </c>
      <c r="B22" s="236" t="s">
        <v>832</v>
      </c>
      <c r="C22" s="547"/>
      <c r="D22" s="555"/>
      <c r="E22" s="555"/>
      <c r="F22" s="240"/>
      <c r="G22" s="556">
        <v>0.0</v>
      </c>
      <c r="H22" s="556"/>
      <c r="I22" s="550"/>
      <c r="J22" s="546"/>
      <c r="K22" s="546"/>
      <c r="L22" s="546"/>
      <c r="M22" s="546"/>
      <c r="N22" s="546"/>
      <c r="O22" s="546"/>
      <c r="P22" s="546"/>
      <c r="Q22" s="546"/>
      <c r="R22" s="546"/>
      <c r="S22" s="546"/>
      <c r="T22" s="546"/>
      <c r="U22" s="546"/>
      <c r="V22" s="2"/>
      <c r="W22" s="2"/>
      <c r="X22" s="2"/>
      <c r="Y22" s="2"/>
    </row>
    <row r="23" ht="15.75" customHeight="1">
      <c r="A23" s="551"/>
      <c r="B23" s="138"/>
      <c r="C23" s="121"/>
      <c r="D23" s="93"/>
      <c r="E23" s="93"/>
      <c r="F23" s="193"/>
      <c r="G23" s="552">
        <v>0.0</v>
      </c>
      <c r="H23" s="552"/>
      <c r="I23" s="264"/>
      <c r="J23" s="528"/>
      <c r="K23" s="528"/>
      <c r="L23" s="528"/>
      <c r="M23" s="528"/>
      <c r="N23" s="528"/>
      <c r="O23" s="528"/>
      <c r="P23" s="528"/>
      <c r="Q23" s="528"/>
      <c r="R23" s="528"/>
      <c r="S23" s="528"/>
      <c r="T23" s="528"/>
      <c r="U23" s="528"/>
      <c r="V23" s="2"/>
      <c r="W23" s="2"/>
      <c r="X23" s="2"/>
      <c r="Y23" s="2"/>
    </row>
    <row r="24" ht="39.0" customHeight="1">
      <c r="A24" s="551"/>
      <c r="B24" s="138" t="s">
        <v>833</v>
      </c>
      <c r="C24" s="121"/>
      <c r="D24" s="93"/>
      <c r="E24" s="93"/>
      <c r="F24" s="193"/>
      <c r="G24" s="552">
        <v>0.0</v>
      </c>
      <c r="H24" s="552">
        <f>IF(F24="QRO",0,(F24*$G24))</f>
        <v>0</v>
      </c>
      <c r="I24" s="264"/>
      <c r="J24" s="528"/>
      <c r="K24" s="528"/>
      <c r="L24" s="528"/>
      <c r="M24" s="528"/>
      <c r="N24" s="528"/>
      <c r="O24" s="528"/>
      <c r="P24" s="528"/>
      <c r="Q24" s="528"/>
      <c r="R24" s="528"/>
      <c r="S24" s="528"/>
      <c r="T24" s="528"/>
      <c r="U24" s="528"/>
      <c r="V24" s="2"/>
      <c r="W24" s="2"/>
      <c r="X24" s="2"/>
      <c r="Y24" s="2"/>
    </row>
    <row r="25" ht="203.25" customHeight="1">
      <c r="A25" s="557">
        <v>3.1</v>
      </c>
      <c r="B25" s="141" t="s">
        <v>495</v>
      </c>
      <c r="C25" s="119"/>
      <c r="D25" s="105" t="s">
        <v>834</v>
      </c>
      <c r="E25" s="93" t="s">
        <v>799</v>
      </c>
      <c r="F25" s="193">
        <v>2.0</v>
      </c>
      <c r="G25" s="552">
        <v>7398.0</v>
      </c>
      <c r="H25" s="554">
        <f t="shared" ref="H25:H33" si="3">F25*G25</f>
        <v>14796</v>
      </c>
      <c r="I25" s="188" t="s">
        <v>835</v>
      </c>
      <c r="J25" s="528"/>
      <c r="K25" s="528"/>
      <c r="L25" s="528"/>
      <c r="M25" s="528"/>
      <c r="N25" s="528"/>
      <c r="O25" s="528"/>
      <c r="P25" s="528"/>
      <c r="Q25" s="528"/>
      <c r="R25" s="528"/>
      <c r="S25" s="528"/>
      <c r="T25" s="528"/>
      <c r="U25" s="528"/>
      <c r="V25" s="2"/>
      <c r="W25" s="2"/>
      <c r="X25" s="2"/>
      <c r="Y25" s="2"/>
    </row>
    <row r="26" ht="198.75" customHeight="1">
      <c r="A26" s="557">
        <v>3.2</v>
      </c>
      <c r="B26" s="141" t="s">
        <v>836</v>
      </c>
      <c r="C26" s="119"/>
      <c r="D26" s="105" t="s">
        <v>837</v>
      </c>
      <c r="E26" s="93" t="s">
        <v>799</v>
      </c>
      <c r="F26" s="193">
        <v>42.0</v>
      </c>
      <c r="G26" s="552">
        <v>8268.0</v>
      </c>
      <c r="H26" s="554">
        <f t="shared" si="3"/>
        <v>347256</v>
      </c>
      <c r="I26" s="188" t="s">
        <v>838</v>
      </c>
      <c r="J26" s="528"/>
      <c r="K26" s="528"/>
      <c r="L26" s="528"/>
      <c r="M26" s="528"/>
      <c r="N26" s="528"/>
      <c r="O26" s="528"/>
      <c r="P26" s="528"/>
      <c r="Q26" s="528"/>
      <c r="R26" s="528"/>
      <c r="S26" s="528"/>
      <c r="T26" s="528"/>
      <c r="U26" s="528"/>
      <c r="V26" s="2"/>
      <c r="W26" s="2"/>
      <c r="X26" s="2"/>
      <c r="Y26" s="2"/>
    </row>
    <row r="27" ht="247.5" customHeight="1">
      <c r="A27" s="553">
        <v>3.3</v>
      </c>
      <c r="B27" s="112" t="s">
        <v>839</v>
      </c>
      <c r="C27" s="106"/>
      <c r="D27" s="105" t="s">
        <v>837</v>
      </c>
      <c r="E27" s="195" t="s">
        <v>799</v>
      </c>
      <c r="F27" s="196">
        <v>20.0</v>
      </c>
      <c r="G27" s="552">
        <v>8268.0</v>
      </c>
      <c r="H27" s="554">
        <f t="shared" si="3"/>
        <v>165360</v>
      </c>
      <c r="I27" s="188" t="s">
        <v>840</v>
      </c>
      <c r="J27" s="528"/>
      <c r="K27" s="528"/>
      <c r="L27" s="528"/>
      <c r="M27" s="528"/>
      <c r="N27" s="528"/>
      <c r="O27" s="528"/>
      <c r="P27" s="528"/>
      <c r="Q27" s="528"/>
      <c r="R27" s="528"/>
      <c r="S27" s="528"/>
      <c r="T27" s="528"/>
      <c r="U27" s="528"/>
      <c r="V27" s="2"/>
      <c r="W27" s="2"/>
      <c r="X27" s="2"/>
      <c r="Y27" s="2"/>
    </row>
    <row r="28" ht="179.25" customHeight="1">
      <c r="A28" s="553">
        <v>3.4</v>
      </c>
      <c r="B28" s="112" t="s">
        <v>841</v>
      </c>
      <c r="C28" s="106"/>
      <c r="D28" s="105" t="s">
        <v>837</v>
      </c>
      <c r="E28" s="195" t="s">
        <v>799</v>
      </c>
      <c r="F28" s="196">
        <v>11.0</v>
      </c>
      <c r="G28" s="552">
        <v>8268.0</v>
      </c>
      <c r="H28" s="554">
        <f t="shared" si="3"/>
        <v>90948</v>
      </c>
      <c r="I28" s="188" t="s">
        <v>840</v>
      </c>
      <c r="J28" s="528"/>
      <c r="K28" s="528"/>
      <c r="L28" s="528"/>
      <c r="M28" s="528"/>
      <c r="N28" s="528"/>
      <c r="O28" s="528"/>
      <c r="P28" s="528"/>
      <c r="Q28" s="528"/>
      <c r="R28" s="528"/>
      <c r="S28" s="528"/>
      <c r="T28" s="528"/>
      <c r="U28" s="528"/>
      <c r="V28" s="2"/>
      <c r="W28" s="2"/>
      <c r="X28" s="2"/>
      <c r="Y28" s="2"/>
    </row>
    <row r="29" ht="179.25" customHeight="1">
      <c r="A29" s="553">
        <v>3.5</v>
      </c>
      <c r="B29" s="112" t="s">
        <v>842</v>
      </c>
      <c r="C29" s="106"/>
      <c r="D29" s="105" t="s">
        <v>843</v>
      </c>
      <c r="E29" s="195" t="s">
        <v>799</v>
      </c>
      <c r="F29" s="196">
        <v>18.0</v>
      </c>
      <c r="G29" s="552">
        <v>10444.0</v>
      </c>
      <c r="H29" s="554">
        <f t="shared" si="3"/>
        <v>187992</v>
      </c>
      <c r="I29" s="188" t="s">
        <v>844</v>
      </c>
      <c r="J29" s="528"/>
      <c r="K29" s="528"/>
      <c r="L29" s="528"/>
      <c r="M29" s="528"/>
      <c r="N29" s="528"/>
      <c r="O29" s="528"/>
      <c r="P29" s="528"/>
      <c r="Q29" s="528"/>
      <c r="R29" s="528"/>
      <c r="S29" s="528"/>
      <c r="T29" s="528"/>
      <c r="U29" s="528"/>
      <c r="V29" s="2"/>
      <c r="W29" s="2"/>
      <c r="X29" s="2"/>
      <c r="Y29" s="2"/>
    </row>
    <row r="30" ht="188.25" customHeight="1">
      <c r="A30" s="553">
        <v>3.6</v>
      </c>
      <c r="B30" s="112" t="s">
        <v>845</v>
      </c>
      <c r="C30" s="106"/>
      <c r="D30" s="105" t="s">
        <v>843</v>
      </c>
      <c r="E30" s="195" t="s">
        <v>799</v>
      </c>
      <c r="F30" s="196">
        <v>4.0</v>
      </c>
      <c r="G30" s="552">
        <v>10444.0</v>
      </c>
      <c r="H30" s="554">
        <f t="shared" si="3"/>
        <v>41776</v>
      </c>
      <c r="I30" s="188" t="s">
        <v>846</v>
      </c>
      <c r="J30" s="528"/>
      <c r="K30" s="528"/>
      <c r="L30" s="528"/>
      <c r="M30" s="528"/>
      <c r="N30" s="528"/>
      <c r="O30" s="528"/>
      <c r="P30" s="528"/>
      <c r="Q30" s="528"/>
      <c r="R30" s="528"/>
      <c r="S30" s="528"/>
      <c r="T30" s="528"/>
      <c r="U30" s="528"/>
      <c r="V30" s="2"/>
      <c r="W30" s="2"/>
      <c r="X30" s="2"/>
      <c r="Y30" s="2"/>
    </row>
    <row r="31" ht="126.75" customHeight="1">
      <c r="A31" s="553">
        <v>3.7</v>
      </c>
      <c r="B31" s="112" t="s">
        <v>847</v>
      </c>
      <c r="C31" s="106"/>
      <c r="D31" s="105" t="s">
        <v>837</v>
      </c>
      <c r="E31" s="195" t="s">
        <v>799</v>
      </c>
      <c r="F31" s="196">
        <v>8.0</v>
      </c>
      <c r="G31" s="552">
        <v>8268.0</v>
      </c>
      <c r="H31" s="554">
        <f t="shared" si="3"/>
        <v>66144</v>
      </c>
      <c r="I31" s="188" t="s">
        <v>848</v>
      </c>
      <c r="J31" s="528"/>
      <c r="K31" s="528"/>
      <c r="L31" s="528"/>
      <c r="M31" s="528"/>
      <c r="N31" s="528"/>
      <c r="O31" s="528"/>
      <c r="P31" s="528"/>
      <c r="Q31" s="528"/>
      <c r="R31" s="528"/>
      <c r="S31" s="528"/>
      <c r="T31" s="528"/>
      <c r="U31" s="528"/>
      <c r="V31" s="2"/>
      <c r="W31" s="2"/>
      <c r="X31" s="2"/>
      <c r="Y31" s="2"/>
    </row>
    <row r="32" ht="138.0" customHeight="1">
      <c r="A32" s="553">
        <v>3.8</v>
      </c>
      <c r="B32" s="112" t="s">
        <v>849</v>
      </c>
      <c r="C32" s="106"/>
      <c r="D32" s="105" t="s">
        <v>808</v>
      </c>
      <c r="E32" s="195" t="s">
        <v>799</v>
      </c>
      <c r="F32" s="196">
        <v>1.0</v>
      </c>
      <c r="G32" s="552">
        <v>16101.0</v>
      </c>
      <c r="H32" s="554">
        <f t="shared" si="3"/>
        <v>16101</v>
      </c>
      <c r="I32" s="188" t="s">
        <v>850</v>
      </c>
      <c r="J32" s="528"/>
      <c r="K32" s="528"/>
      <c r="L32" s="528"/>
      <c r="M32" s="528"/>
      <c r="N32" s="528"/>
      <c r="O32" s="528"/>
      <c r="P32" s="528"/>
      <c r="Q32" s="528"/>
      <c r="R32" s="528"/>
      <c r="S32" s="528"/>
      <c r="T32" s="528"/>
      <c r="U32" s="528"/>
      <c r="V32" s="2"/>
      <c r="W32" s="2"/>
      <c r="X32" s="2"/>
      <c r="Y32" s="2"/>
    </row>
    <row r="33" ht="138.0" customHeight="1">
      <c r="A33" s="557">
        <v>3.9</v>
      </c>
      <c r="B33" s="141" t="s">
        <v>851</v>
      </c>
      <c r="C33" s="119"/>
      <c r="D33" s="105" t="s">
        <v>852</v>
      </c>
      <c r="E33" s="93" t="s">
        <v>799</v>
      </c>
      <c r="F33" s="193">
        <v>3.0</v>
      </c>
      <c r="G33" s="552">
        <v>13055.0</v>
      </c>
      <c r="H33" s="554">
        <f t="shared" si="3"/>
        <v>39165</v>
      </c>
      <c r="I33" s="188" t="s">
        <v>853</v>
      </c>
      <c r="J33" s="528"/>
      <c r="K33" s="528"/>
      <c r="L33" s="528"/>
      <c r="M33" s="528"/>
      <c r="N33" s="528"/>
      <c r="O33" s="528"/>
      <c r="P33" s="528"/>
      <c r="Q33" s="528"/>
      <c r="R33" s="528"/>
      <c r="S33" s="528"/>
      <c r="T33" s="528"/>
      <c r="U33" s="528"/>
      <c r="V33" s="2"/>
      <c r="W33" s="2"/>
      <c r="X33" s="2"/>
      <c r="Y33" s="2"/>
    </row>
    <row r="34" ht="15.75" customHeight="1">
      <c r="A34" s="551"/>
      <c r="B34" s="138"/>
      <c r="C34" s="119"/>
      <c r="D34" s="93"/>
      <c r="E34" s="93"/>
      <c r="F34" s="193"/>
      <c r="G34" s="195"/>
      <c r="H34" s="195"/>
      <c r="I34" s="264"/>
      <c r="J34" s="528"/>
      <c r="K34" s="528"/>
      <c r="L34" s="528"/>
      <c r="M34" s="528"/>
      <c r="N34" s="528"/>
      <c r="O34" s="528"/>
      <c r="P34" s="528"/>
      <c r="Q34" s="528"/>
      <c r="R34" s="528"/>
      <c r="S34" s="528"/>
      <c r="T34" s="528"/>
      <c r="U34" s="528"/>
      <c r="V34" s="2"/>
      <c r="W34" s="2"/>
      <c r="X34" s="2"/>
      <c r="Y34" s="2"/>
    </row>
    <row r="35" ht="15.75" customHeight="1">
      <c r="A35" s="558"/>
      <c r="B35" s="559"/>
      <c r="C35" s="560"/>
      <c r="D35" s="561"/>
      <c r="E35" s="561"/>
      <c r="F35" s="389"/>
      <c r="G35" s="562"/>
      <c r="H35" s="563"/>
      <c r="I35" s="563"/>
      <c r="J35" s="546"/>
      <c r="K35" s="546"/>
      <c r="L35" s="546"/>
      <c r="M35" s="546"/>
      <c r="N35" s="546"/>
      <c r="O35" s="546"/>
      <c r="P35" s="546"/>
      <c r="Q35" s="546"/>
      <c r="R35" s="546"/>
      <c r="S35" s="546"/>
      <c r="T35" s="546"/>
      <c r="U35" s="546"/>
      <c r="V35" s="2"/>
      <c r="W35" s="2"/>
      <c r="X35" s="2"/>
      <c r="Y35" s="2"/>
    </row>
    <row r="36" ht="21.0" customHeight="1">
      <c r="A36" s="564"/>
      <c r="B36" s="518" t="s">
        <v>854</v>
      </c>
      <c r="C36" s="565"/>
      <c r="D36" s="566"/>
      <c r="E36" s="566"/>
      <c r="F36" s="567"/>
      <c r="G36" s="568"/>
      <c r="H36" s="569">
        <f>SUM(H3:H35)</f>
        <v>2215784</v>
      </c>
      <c r="I36" s="568"/>
      <c r="J36" s="546"/>
      <c r="K36" s="546"/>
      <c r="L36" s="546"/>
      <c r="M36" s="546"/>
      <c r="N36" s="546"/>
      <c r="O36" s="546"/>
      <c r="P36" s="546"/>
      <c r="Q36" s="546"/>
      <c r="R36" s="546"/>
      <c r="S36" s="546"/>
      <c r="T36" s="546"/>
      <c r="U36" s="546"/>
      <c r="V36" s="2"/>
      <c r="W36" s="2"/>
      <c r="X36" s="2"/>
      <c r="Y36" s="2"/>
    </row>
    <row r="37" ht="15.75" customHeight="1">
      <c r="A37" s="570"/>
      <c r="B37" s="525"/>
      <c r="C37" s="571"/>
      <c r="D37" s="526"/>
      <c r="E37" s="526"/>
      <c r="F37" s="527"/>
      <c r="G37" s="528"/>
      <c r="H37" s="528"/>
      <c r="I37" s="546"/>
      <c r="J37" s="546"/>
      <c r="K37" s="546"/>
      <c r="L37" s="546"/>
      <c r="M37" s="546"/>
      <c r="N37" s="546"/>
      <c r="O37" s="546"/>
      <c r="P37" s="546"/>
      <c r="Q37" s="546"/>
      <c r="R37" s="546"/>
      <c r="S37" s="546"/>
      <c r="T37" s="546"/>
      <c r="U37" s="546"/>
      <c r="V37" s="2"/>
      <c r="W37" s="2"/>
      <c r="X37" s="2"/>
      <c r="Y37" s="2"/>
    </row>
    <row r="38" ht="15.75" customHeight="1">
      <c r="A38" s="570"/>
      <c r="B38" s="525"/>
      <c r="C38" s="571"/>
      <c r="D38" s="526"/>
      <c r="E38" s="526"/>
      <c r="F38" s="527"/>
      <c r="G38" s="528"/>
      <c r="H38" s="528"/>
      <c r="I38" s="546"/>
      <c r="J38" s="546"/>
      <c r="K38" s="546"/>
      <c r="L38" s="546"/>
      <c r="M38" s="546"/>
      <c r="N38" s="546"/>
      <c r="O38" s="546"/>
      <c r="P38" s="546"/>
      <c r="Q38" s="546"/>
      <c r="R38" s="546"/>
      <c r="S38" s="546"/>
      <c r="T38" s="546"/>
      <c r="U38" s="546"/>
      <c r="V38" s="2"/>
      <c r="W38" s="2"/>
      <c r="X38" s="2"/>
      <c r="Y38" s="2"/>
    </row>
    <row r="39" ht="15.75" customHeight="1">
      <c r="A39" s="570"/>
      <c r="B39" s="525"/>
      <c r="C39" s="571"/>
      <c r="D39" s="526"/>
      <c r="E39" s="526"/>
      <c r="F39" s="527"/>
      <c r="G39" s="528"/>
      <c r="H39" s="528"/>
      <c r="I39" s="546"/>
      <c r="J39" s="546"/>
      <c r="K39" s="546"/>
      <c r="L39" s="546"/>
      <c r="M39" s="546"/>
      <c r="N39" s="546"/>
      <c r="O39" s="546"/>
      <c r="P39" s="546"/>
      <c r="Q39" s="546"/>
      <c r="R39" s="546"/>
      <c r="S39" s="546"/>
      <c r="T39" s="546"/>
      <c r="U39" s="546"/>
      <c r="V39" s="2"/>
      <c r="W39" s="2"/>
      <c r="X39" s="2"/>
      <c r="Y39" s="2"/>
    </row>
    <row r="40" ht="15.75" customHeight="1">
      <c r="A40" s="570"/>
      <c r="B40" s="525"/>
      <c r="C40" s="571"/>
      <c r="D40" s="526"/>
      <c r="E40" s="526"/>
      <c r="F40" s="527"/>
      <c r="G40" s="528"/>
      <c r="H40" s="528"/>
      <c r="I40" s="546"/>
      <c r="J40" s="546"/>
      <c r="K40" s="546"/>
      <c r="L40" s="546"/>
      <c r="M40" s="546"/>
      <c r="N40" s="546"/>
      <c r="O40" s="546"/>
      <c r="P40" s="546"/>
      <c r="Q40" s="546"/>
      <c r="R40" s="546"/>
      <c r="S40" s="546"/>
      <c r="T40" s="546"/>
      <c r="U40" s="546"/>
      <c r="V40" s="2"/>
      <c r="W40" s="2"/>
      <c r="X40" s="2"/>
      <c r="Y40" s="2"/>
    </row>
    <row r="41" ht="15.75" customHeight="1">
      <c r="A41" s="570"/>
      <c r="B41" s="525"/>
      <c r="C41" s="571"/>
      <c r="D41" s="526"/>
      <c r="E41" s="526"/>
      <c r="F41" s="527"/>
      <c r="G41" s="528"/>
      <c r="H41" s="528"/>
      <c r="I41" s="546"/>
      <c r="J41" s="546"/>
      <c r="K41" s="546"/>
      <c r="L41" s="546"/>
      <c r="M41" s="546"/>
      <c r="N41" s="546"/>
      <c r="O41" s="546"/>
      <c r="P41" s="546"/>
      <c r="Q41" s="546"/>
      <c r="R41" s="546"/>
      <c r="S41" s="546"/>
      <c r="T41" s="546"/>
      <c r="U41" s="546"/>
      <c r="V41" s="2"/>
      <c r="W41" s="2"/>
      <c r="X41" s="2"/>
      <c r="Y41" s="2"/>
    </row>
    <row r="42" ht="15.75" customHeight="1">
      <c r="A42" s="570"/>
      <c r="B42" s="525"/>
      <c r="C42" s="571"/>
      <c r="D42" s="526"/>
      <c r="E42" s="526"/>
      <c r="F42" s="527"/>
      <c r="G42" s="528"/>
      <c r="H42" s="528"/>
      <c r="I42" s="546"/>
      <c r="J42" s="546"/>
      <c r="K42" s="546"/>
      <c r="L42" s="546"/>
      <c r="M42" s="546"/>
      <c r="N42" s="546"/>
      <c r="O42" s="546"/>
      <c r="P42" s="546"/>
      <c r="Q42" s="546"/>
      <c r="R42" s="546"/>
      <c r="S42" s="546"/>
      <c r="T42" s="546"/>
      <c r="U42" s="546"/>
      <c r="V42" s="2"/>
      <c r="W42" s="2"/>
      <c r="X42" s="2"/>
      <c r="Y42" s="2"/>
    </row>
    <row r="43" ht="15.75" customHeight="1">
      <c r="A43" s="570"/>
      <c r="B43" s="525"/>
      <c r="C43" s="571"/>
      <c r="D43" s="526"/>
      <c r="E43" s="526"/>
      <c r="F43" s="527"/>
      <c r="G43" s="528"/>
      <c r="H43" s="528"/>
      <c r="I43" s="546"/>
      <c r="J43" s="546"/>
      <c r="K43" s="546"/>
      <c r="L43" s="546"/>
      <c r="M43" s="546"/>
      <c r="N43" s="546"/>
      <c r="O43" s="546"/>
      <c r="P43" s="546"/>
      <c r="Q43" s="546"/>
      <c r="R43" s="546"/>
      <c r="S43" s="546"/>
      <c r="T43" s="546"/>
      <c r="U43" s="546"/>
      <c r="V43" s="2"/>
      <c r="W43" s="2"/>
      <c r="X43" s="2"/>
      <c r="Y43" s="2"/>
    </row>
    <row r="44" ht="15.75" customHeight="1">
      <c r="A44" s="570"/>
      <c r="B44" s="525"/>
      <c r="C44" s="571"/>
      <c r="D44" s="526"/>
      <c r="E44" s="526"/>
      <c r="F44" s="527"/>
      <c r="G44" s="528"/>
      <c r="H44" s="528"/>
      <c r="I44" s="546"/>
      <c r="J44" s="546"/>
      <c r="K44" s="546"/>
      <c r="L44" s="546"/>
      <c r="M44" s="546"/>
      <c r="N44" s="546"/>
      <c r="O44" s="546"/>
      <c r="P44" s="546"/>
      <c r="Q44" s="546"/>
      <c r="R44" s="546"/>
      <c r="S44" s="546"/>
      <c r="T44" s="546"/>
      <c r="U44" s="546"/>
      <c r="V44" s="2"/>
      <c r="W44" s="2"/>
      <c r="X44" s="2"/>
      <c r="Y44" s="2"/>
    </row>
    <row r="45" ht="15.75" customHeight="1">
      <c r="A45" s="570"/>
      <c r="B45" s="525"/>
      <c r="C45" s="571"/>
      <c r="D45" s="526"/>
      <c r="E45" s="526"/>
      <c r="F45" s="527"/>
      <c r="G45" s="528"/>
      <c r="H45" s="528"/>
      <c r="I45" s="546"/>
      <c r="J45" s="546"/>
      <c r="K45" s="546"/>
      <c r="L45" s="546"/>
      <c r="M45" s="546"/>
      <c r="N45" s="546"/>
      <c r="O45" s="546"/>
      <c r="P45" s="546"/>
      <c r="Q45" s="546"/>
      <c r="R45" s="546"/>
      <c r="S45" s="546"/>
      <c r="T45" s="546"/>
      <c r="U45" s="546"/>
      <c r="V45" s="2"/>
      <c r="W45" s="2"/>
      <c r="X45" s="2"/>
      <c r="Y45" s="2"/>
    </row>
    <row r="46" ht="15.75" customHeight="1">
      <c r="A46" s="570"/>
      <c r="B46" s="525"/>
      <c r="C46" s="571"/>
      <c r="D46" s="526"/>
      <c r="E46" s="526"/>
      <c r="F46" s="527"/>
      <c r="G46" s="528"/>
      <c r="H46" s="528"/>
      <c r="I46" s="546"/>
      <c r="J46" s="546"/>
      <c r="K46" s="546"/>
      <c r="L46" s="546"/>
      <c r="M46" s="546"/>
      <c r="N46" s="546"/>
      <c r="O46" s="546"/>
      <c r="P46" s="546"/>
      <c r="Q46" s="546"/>
      <c r="R46" s="546"/>
      <c r="S46" s="546"/>
      <c r="T46" s="546"/>
      <c r="U46" s="546"/>
      <c r="V46" s="2"/>
      <c r="W46" s="2"/>
      <c r="X46" s="2"/>
      <c r="Y46" s="2"/>
    </row>
    <row r="47" ht="15.75" customHeight="1">
      <c r="A47" s="570"/>
      <c r="B47" s="525"/>
      <c r="C47" s="571"/>
      <c r="D47" s="526"/>
      <c r="E47" s="526"/>
      <c r="F47" s="527"/>
      <c r="G47" s="528"/>
      <c r="H47" s="528"/>
      <c r="I47" s="546"/>
      <c r="J47" s="546"/>
      <c r="K47" s="546"/>
      <c r="L47" s="546"/>
      <c r="M47" s="546"/>
      <c r="N47" s="546"/>
      <c r="O47" s="546"/>
      <c r="P47" s="546"/>
      <c r="Q47" s="546"/>
      <c r="R47" s="546"/>
      <c r="S47" s="546"/>
      <c r="T47" s="546"/>
      <c r="U47" s="546"/>
      <c r="V47" s="2"/>
      <c r="W47" s="2"/>
      <c r="X47" s="2"/>
      <c r="Y47" s="2"/>
    </row>
    <row r="48" ht="15.75" customHeight="1">
      <c r="A48" s="570"/>
      <c r="B48" s="525"/>
      <c r="C48" s="571"/>
      <c r="D48" s="526"/>
      <c r="E48" s="526"/>
      <c r="F48" s="527"/>
      <c r="G48" s="528"/>
      <c r="H48" s="528"/>
      <c r="I48" s="546"/>
      <c r="J48" s="546"/>
      <c r="K48" s="546"/>
      <c r="L48" s="546"/>
      <c r="M48" s="546"/>
      <c r="N48" s="546"/>
      <c r="O48" s="546"/>
      <c r="P48" s="546"/>
      <c r="Q48" s="546"/>
      <c r="R48" s="546"/>
      <c r="S48" s="546"/>
      <c r="T48" s="546"/>
      <c r="U48" s="546"/>
      <c r="V48" s="2"/>
      <c r="W48" s="2"/>
      <c r="X48" s="2"/>
      <c r="Y48" s="2"/>
    </row>
    <row r="49" ht="15.75" customHeight="1">
      <c r="A49" s="570"/>
      <c r="B49" s="525"/>
      <c r="C49" s="571"/>
      <c r="D49" s="526"/>
      <c r="E49" s="526"/>
      <c r="F49" s="527"/>
      <c r="G49" s="528"/>
      <c r="H49" s="528"/>
      <c r="I49" s="546"/>
      <c r="J49" s="546"/>
      <c r="K49" s="546"/>
      <c r="L49" s="546"/>
      <c r="M49" s="546"/>
      <c r="N49" s="546"/>
      <c r="O49" s="546"/>
      <c r="P49" s="546"/>
      <c r="Q49" s="546"/>
      <c r="R49" s="546"/>
      <c r="S49" s="546"/>
      <c r="T49" s="546"/>
      <c r="U49" s="546"/>
      <c r="V49" s="2"/>
      <c r="W49" s="2"/>
      <c r="X49" s="2"/>
      <c r="Y49" s="2"/>
    </row>
    <row r="50" ht="15.75" customHeight="1">
      <c r="A50" s="570"/>
      <c r="B50" s="525"/>
      <c r="C50" s="571"/>
      <c r="D50" s="526"/>
      <c r="E50" s="526"/>
      <c r="F50" s="527"/>
      <c r="G50" s="528"/>
      <c r="H50" s="528"/>
      <c r="I50" s="546"/>
      <c r="J50" s="546"/>
      <c r="K50" s="546"/>
      <c r="L50" s="546"/>
      <c r="M50" s="546"/>
      <c r="N50" s="546"/>
      <c r="O50" s="546"/>
      <c r="P50" s="546"/>
      <c r="Q50" s="546"/>
      <c r="R50" s="546"/>
      <c r="S50" s="546"/>
      <c r="T50" s="546"/>
      <c r="U50" s="546"/>
      <c r="V50" s="2"/>
      <c r="W50" s="2"/>
      <c r="X50" s="2"/>
      <c r="Y50" s="2"/>
    </row>
    <row r="51" ht="15.75" customHeight="1">
      <c r="A51" s="570"/>
      <c r="B51" s="525"/>
      <c r="C51" s="571"/>
      <c r="D51" s="526"/>
      <c r="E51" s="526"/>
      <c r="F51" s="527"/>
      <c r="G51" s="528"/>
      <c r="H51" s="528"/>
      <c r="I51" s="546"/>
      <c r="J51" s="546"/>
      <c r="K51" s="546"/>
      <c r="L51" s="546"/>
      <c r="M51" s="546"/>
      <c r="N51" s="546"/>
      <c r="O51" s="546"/>
      <c r="P51" s="546"/>
      <c r="Q51" s="546"/>
      <c r="R51" s="546"/>
      <c r="S51" s="546"/>
      <c r="T51" s="546"/>
      <c r="U51" s="546"/>
      <c r="V51" s="2"/>
      <c r="W51" s="2"/>
      <c r="X51" s="2"/>
      <c r="Y51" s="2"/>
    </row>
    <row r="52" ht="15.75" customHeight="1">
      <c r="A52" s="570"/>
      <c r="B52" s="525"/>
      <c r="C52" s="571"/>
      <c r="D52" s="526"/>
      <c r="E52" s="526"/>
      <c r="F52" s="527"/>
      <c r="G52" s="528"/>
      <c r="H52" s="528"/>
      <c r="I52" s="546"/>
      <c r="J52" s="546"/>
      <c r="K52" s="546"/>
      <c r="L52" s="546"/>
      <c r="M52" s="546"/>
      <c r="N52" s="546"/>
      <c r="O52" s="546"/>
      <c r="P52" s="546"/>
      <c r="Q52" s="546"/>
      <c r="R52" s="546"/>
      <c r="S52" s="546"/>
      <c r="T52" s="546"/>
      <c r="U52" s="546"/>
      <c r="V52" s="2"/>
      <c r="W52" s="2"/>
      <c r="X52" s="2"/>
      <c r="Y52" s="2"/>
    </row>
    <row r="53" ht="15.75" customHeight="1">
      <c r="A53" s="570"/>
      <c r="B53" s="525"/>
      <c r="C53" s="571"/>
      <c r="D53" s="526"/>
      <c r="E53" s="526"/>
      <c r="F53" s="527"/>
      <c r="G53" s="528"/>
      <c r="H53" s="528"/>
      <c r="I53" s="546"/>
      <c r="J53" s="546"/>
      <c r="K53" s="546"/>
      <c r="L53" s="546"/>
      <c r="M53" s="546"/>
      <c r="N53" s="546"/>
      <c r="O53" s="546"/>
      <c r="P53" s="546"/>
      <c r="Q53" s="546"/>
      <c r="R53" s="546"/>
      <c r="S53" s="546"/>
      <c r="T53" s="546"/>
      <c r="U53" s="546"/>
      <c r="V53" s="2"/>
      <c r="W53" s="2"/>
      <c r="X53" s="2"/>
      <c r="Y53" s="2"/>
    </row>
    <row r="54" ht="15.75" customHeight="1">
      <c r="A54" s="570"/>
      <c r="B54" s="525"/>
      <c r="C54" s="571"/>
      <c r="D54" s="526"/>
      <c r="E54" s="526"/>
      <c r="F54" s="527"/>
      <c r="G54" s="528"/>
      <c r="H54" s="528"/>
      <c r="I54" s="546"/>
      <c r="J54" s="546"/>
      <c r="K54" s="546"/>
      <c r="L54" s="546"/>
      <c r="M54" s="546"/>
      <c r="N54" s="546"/>
      <c r="O54" s="546"/>
      <c r="P54" s="546"/>
      <c r="Q54" s="546"/>
      <c r="R54" s="546"/>
      <c r="S54" s="546"/>
      <c r="T54" s="546"/>
      <c r="U54" s="546"/>
      <c r="V54" s="2"/>
      <c r="W54" s="2"/>
      <c r="X54" s="2"/>
      <c r="Y54" s="2"/>
    </row>
    <row r="55" ht="15.75" customHeight="1">
      <c r="A55" s="570"/>
      <c r="B55" s="525"/>
      <c r="C55" s="571"/>
      <c r="D55" s="526"/>
      <c r="E55" s="526"/>
      <c r="F55" s="527"/>
      <c r="G55" s="528"/>
      <c r="H55" s="528"/>
      <c r="I55" s="546"/>
      <c r="J55" s="546"/>
      <c r="K55" s="546"/>
      <c r="L55" s="546"/>
      <c r="M55" s="546"/>
      <c r="N55" s="546"/>
      <c r="O55" s="546"/>
      <c r="P55" s="546"/>
      <c r="Q55" s="546"/>
      <c r="R55" s="546"/>
      <c r="S55" s="546"/>
      <c r="T55" s="546"/>
      <c r="U55" s="546"/>
      <c r="V55" s="2"/>
      <c r="W55" s="2"/>
      <c r="X55" s="2"/>
      <c r="Y55" s="2"/>
    </row>
    <row r="56" ht="15.75" customHeight="1">
      <c r="A56" s="570"/>
      <c r="B56" s="525"/>
      <c r="C56" s="571"/>
      <c r="D56" s="526"/>
      <c r="E56" s="526"/>
      <c r="F56" s="527"/>
      <c r="G56" s="528"/>
      <c r="H56" s="528"/>
      <c r="I56" s="546"/>
      <c r="J56" s="546"/>
      <c r="K56" s="546"/>
      <c r="L56" s="546"/>
      <c r="M56" s="546"/>
      <c r="N56" s="546"/>
      <c r="O56" s="546"/>
      <c r="P56" s="546"/>
      <c r="Q56" s="546"/>
      <c r="R56" s="546"/>
      <c r="S56" s="546"/>
      <c r="T56" s="546"/>
      <c r="U56" s="546"/>
      <c r="V56" s="2"/>
      <c r="W56" s="2"/>
      <c r="X56" s="2"/>
      <c r="Y56" s="2"/>
    </row>
    <row r="57" ht="15.75" customHeight="1">
      <c r="A57" s="570"/>
      <c r="B57" s="525"/>
      <c r="C57" s="571"/>
      <c r="D57" s="526"/>
      <c r="E57" s="526"/>
      <c r="F57" s="527"/>
      <c r="G57" s="528"/>
      <c r="H57" s="528"/>
      <c r="I57" s="546"/>
      <c r="J57" s="546"/>
      <c r="K57" s="546"/>
      <c r="L57" s="546"/>
      <c r="M57" s="546"/>
      <c r="N57" s="546"/>
      <c r="O57" s="546"/>
      <c r="P57" s="546"/>
      <c r="Q57" s="546"/>
      <c r="R57" s="546"/>
      <c r="S57" s="546"/>
      <c r="T57" s="546"/>
      <c r="U57" s="546"/>
      <c r="V57" s="2"/>
      <c r="W57" s="2"/>
      <c r="X57" s="2"/>
      <c r="Y57" s="2"/>
    </row>
    <row r="58" ht="15.75" customHeight="1">
      <c r="A58" s="570"/>
      <c r="B58" s="525"/>
      <c r="C58" s="571"/>
      <c r="D58" s="526"/>
      <c r="E58" s="526"/>
      <c r="F58" s="527"/>
      <c r="G58" s="528"/>
      <c r="H58" s="528"/>
      <c r="I58" s="546"/>
      <c r="J58" s="546"/>
      <c r="K58" s="546"/>
      <c r="L58" s="546"/>
      <c r="M58" s="546"/>
      <c r="N58" s="546"/>
      <c r="O58" s="546"/>
      <c r="P58" s="546"/>
      <c r="Q58" s="546"/>
      <c r="R58" s="546"/>
      <c r="S58" s="546"/>
      <c r="T58" s="546"/>
      <c r="U58" s="546"/>
      <c r="V58" s="2"/>
      <c r="W58" s="2"/>
      <c r="X58" s="2"/>
      <c r="Y58" s="2"/>
    </row>
    <row r="59" ht="15.75" customHeight="1">
      <c r="A59" s="570"/>
      <c r="B59" s="525"/>
      <c r="C59" s="571"/>
      <c r="D59" s="526"/>
      <c r="E59" s="526"/>
      <c r="F59" s="527"/>
      <c r="G59" s="528"/>
      <c r="H59" s="528"/>
      <c r="I59" s="546"/>
      <c r="J59" s="546"/>
      <c r="K59" s="546"/>
      <c r="L59" s="546"/>
      <c r="M59" s="546"/>
      <c r="N59" s="546"/>
      <c r="O59" s="546"/>
      <c r="P59" s="546"/>
      <c r="Q59" s="546"/>
      <c r="R59" s="546"/>
      <c r="S59" s="546"/>
      <c r="T59" s="546"/>
      <c r="U59" s="546"/>
      <c r="V59" s="2"/>
      <c r="W59" s="2"/>
      <c r="X59" s="2"/>
      <c r="Y59" s="2"/>
    </row>
    <row r="60" ht="15.75" customHeight="1">
      <c r="A60" s="570"/>
      <c r="B60" s="525"/>
      <c r="C60" s="571"/>
      <c r="D60" s="526"/>
      <c r="E60" s="526"/>
      <c r="F60" s="527"/>
      <c r="G60" s="528"/>
      <c r="H60" s="528"/>
      <c r="I60" s="546"/>
      <c r="J60" s="546"/>
      <c r="K60" s="546"/>
      <c r="L60" s="546"/>
      <c r="M60" s="546"/>
      <c r="N60" s="546"/>
      <c r="O60" s="546"/>
      <c r="P60" s="546"/>
      <c r="Q60" s="546"/>
      <c r="R60" s="546"/>
      <c r="S60" s="546"/>
      <c r="T60" s="546"/>
      <c r="U60" s="546"/>
      <c r="V60" s="2"/>
      <c r="W60" s="2"/>
      <c r="X60" s="2"/>
      <c r="Y60" s="2"/>
    </row>
    <row r="61" ht="15.75" customHeight="1">
      <c r="A61" s="570"/>
      <c r="B61" s="525"/>
      <c r="C61" s="571"/>
      <c r="D61" s="526"/>
      <c r="E61" s="526"/>
      <c r="F61" s="527"/>
      <c r="G61" s="528"/>
      <c r="H61" s="528"/>
      <c r="I61" s="546"/>
      <c r="J61" s="546"/>
      <c r="K61" s="546"/>
      <c r="L61" s="546"/>
      <c r="M61" s="546"/>
      <c r="N61" s="546"/>
      <c r="O61" s="546"/>
      <c r="P61" s="546"/>
      <c r="Q61" s="546"/>
      <c r="R61" s="546"/>
      <c r="S61" s="546"/>
      <c r="T61" s="546"/>
      <c r="U61" s="546"/>
      <c r="V61" s="2"/>
      <c r="W61" s="2"/>
      <c r="X61" s="2"/>
      <c r="Y61" s="2"/>
    </row>
    <row r="62" ht="15.75" customHeight="1">
      <c r="A62" s="570"/>
      <c r="B62" s="525"/>
      <c r="C62" s="571"/>
      <c r="D62" s="526"/>
      <c r="E62" s="526"/>
      <c r="F62" s="527"/>
      <c r="G62" s="528"/>
      <c r="H62" s="528"/>
      <c r="I62" s="546"/>
      <c r="J62" s="546"/>
      <c r="K62" s="546"/>
      <c r="L62" s="546"/>
      <c r="M62" s="546"/>
      <c r="N62" s="546"/>
      <c r="O62" s="546"/>
      <c r="P62" s="546"/>
      <c r="Q62" s="546"/>
      <c r="R62" s="546"/>
      <c r="S62" s="546"/>
      <c r="T62" s="546"/>
      <c r="U62" s="546"/>
      <c r="V62" s="2"/>
      <c r="W62" s="2"/>
      <c r="X62" s="2"/>
      <c r="Y62" s="2"/>
    </row>
    <row r="63" ht="15.75" customHeight="1">
      <c r="A63" s="570"/>
      <c r="B63" s="525"/>
      <c r="C63" s="571"/>
      <c r="D63" s="526"/>
      <c r="E63" s="526"/>
      <c r="F63" s="527"/>
      <c r="G63" s="528"/>
      <c r="H63" s="528"/>
      <c r="I63" s="546"/>
      <c r="J63" s="546"/>
      <c r="K63" s="546"/>
      <c r="L63" s="546"/>
      <c r="M63" s="546"/>
      <c r="N63" s="546"/>
      <c r="O63" s="546"/>
      <c r="P63" s="546"/>
      <c r="Q63" s="546"/>
      <c r="R63" s="546"/>
      <c r="S63" s="546"/>
      <c r="T63" s="546"/>
      <c r="U63" s="546"/>
      <c r="V63" s="2"/>
      <c r="W63" s="2"/>
      <c r="X63" s="2"/>
      <c r="Y63" s="2"/>
    </row>
    <row r="64" ht="15.75" customHeight="1">
      <c r="A64" s="570"/>
      <c r="B64" s="525"/>
      <c r="C64" s="571"/>
      <c r="D64" s="526"/>
      <c r="E64" s="526"/>
      <c r="F64" s="527"/>
      <c r="G64" s="528"/>
      <c r="H64" s="528"/>
      <c r="I64" s="546"/>
      <c r="J64" s="546"/>
      <c r="K64" s="546"/>
      <c r="L64" s="546"/>
      <c r="M64" s="546"/>
      <c r="N64" s="546"/>
      <c r="O64" s="546"/>
      <c r="P64" s="546"/>
      <c r="Q64" s="546"/>
      <c r="R64" s="546"/>
      <c r="S64" s="546"/>
      <c r="T64" s="546"/>
      <c r="U64" s="546"/>
      <c r="V64" s="2"/>
      <c r="W64" s="2"/>
      <c r="X64" s="2"/>
      <c r="Y64" s="2"/>
    </row>
    <row r="65" ht="15.75" customHeight="1">
      <c r="A65" s="570"/>
      <c r="B65" s="525"/>
      <c r="C65" s="571"/>
      <c r="D65" s="526"/>
      <c r="E65" s="526"/>
      <c r="F65" s="527"/>
      <c r="G65" s="528"/>
      <c r="H65" s="528"/>
      <c r="I65" s="546"/>
      <c r="J65" s="546"/>
      <c r="K65" s="546"/>
      <c r="L65" s="546"/>
      <c r="M65" s="546"/>
      <c r="N65" s="546"/>
      <c r="O65" s="546"/>
      <c r="P65" s="546"/>
      <c r="Q65" s="546"/>
      <c r="R65" s="546"/>
      <c r="S65" s="546"/>
      <c r="T65" s="546"/>
      <c r="U65" s="546"/>
      <c r="V65" s="2"/>
      <c r="W65" s="2"/>
      <c r="X65" s="2"/>
      <c r="Y65" s="2"/>
    </row>
    <row r="66" ht="15.75" customHeight="1">
      <c r="A66" s="570"/>
      <c r="B66" s="525"/>
      <c r="C66" s="571"/>
      <c r="D66" s="526"/>
      <c r="E66" s="526"/>
      <c r="F66" s="527"/>
      <c r="G66" s="528"/>
      <c r="H66" s="528"/>
      <c r="I66" s="546"/>
      <c r="J66" s="546"/>
      <c r="K66" s="546"/>
      <c r="L66" s="546"/>
      <c r="M66" s="546"/>
      <c r="N66" s="546"/>
      <c r="O66" s="546"/>
      <c r="P66" s="546"/>
      <c r="Q66" s="546"/>
      <c r="R66" s="546"/>
      <c r="S66" s="546"/>
      <c r="T66" s="546"/>
      <c r="U66" s="546"/>
      <c r="V66" s="2"/>
      <c r="W66" s="2"/>
      <c r="X66" s="2"/>
      <c r="Y66" s="2"/>
    </row>
    <row r="67" ht="15.75" customHeight="1">
      <c r="A67" s="570"/>
      <c r="B67" s="525"/>
      <c r="C67" s="571"/>
      <c r="D67" s="526"/>
      <c r="E67" s="526"/>
      <c r="F67" s="527"/>
      <c r="G67" s="528"/>
      <c r="H67" s="528"/>
      <c r="I67" s="546"/>
      <c r="J67" s="546"/>
      <c r="K67" s="546"/>
      <c r="L67" s="546"/>
      <c r="M67" s="546"/>
      <c r="N67" s="546"/>
      <c r="O67" s="546"/>
      <c r="P67" s="546"/>
      <c r="Q67" s="546"/>
      <c r="R67" s="546"/>
      <c r="S67" s="546"/>
      <c r="T67" s="546"/>
      <c r="U67" s="546"/>
      <c r="V67" s="2"/>
      <c r="W67" s="2"/>
      <c r="X67" s="2"/>
      <c r="Y67" s="2"/>
    </row>
    <row r="68" ht="15.75" customHeight="1">
      <c r="A68" s="570"/>
      <c r="B68" s="525"/>
      <c r="C68" s="571"/>
      <c r="D68" s="526"/>
      <c r="E68" s="526"/>
      <c r="F68" s="527"/>
      <c r="G68" s="528"/>
      <c r="H68" s="528"/>
      <c r="I68" s="546"/>
      <c r="J68" s="546"/>
      <c r="K68" s="546"/>
      <c r="L68" s="546"/>
      <c r="M68" s="546"/>
      <c r="N68" s="546"/>
      <c r="O68" s="546"/>
      <c r="P68" s="546"/>
      <c r="Q68" s="546"/>
      <c r="R68" s="546"/>
      <c r="S68" s="546"/>
      <c r="T68" s="546"/>
      <c r="U68" s="546"/>
      <c r="V68" s="2"/>
      <c r="W68" s="2"/>
      <c r="X68" s="2"/>
      <c r="Y68" s="2"/>
    </row>
    <row r="69" ht="15.75" customHeight="1">
      <c r="A69" s="570"/>
      <c r="B69" s="525"/>
      <c r="C69" s="571"/>
      <c r="D69" s="526"/>
      <c r="E69" s="526"/>
      <c r="F69" s="527"/>
      <c r="G69" s="528"/>
      <c r="H69" s="528"/>
      <c r="I69" s="546"/>
      <c r="J69" s="546"/>
      <c r="K69" s="546"/>
      <c r="L69" s="546"/>
      <c r="M69" s="546"/>
      <c r="N69" s="546"/>
      <c r="O69" s="546"/>
      <c r="P69" s="546"/>
      <c r="Q69" s="546"/>
      <c r="R69" s="546"/>
      <c r="S69" s="546"/>
      <c r="T69" s="546"/>
      <c r="U69" s="546"/>
      <c r="V69" s="2"/>
      <c r="W69" s="2"/>
      <c r="X69" s="2"/>
      <c r="Y69" s="2"/>
    </row>
    <row r="70" ht="15.75" customHeight="1">
      <c r="A70" s="570"/>
      <c r="B70" s="525"/>
      <c r="C70" s="571"/>
      <c r="D70" s="526"/>
      <c r="E70" s="526"/>
      <c r="F70" s="527"/>
      <c r="G70" s="528"/>
      <c r="H70" s="528"/>
      <c r="I70" s="546"/>
      <c r="J70" s="546"/>
      <c r="K70" s="546"/>
      <c r="L70" s="546"/>
      <c r="M70" s="546"/>
      <c r="N70" s="546"/>
      <c r="O70" s="546"/>
      <c r="P70" s="546"/>
      <c r="Q70" s="546"/>
      <c r="R70" s="546"/>
      <c r="S70" s="546"/>
      <c r="T70" s="546"/>
      <c r="U70" s="546"/>
      <c r="V70" s="2"/>
      <c r="W70" s="2"/>
      <c r="X70" s="2"/>
      <c r="Y70" s="2"/>
    </row>
    <row r="71" ht="15.75" customHeight="1">
      <c r="A71" s="570"/>
      <c r="B71" s="525"/>
      <c r="C71" s="571"/>
      <c r="D71" s="526"/>
      <c r="E71" s="526"/>
      <c r="F71" s="527"/>
      <c r="G71" s="528"/>
      <c r="H71" s="528"/>
      <c r="I71" s="546"/>
      <c r="J71" s="546"/>
      <c r="K71" s="546"/>
      <c r="L71" s="546"/>
      <c r="M71" s="546"/>
      <c r="N71" s="546"/>
      <c r="O71" s="546"/>
      <c r="P71" s="546"/>
      <c r="Q71" s="546"/>
      <c r="R71" s="546"/>
      <c r="S71" s="546"/>
      <c r="T71" s="546"/>
      <c r="U71" s="546"/>
      <c r="V71" s="2"/>
      <c r="W71" s="2"/>
      <c r="X71" s="2"/>
      <c r="Y71" s="2"/>
    </row>
    <row r="72" ht="15.75" customHeight="1">
      <c r="A72" s="570"/>
      <c r="B72" s="525"/>
      <c r="C72" s="571"/>
      <c r="D72" s="526"/>
      <c r="E72" s="526"/>
      <c r="F72" s="527"/>
      <c r="G72" s="528"/>
      <c r="H72" s="528"/>
      <c r="I72" s="546"/>
      <c r="J72" s="546"/>
      <c r="K72" s="546"/>
      <c r="L72" s="546"/>
      <c r="M72" s="546"/>
      <c r="N72" s="546"/>
      <c r="O72" s="546"/>
      <c r="P72" s="546"/>
      <c r="Q72" s="546"/>
      <c r="R72" s="546"/>
      <c r="S72" s="546"/>
      <c r="T72" s="546"/>
      <c r="U72" s="546"/>
      <c r="V72" s="2"/>
      <c r="W72" s="2"/>
      <c r="X72" s="2"/>
      <c r="Y72" s="2"/>
    </row>
    <row r="73" ht="15.75" customHeight="1">
      <c r="A73" s="570"/>
      <c r="B73" s="525"/>
      <c r="C73" s="571"/>
      <c r="D73" s="526"/>
      <c r="E73" s="526"/>
      <c r="F73" s="527"/>
      <c r="G73" s="528"/>
      <c r="H73" s="528"/>
      <c r="I73" s="546"/>
      <c r="J73" s="546"/>
      <c r="K73" s="546"/>
      <c r="L73" s="546"/>
      <c r="M73" s="546"/>
      <c r="N73" s="546"/>
      <c r="O73" s="546"/>
      <c r="P73" s="546"/>
      <c r="Q73" s="546"/>
      <c r="R73" s="546"/>
      <c r="S73" s="546"/>
      <c r="T73" s="546"/>
      <c r="U73" s="546"/>
      <c r="V73" s="2"/>
      <c r="W73" s="2"/>
      <c r="X73" s="2"/>
      <c r="Y73" s="2"/>
    </row>
    <row r="74" ht="15.75" customHeight="1">
      <c r="A74" s="570"/>
      <c r="B74" s="525"/>
      <c r="C74" s="571"/>
      <c r="D74" s="526"/>
      <c r="E74" s="526"/>
      <c r="F74" s="527"/>
      <c r="G74" s="528"/>
      <c r="H74" s="528"/>
      <c r="I74" s="546"/>
      <c r="J74" s="546"/>
      <c r="K74" s="546"/>
      <c r="L74" s="546"/>
      <c r="M74" s="546"/>
      <c r="N74" s="546"/>
      <c r="O74" s="546"/>
      <c r="P74" s="546"/>
      <c r="Q74" s="546"/>
      <c r="R74" s="546"/>
      <c r="S74" s="546"/>
      <c r="T74" s="546"/>
      <c r="U74" s="546"/>
      <c r="V74" s="2"/>
      <c r="W74" s="2"/>
      <c r="X74" s="2"/>
      <c r="Y74" s="2"/>
    </row>
    <row r="75" ht="15.75" customHeight="1">
      <c r="A75" s="570"/>
      <c r="B75" s="525"/>
      <c r="C75" s="571"/>
      <c r="D75" s="526"/>
      <c r="E75" s="526"/>
      <c r="F75" s="527"/>
      <c r="G75" s="528"/>
      <c r="H75" s="528"/>
      <c r="I75" s="546"/>
      <c r="J75" s="546"/>
      <c r="K75" s="546"/>
      <c r="L75" s="546"/>
      <c r="M75" s="546"/>
      <c r="N75" s="546"/>
      <c r="O75" s="546"/>
      <c r="P75" s="546"/>
      <c r="Q75" s="546"/>
      <c r="R75" s="546"/>
      <c r="S75" s="546"/>
      <c r="T75" s="546"/>
      <c r="U75" s="546"/>
      <c r="V75" s="2"/>
      <c r="W75" s="2"/>
      <c r="X75" s="2"/>
      <c r="Y75" s="2"/>
    </row>
    <row r="76" ht="15.75" customHeight="1">
      <c r="A76" s="570"/>
      <c r="B76" s="525"/>
      <c r="C76" s="571"/>
      <c r="D76" s="526"/>
      <c r="E76" s="526"/>
      <c r="F76" s="527"/>
      <c r="G76" s="528"/>
      <c r="H76" s="528"/>
      <c r="I76" s="546"/>
      <c r="J76" s="546"/>
      <c r="K76" s="546"/>
      <c r="L76" s="546"/>
      <c r="M76" s="546"/>
      <c r="N76" s="546"/>
      <c r="O76" s="546"/>
      <c r="P76" s="546"/>
      <c r="Q76" s="546"/>
      <c r="R76" s="546"/>
      <c r="S76" s="546"/>
      <c r="T76" s="546"/>
      <c r="U76" s="546"/>
      <c r="V76" s="2"/>
      <c r="W76" s="2"/>
      <c r="X76" s="2"/>
      <c r="Y76" s="2"/>
    </row>
    <row r="77" ht="15.75" customHeight="1">
      <c r="A77" s="570"/>
      <c r="B77" s="525"/>
      <c r="C77" s="571"/>
      <c r="D77" s="526"/>
      <c r="E77" s="526"/>
      <c r="F77" s="527"/>
      <c r="G77" s="528"/>
      <c r="H77" s="528"/>
      <c r="I77" s="546"/>
      <c r="J77" s="546"/>
      <c r="K77" s="546"/>
      <c r="L77" s="546"/>
      <c r="M77" s="546"/>
      <c r="N77" s="546"/>
      <c r="O77" s="546"/>
      <c r="P77" s="546"/>
      <c r="Q77" s="546"/>
      <c r="R77" s="546"/>
      <c r="S77" s="546"/>
      <c r="T77" s="546"/>
      <c r="U77" s="546"/>
      <c r="V77" s="2"/>
      <c r="W77" s="2"/>
      <c r="X77" s="2"/>
      <c r="Y77" s="2"/>
    </row>
    <row r="78" ht="15.75" customHeight="1">
      <c r="A78" s="570"/>
      <c r="B78" s="525"/>
      <c r="C78" s="571"/>
      <c r="D78" s="526"/>
      <c r="E78" s="526"/>
      <c r="F78" s="527"/>
      <c r="G78" s="528"/>
      <c r="H78" s="528"/>
      <c r="I78" s="546"/>
      <c r="J78" s="546"/>
      <c r="K78" s="546"/>
      <c r="L78" s="546"/>
      <c r="M78" s="546"/>
      <c r="N78" s="546"/>
      <c r="O78" s="546"/>
      <c r="P78" s="546"/>
      <c r="Q78" s="546"/>
      <c r="R78" s="546"/>
      <c r="S78" s="546"/>
      <c r="T78" s="546"/>
      <c r="U78" s="546"/>
      <c r="V78" s="2"/>
      <c r="W78" s="2"/>
      <c r="X78" s="2"/>
      <c r="Y78" s="2"/>
    </row>
    <row r="79" ht="15.75" customHeight="1">
      <c r="A79" s="570"/>
      <c r="B79" s="525"/>
      <c r="C79" s="571"/>
      <c r="D79" s="526"/>
      <c r="E79" s="526"/>
      <c r="F79" s="527"/>
      <c r="G79" s="528"/>
      <c r="H79" s="528"/>
      <c r="I79" s="546"/>
      <c r="J79" s="546"/>
      <c r="K79" s="546"/>
      <c r="L79" s="546"/>
      <c r="M79" s="546"/>
      <c r="N79" s="546"/>
      <c r="O79" s="546"/>
      <c r="P79" s="546"/>
      <c r="Q79" s="546"/>
      <c r="R79" s="546"/>
      <c r="S79" s="546"/>
      <c r="T79" s="546"/>
      <c r="U79" s="546"/>
      <c r="V79" s="2"/>
      <c r="W79" s="2"/>
      <c r="X79" s="2"/>
      <c r="Y79" s="2"/>
    </row>
    <row r="80" ht="15.75" customHeight="1">
      <c r="A80" s="570"/>
      <c r="B80" s="525"/>
      <c r="C80" s="571"/>
      <c r="D80" s="526"/>
      <c r="E80" s="526"/>
      <c r="F80" s="527"/>
      <c r="G80" s="528"/>
      <c r="H80" s="528"/>
      <c r="I80" s="546"/>
      <c r="J80" s="546"/>
      <c r="K80" s="546"/>
      <c r="L80" s="546"/>
      <c r="M80" s="546"/>
      <c r="N80" s="546"/>
      <c r="O80" s="546"/>
      <c r="P80" s="546"/>
      <c r="Q80" s="546"/>
      <c r="R80" s="546"/>
      <c r="S80" s="546"/>
      <c r="T80" s="546"/>
      <c r="U80" s="546"/>
      <c r="V80" s="2"/>
      <c r="W80" s="2"/>
      <c r="X80" s="2"/>
      <c r="Y80" s="2"/>
    </row>
    <row r="81" ht="15.75" customHeight="1">
      <c r="A81" s="570"/>
      <c r="B81" s="525"/>
      <c r="C81" s="571"/>
      <c r="D81" s="526"/>
      <c r="E81" s="526"/>
      <c r="F81" s="527"/>
      <c r="G81" s="528"/>
      <c r="H81" s="528"/>
      <c r="I81" s="546"/>
      <c r="J81" s="546"/>
      <c r="K81" s="546"/>
      <c r="L81" s="546"/>
      <c r="M81" s="546"/>
      <c r="N81" s="546"/>
      <c r="O81" s="546"/>
      <c r="P81" s="546"/>
      <c r="Q81" s="546"/>
      <c r="R81" s="546"/>
      <c r="S81" s="546"/>
      <c r="T81" s="546"/>
      <c r="U81" s="546"/>
      <c r="V81" s="2"/>
      <c r="W81" s="2"/>
      <c r="X81" s="2"/>
      <c r="Y81" s="2"/>
    </row>
    <row r="82" ht="15.75" customHeight="1">
      <c r="A82" s="570"/>
      <c r="B82" s="525"/>
      <c r="C82" s="571"/>
      <c r="D82" s="526"/>
      <c r="E82" s="526"/>
      <c r="F82" s="527"/>
      <c r="G82" s="528"/>
      <c r="H82" s="528"/>
      <c r="I82" s="546"/>
      <c r="J82" s="546"/>
      <c r="K82" s="546"/>
      <c r="L82" s="546"/>
      <c r="M82" s="546"/>
      <c r="N82" s="546"/>
      <c r="O82" s="546"/>
      <c r="P82" s="546"/>
      <c r="Q82" s="546"/>
      <c r="R82" s="546"/>
      <c r="S82" s="546"/>
      <c r="T82" s="546"/>
      <c r="U82" s="546"/>
      <c r="V82" s="2"/>
      <c r="W82" s="2"/>
      <c r="X82" s="2"/>
      <c r="Y82" s="2"/>
    </row>
    <row r="83" ht="15.75" customHeight="1">
      <c r="A83" s="570"/>
      <c r="B83" s="525"/>
      <c r="C83" s="571"/>
      <c r="D83" s="526"/>
      <c r="E83" s="526"/>
      <c r="F83" s="527"/>
      <c r="G83" s="528"/>
      <c r="H83" s="528"/>
      <c r="I83" s="546"/>
      <c r="J83" s="546"/>
      <c r="K83" s="546"/>
      <c r="L83" s="546"/>
      <c r="M83" s="546"/>
      <c r="N83" s="546"/>
      <c r="O83" s="546"/>
      <c r="P83" s="546"/>
      <c r="Q83" s="546"/>
      <c r="R83" s="546"/>
      <c r="S83" s="546"/>
      <c r="T83" s="546"/>
      <c r="U83" s="546"/>
      <c r="V83" s="2"/>
      <c r="W83" s="2"/>
      <c r="X83" s="2"/>
      <c r="Y83" s="2"/>
    </row>
    <row r="84" ht="15.75" customHeight="1">
      <c r="A84" s="570"/>
      <c r="B84" s="525"/>
      <c r="C84" s="571"/>
      <c r="D84" s="526"/>
      <c r="E84" s="526"/>
      <c r="F84" s="527"/>
      <c r="G84" s="528"/>
      <c r="H84" s="528"/>
      <c r="I84" s="546"/>
      <c r="J84" s="546"/>
      <c r="K84" s="546"/>
      <c r="L84" s="546"/>
      <c r="M84" s="546"/>
      <c r="N84" s="546"/>
      <c r="O84" s="546"/>
      <c r="P84" s="546"/>
      <c r="Q84" s="546"/>
      <c r="R84" s="546"/>
      <c r="S84" s="546"/>
      <c r="T84" s="546"/>
      <c r="U84" s="546"/>
      <c r="V84" s="2"/>
      <c r="W84" s="2"/>
      <c r="X84" s="2"/>
      <c r="Y84" s="2"/>
    </row>
    <row r="85" ht="15.75" customHeight="1">
      <c r="A85" s="570"/>
      <c r="B85" s="525"/>
      <c r="C85" s="571"/>
      <c r="D85" s="526"/>
      <c r="E85" s="526"/>
      <c r="F85" s="527"/>
      <c r="G85" s="528"/>
      <c r="H85" s="528"/>
      <c r="I85" s="546"/>
      <c r="J85" s="546"/>
      <c r="K85" s="546"/>
      <c r="L85" s="546"/>
      <c r="M85" s="546"/>
      <c r="N85" s="546"/>
      <c r="O85" s="546"/>
      <c r="P85" s="546"/>
      <c r="Q85" s="546"/>
      <c r="R85" s="546"/>
      <c r="S85" s="546"/>
      <c r="T85" s="546"/>
      <c r="U85" s="546"/>
      <c r="V85" s="2"/>
      <c r="W85" s="2"/>
      <c r="X85" s="2"/>
      <c r="Y85" s="2"/>
    </row>
    <row r="86" ht="15.75" customHeight="1">
      <c r="A86" s="570"/>
      <c r="B86" s="525"/>
      <c r="C86" s="571"/>
      <c r="D86" s="526"/>
      <c r="E86" s="526"/>
      <c r="F86" s="527"/>
      <c r="G86" s="528"/>
      <c r="H86" s="528"/>
      <c r="I86" s="546"/>
      <c r="J86" s="546"/>
      <c r="K86" s="546"/>
      <c r="L86" s="546"/>
      <c r="M86" s="546"/>
      <c r="N86" s="546"/>
      <c r="O86" s="546"/>
      <c r="P86" s="546"/>
      <c r="Q86" s="546"/>
      <c r="R86" s="546"/>
      <c r="S86" s="546"/>
      <c r="T86" s="546"/>
      <c r="U86" s="546"/>
      <c r="V86" s="2"/>
      <c r="W86" s="2"/>
      <c r="X86" s="2"/>
      <c r="Y86" s="2"/>
    </row>
    <row r="87" ht="15.75" customHeight="1">
      <c r="A87" s="570"/>
      <c r="B87" s="525"/>
      <c r="C87" s="571"/>
      <c r="D87" s="526"/>
      <c r="E87" s="526"/>
      <c r="F87" s="527"/>
      <c r="G87" s="528"/>
      <c r="H87" s="528"/>
      <c r="I87" s="546"/>
      <c r="J87" s="546"/>
      <c r="K87" s="546"/>
      <c r="L87" s="546"/>
      <c r="M87" s="546"/>
      <c r="N87" s="546"/>
      <c r="O87" s="546"/>
      <c r="P87" s="546"/>
      <c r="Q87" s="546"/>
      <c r="R87" s="546"/>
      <c r="S87" s="546"/>
      <c r="T87" s="546"/>
      <c r="U87" s="546"/>
      <c r="V87" s="2"/>
      <c r="W87" s="2"/>
      <c r="X87" s="2"/>
      <c r="Y87" s="2"/>
    </row>
    <row r="88" ht="15.75" customHeight="1">
      <c r="A88" s="570"/>
      <c r="B88" s="525"/>
      <c r="C88" s="571"/>
      <c r="D88" s="526"/>
      <c r="E88" s="526"/>
      <c r="F88" s="527"/>
      <c r="G88" s="528"/>
      <c r="H88" s="528"/>
      <c r="I88" s="546"/>
      <c r="J88" s="546"/>
      <c r="K88" s="546"/>
      <c r="L88" s="546"/>
      <c r="M88" s="546"/>
      <c r="N88" s="546"/>
      <c r="O88" s="546"/>
      <c r="P88" s="546"/>
      <c r="Q88" s="546"/>
      <c r="R88" s="546"/>
      <c r="S88" s="546"/>
      <c r="T88" s="546"/>
      <c r="U88" s="546"/>
      <c r="V88" s="2"/>
      <c r="W88" s="2"/>
      <c r="X88" s="2"/>
      <c r="Y88" s="2"/>
    </row>
    <row r="89" ht="15.75" customHeight="1">
      <c r="A89" s="570"/>
      <c r="B89" s="525"/>
      <c r="C89" s="571"/>
      <c r="D89" s="526"/>
      <c r="E89" s="526"/>
      <c r="F89" s="527"/>
      <c r="G89" s="528"/>
      <c r="H89" s="528"/>
      <c r="I89" s="546"/>
      <c r="J89" s="546"/>
      <c r="K89" s="546"/>
      <c r="L89" s="546"/>
      <c r="M89" s="546"/>
      <c r="N89" s="546"/>
      <c r="O89" s="546"/>
      <c r="P89" s="546"/>
      <c r="Q89" s="546"/>
      <c r="R89" s="546"/>
      <c r="S89" s="546"/>
      <c r="T89" s="546"/>
      <c r="U89" s="546"/>
      <c r="V89" s="2"/>
      <c r="W89" s="2"/>
      <c r="X89" s="2"/>
      <c r="Y89" s="2"/>
    </row>
    <row r="90" ht="15.75" customHeight="1">
      <c r="A90" s="570"/>
      <c r="B90" s="525"/>
      <c r="C90" s="571"/>
      <c r="D90" s="526"/>
      <c r="E90" s="526"/>
      <c r="F90" s="527"/>
      <c r="G90" s="528"/>
      <c r="H90" s="528"/>
      <c r="I90" s="546"/>
      <c r="J90" s="546"/>
      <c r="K90" s="546"/>
      <c r="L90" s="546"/>
      <c r="M90" s="546"/>
      <c r="N90" s="546"/>
      <c r="O90" s="546"/>
      <c r="P90" s="546"/>
      <c r="Q90" s="546"/>
      <c r="R90" s="546"/>
      <c r="S90" s="546"/>
      <c r="T90" s="546"/>
      <c r="U90" s="546"/>
      <c r="V90" s="2"/>
      <c r="W90" s="2"/>
      <c r="X90" s="2"/>
      <c r="Y90" s="2"/>
    </row>
    <row r="91" ht="15.75" customHeight="1">
      <c r="A91" s="570"/>
      <c r="B91" s="525"/>
      <c r="C91" s="571"/>
      <c r="D91" s="526"/>
      <c r="E91" s="526"/>
      <c r="F91" s="527"/>
      <c r="G91" s="528"/>
      <c r="H91" s="528"/>
      <c r="I91" s="546"/>
      <c r="J91" s="546"/>
      <c r="K91" s="546"/>
      <c r="L91" s="546"/>
      <c r="M91" s="546"/>
      <c r="N91" s="546"/>
      <c r="O91" s="546"/>
      <c r="P91" s="546"/>
      <c r="Q91" s="546"/>
      <c r="R91" s="546"/>
      <c r="S91" s="546"/>
      <c r="T91" s="546"/>
      <c r="U91" s="546"/>
      <c r="V91" s="2"/>
      <c r="W91" s="2"/>
      <c r="X91" s="2"/>
      <c r="Y91" s="2"/>
    </row>
    <row r="92" ht="15.75" customHeight="1">
      <c r="A92" s="570"/>
      <c r="B92" s="525"/>
      <c r="C92" s="571"/>
      <c r="D92" s="526"/>
      <c r="E92" s="526"/>
      <c r="F92" s="527"/>
      <c r="G92" s="528"/>
      <c r="H92" s="528"/>
      <c r="I92" s="546"/>
      <c r="J92" s="546"/>
      <c r="K92" s="546"/>
      <c r="L92" s="546"/>
      <c r="M92" s="546"/>
      <c r="N92" s="546"/>
      <c r="O92" s="546"/>
      <c r="P92" s="546"/>
      <c r="Q92" s="546"/>
      <c r="R92" s="546"/>
      <c r="S92" s="546"/>
      <c r="T92" s="546"/>
      <c r="U92" s="546"/>
      <c r="V92" s="2"/>
      <c r="W92" s="2"/>
      <c r="X92" s="2"/>
      <c r="Y92" s="2"/>
    </row>
    <row r="93" ht="15.75" customHeight="1">
      <c r="A93" s="570"/>
      <c r="B93" s="525"/>
      <c r="C93" s="571"/>
      <c r="D93" s="526"/>
      <c r="E93" s="526"/>
      <c r="F93" s="527"/>
      <c r="G93" s="528"/>
      <c r="H93" s="528"/>
      <c r="I93" s="546"/>
      <c r="J93" s="546"/>
      <c r="K93" s="546"/>
      <c r="L93" s="546"/>
      <c r="M93" s="546"/>
      <c r="N93" s="546"/>
      <c r="O93" s="546"/>
      <c r="P93" s="546"/>
      <c r="Q93" s="546"/>
      <c r="R93" s="546"/>
      <c r="S93" s="546"/>
      <c r="T93" s="546"/>
      <c r="U93" s="546"/>
      <c r="V93" s="2"/>
      <c r="W93" s="2"/>
      <c r="X93" s="2"/>
      <c r="Y93" s="2"/>
    </row>
    <row r="94" ht="15.75" customHeight="1">
      <c r="A94" s="570"/>
      <c r="B94" s="525"/>
      <c r="C94" s="571"/>
      <c r="D94" s="526"/>
      <c r="E94" s="526"/>
      <c r="F94" s="527"/>
      <c r="G94" s="528"/>
      <c r="H94" s="528"/>
      <c r="I94" s="546"/>
      <c r="J94" s="546"/>
      <c r="K94" s="546"/>
      <c r="L94" s="546"/>
      <c r="M94" s="546"/>
      <c r="N94" s="546"/>
      <c r="O94" s="546"/>
      <c r="P94" s="546"/>
      <c r="Q94" s="546"/>
      <c r="R94" s="546"/>
      <c r="S94" s="546"/>
      <c r="T94" s="546"/>
      <c r="U94" s="546"/>
      <c r="V94" s="2"/>
      <c r="W94" s="2"/>
      <c r="X94" s="2"/>
      <c r="Y94" s="2"/>
    </row>
    <row r="95" ht="15.75" customHeight="1">
      <c r="A95" s="570"/>
      <c r="B95" s="525"/>
      <c r="C95" s="571"/>
      <c r="D95" s="526"/>
      <c r="E95" s="526"/>
      <c r="F95" s="527"/>
      <c r="G95" s="528"/>
      <c r="H95" s="528"/>
      <c r="I95" s="546"/>
      <c r="J95" s="546"/>
      <c r="K95" s="546"/>
      <c r="L95" s="546"/>
      <c r="M95" s="546"/>
      <c r="N95" s="546"/>
      <c r="O95" s="546"/>
      <c r="P95" s="546"/>
      <c r="Q95" s="546"/>
      <c r="R95" s="546"/>
      <c r="S95" s="546"/>
      <c r="T95" s="546"/>
      <c r="U95" s="546"/>
      <c r="V95" s="2"/>
      <c r="W95" s="2"/>
      <c r="X95" s="2"/>
      <c r="Y95" s="2"/>
    </row>
    <row r="96" ht="15.75" customHeight="1">
      <c r="A96" s="570"/>
      <c r="B96" s="525"/>
      <c r="C96" s="571"/>
      <c r="D96" s="526"/>
      <c r="E96" s="526"/>
      <c r="F96" s="527"/>
      <c r="G96" s="528"/>
      <c r="H96" s="528"/>
      <c r="I96" s="546"/>
      <c r="J96" s="546"/>
      <c r="K96" s="546"/>
      <c r="L96" s="546"/>
      <c r="M96" s="546"/>
      <c r="N96" s="546"/>
      <c r="O96" s="546"/>
      <c r="P96" s="546"/>
      <c r="Q96" s="546"/>
      <c r="R96" s="546"/>
      <c r="S96" s="546"/>
      <c r="T96" s="546"/>
      <c r="U96" s="546"/>
      <c r="V96" s="2"/>
      <c r="W96" s="2"/>
      <c r="X96" s="2"/>
      <c r="Y96" s="2"/>
    </row>
    <row r="97" ht="15.75" customHeight="1">
      <c r="A97" s="570"/>
      <c r="B97" s="525"/>
      <c r="C97" s="571"/>
      <c r="D97" s="526"/>
      <c r="E97" s="526"/>
      <c r="F97" s="527"/>
      <c r="G97" s="528"/>
      <c r="H97" s="528"/>
      <c r="I97" s="546"/>
      <c r="J97" s="546"/>
      <c r="K97" s="546"/>
      <c r="L97" s="546"/>
      <c r="M97" s="546"/>
      <c r="N97" s="546"/>
      <c r="O97" s="546"/>
      <c r="P97" s="546"/>
      <c r="Q97" s="546"/>
      <c r="R97" s="546"/>
      <c r="S97" s="546"/>
      <c r="T97" s="546"/>
      <c r="U97" s="546"/>
      <c r="V97" s="2"/>
      <c r="W97" s="2"/>
      <c r="X97" s="2"/>
      <c r="Y97" s="2"/>
    </row>
    <row r="98" ht="15.75" customHeight="1">
      <c r="A98" s="570"/>
      <c r="B98" s="525"/>
      <c r="C98" s="571"/>
      <c r="D98" s="526"/>
      <c r="E98" s="526"/>
      <c r="F98" s="527"/>
      <c r="G98" s="528"/>
      <c r="H98" s="528"/>
      <c r="I98" s="546"/>
      <c r="J98" s="546"/>
      <c r="K98" s="546"/>
      <c r="L98" s="546"/>
      <c r="M98" s="546"/>
      <c r="N98" s="546"/>
      <c r="O98" s="546"/>
      <c r="P98" s="546"/>
      <c r="Q98" s="546"/>
      <c r="R98" s="546"/>
      <c r="S98" s="546"/>
      <c r="T98" s="546"/>
      <c r="U98" s="546"/>
      <c r="V98" s="2"/>
      <c r="W98" s="2"/>
      <c r="X98" s="2"/>
      <c r="Y98" s="2"/>
    </row>
    <row r="99" ht="15.75" customHeight="1">
      <c r="A99" s="570"/>
      <c r="B99" s="525"/>
      <c r="C99" s="571"/>
      <c r="D99" s="526"/>
      <c r="E99" s="526"/>
      <c r="F99" s="527"/>
      <c r="G99" s="528"/>
      <c r="H99" s="528"/>
      <c r="I99" s="546"/>
      <c r="J99" s="546"/>
      <c r="K99" s="546"/>
      <c r="L99" s="546"/>
      <c r="M99" s="546"/>
      <c r="N99" s="546"/>
      <c r="O99" s="546"/>
      <c r="P99" s="546"/>
      <c r="Q99" s="546"/>
      <c r="R99" s="546"/>
      <c r="S99" s="546"/>
      <c r="T99" s="546"/>
      <c r="U99" s="546"/>
      <c r="V99" s="2"/>
      <c r="W99" s="2"/>
      <c r="X99" s="2"/>
      <c r="Y99" s="2"/>
    </row>
    <row r="100" ht="15.75" customHeight="1">
      <c r="A100" s="570"/>
      <c r="B100" s="525"/>
      <c r="C100" s="571"/>
      <c r="D100" s="526"/>
      <c r="E100" s="526"/>
      <c r="F100" s="527"/>
      <c r="G100" s="528"/>
      <c r="H100" s="528"/>
      <c r="I100" s="546"/>
      <c r="J100" s="546"/>
      <c r="K100" s="546"/>
      <c r="L100" s="546"/>
      <c r="M100" s="546"/>
      <c r="N100" s="546"/>
      <c r="O100" s="546"/>
      <c r="P100" s="546"/>
      <c r="Q100" s="546"/>
      <c r="R100" s="546"/>
      <c r="S100" s="546"/>
      <c r="T100" s="546"/>
      <c r="U100" s="546"/>
      <c r="V100" s="2"/>
      <c r="W100" s="2"/>
      <c r="X100" s="2"/>
      <c r="Y100" s="2"/>
    </row>
    <row r="101" ht="15.75" customHeight="1">
      <c r="A101" s="570"/>
      <c r="B101" s="525"/>
      <c r="C101" s="571"/>
      <c r="D101" s="526"/>
      <c r="E101" s="526"/>
      <c r="F101" s="527"/>
      <c r="G101" s="528"/>
      <c r="H101" s="528"/>
      <c r="I101" s="546"/>
      <c r="J101" s="546"/>
      <c r="K101" s="546"/>
      <c r="L101" s="546"/>
      <c r="M101" s="546"/>
      <c r="N101" s="546"/>
      <c r="O101" s="546"/>
      <c r="P101" s="546"/>
      <c r="Q101" s="546"/>
      <c r="R101" s="546"/>
      <c r="S101" s="546"/>
      <c r="T101" s="546"/>
      <c r="U101" s="546"/>
      <c r="V101" s="2"/>
      <c r="W101" s="2"/>
      <c r="X101" s="2"/>
      <c r="Y101" s="2"/>
    </row>
    <row r="102" ht="15.75" customHeight="1">
      <c r="A102" s="570"/>
      <c r="B102" s="525"/>
      <c r="C102" s="571"/>
      <c r="D102" s="526"/>
      <c r="E102" s="526"/>
      <c r="F102" s="527"/>
      <c r="G102" s="528"/>
      <c r="H102" s="528"/>
      <c r="I102" s="546"/>
      <c r="J102" s="546"/>
      <c r="K102" s="546"/>
      <c r="L102" s="546"/>
      <c r="M102" s="546"/>
      <c r="N102" s="546"/>
      <c r="O102" s="546"/>
      <c r="P102" s="546"/>
      <c r="Q102" s="546"/>
      <c r="R102" s="546"/>
      <c r="S102" s="546"/>
      <c r="T102" s="546"/>
      <c r="U102" s="546"/>
      <c r="V102" s="2"/>
      <c r="W102" s="2"/>
      <c r="X102" s="2"/>
      <c r="Y102" s="2"/>
    </row>
    <row r="103" ht="15.75" customHeight="1">
      <c r="A103" s="570"/>
      <c r="B103" s="525"/>
      <c r="C103" s="571"/>
      <c r="D103" s="526"/>
      <c r="E103" s="526"/>
      <c r="F103" s="527"/>
      <c r="G103" s="528"/>
      <c r="H103" s="528"/>
      <c r="I103" s="546"/>
      <c r="J103" s="546"/>
      <c r="K103" s="546"/>
      <c r="L103" s="546"/>
      <c r="M103" s="546"/>
      <c r="N103" s="546"/>
      <c r="O103" s="546"/>
      <c r="P103" s="546"/>
      <c r="Q103" s="546"/>
      <c r="R103" s="546"/>
      <c r="S103" s="546"/>
      <c r="T103" s="546"/>
      <c r="U103" s="546"/>
      <c r="V103" s="2"/>
      <c r="W103" s="2"/>
      <c r="X103" s="2"/>
      <c r="Y103" s="2"/>
    </row>
    <row r="104" ht="15.75" customHeight="1">
      <c r="A104" s="570"/>
      <c r="B104" s="525"/>
      <c r="C104" s="571"/>
      <c r="D104" s="526"/>
      <c r="E104" s="526"/>
      <c r="F104" s="527"/>
      <c r="G104" s="528"/>
      <c r="H104" s="528"/>
      <c r="I104" s="546"/>
      <c r="J104" s="546"/>
      <c r="K104" s="546"/>
      <c r="L104" s="546"/>
      <c r="M104" s="546"/>
      <c r="N104" s="546"/>
      <c r="O104" s="546"/>
      <c r="P104" s="546"/>
      <c r="Q104" s="546"/>
      <c r="R104" s="546"/>
      <c r="S104" s="546"/>
      <c r="T104" s="546"/>
      <c r="U104" s="546"/>
      <c r="V104" s="2"/>
      <c r="W104" s="2"/>
      <c r="X104" s="2"/>
      <c r="Y104" s="2"/>
    </row>
    <row r="105" ht="15.75" customHeight="1">
      <c r="A105" s="570"/>
      <c r="B105" s="525"/>
      <c r="C105" s="571"/>
      <c r="D105" s="526"/>
      <c r="E105" s="526"/>
      <c r="F105" s="527"/>
      <c r="G105" s="528"/>
      <c r="H105" s="528"/>
      <c r="I105" s="546"/>
      <c r="J105" s="546"/>
      <c r="K105" s="546"/>
      <c r="L105" s="546"/>
      <c r="M105" s="546"/>
      <c r="N105" s="546"/>
      <c r="O105" s="546"/>
      <c r="P105" s="546"/>
      <c r="Q105" s="546"/>
      <c r="R105" s="546"/>
      <c r="S105" s="546"/>
      <c r="T105" s="546"/>
      <c r="U105" s="546"/>
      <c r="V105" s="2"/>
      <c r="W105" s="2"/>
      <c r="X105" s="2"/>
      <c r="Y105" s="2"/>
    </row>
    <row r="106" ht="15.75" customHeight="1">
      <c r="A106" s="570"/>
      <c r="B106" s="525"/>
      <c r="C106" s="571"/>
      <c r="D106" s="526"/>
      <c r="E106" s="526"/>
      <c r="F106" s="527"/>
      <c r="G106" s="528"/>
      <c r="H106" s="528"/>
      <c r="I106" s="546"/>
      <c r="J106" s="546"/>
      <c r="K106" s="546"/>
      <c r="L106" s="546"/>
      <c r="M106" s="546"/>
      <c r="N106" s="546"/>
      <c r="O106" s="546"/>
      <c r="P106" s="546"/>
      <c r="Q106" s="546"/>
      <c r="R106" s="546"/>
      <c r="S106" s="546"/>
      <c r="T106" s="546"/>
      <c r="U106" s="546"/>
      <c r="V106" s="2"/>
      <c r="W106" s="2"/>
      <c r="X106" s="2"/>
      <c r="Y106" s="2"/>
    </row>
    <row r="107" ht="15.75" customHeight="1">
      <c r="A107" s="570"/>
      <c r="B107" s="525"/>
      <c r="C107" s="571"/>
      <c r="D107" s="526"/>
      <c r="E107" s="526"/>
      <c r="F107" s="527"/>
      <c r="G107" s="528"/>
      <c r="H107" s="528"/>
      <c r="I107" s="546"/>
      <c r="J107" s="546"/>
      <c r="K107" s="546"/>
      <c r="L107" s="546"/>
      <c r="M107" s="546"/>
      <c r="N107" s="546"/>
      <c r="O107" s="546"/>
      <c r="P107" s="546"/>
      <c r="Q107" s="546"/>
      <c r="R107" s="546"/>
      <c r="S107" s="546"/>
      <c r="T107" s="546"/>
      <c r="U107" s="546"/>
      <c r="V107" s="2"/>
      <c r="W107" s="2"/>
      <c r="X107" s="2"/>
      <c r="Y107" s="2"/>
    </row>
    <row r="108" ht="15.75" customHeight="1">
      <c r="A108" s="570"/>
      <c r="B108" s="525"/>
      <c r="C108" s="571"/>
      <c r="D108" s="526"/>
      <c r="E108" s="526"/>
      <c r="F108" s="527"/>
      <c r="G108" s="528"/>
      <c r="H108" s="528"/>
      <c r="I108" s="546"/>
      <c r="J108" s="546"/>
      <c r="K108" s="546"/>
      <c r="L108" s="546"/>
      <c r="M108" s="546"/>
      <c r="N108" s="546"/>
      <c r="O108" s="546"/>
      <c r="P108" s="546"/>
      <c r="Q108" s="546"/>
      <c r="R108" s="546"/>
      <c r="S108" s="546"/>
      <c r="T108" s="546"/>
      <c r="U108" s="546"/>
      <c r="V108" s="2"/>
      <c r="W108" s="2"/>
      <c r="X108" s="2"/>
      <c r="Y108" s="2"/>
    </row>
    <row r="109" ht="15.75" customHeight="1">
      <c r="A109" s="570"/>
      <c r="B109" s="525"/>
      <c r="C109" s="571"/>
      <c r="D109" s="526"/>
      <c r="E109" s="526"/>
      <c r="F109" s="527"/>
      <c r="G109" s="528"/>
      <c r="H109" s="528"/>
      <c r="I109" s="546"/>
      <c r="J109" s="546"/>
      <c r="K109" s="546"/>
      <c r="L109" s="546"/>
      <c r="M109" s="546"/>
      <c r="N109" s="546"/>
      <c r="O109" s="546"/>
      <c r="P109" s="546"/>
      <c r="Q109" s="546"/>
      <c r="R109" s="546"/>
      <c r="S109" s="546"/>
      <c r="T109" s="546"/>
      <c r="U109" s="546"/>
      <c r="V109" s="2"/>
      <c r="W109" s="2"/>
      <c r="X109" s="2"/>
      <c r="Y109" s="2"/>
    </row>
    <row r="110" ht="15.75" customHeight="1">
      <c r="A110" s="570"/>
      <c r="B110" s="525"/>
      <c r="C110" s="571"/>
      <c r="D110" s="526"/>
      <c r="E110" s="526"/>
      <c r="F110" s="527"/>
      <c r="G110" s="528"/>
      <c r="H110" s="528"/>
      <c r="I110" s="546"/>
      <c r="J110" s="546"/>
      <c r="K110" s="546"/>
      <c r="L110" s="546"/>
      <c r="M110" s="546"/>
      <c r="N110" s="546"/>
      <c r="O110" s="546"/>
      <c r="P110" s="546"/>
      <c r="Q110" s="546"/>
      <c r="R110" s="546"/>
      <c r="S110" s="546"/>
      <c r="T110" s="546"/>
      <c r="U110" s="546"/>
      <c r="V110" s="2"/>
      <c r="W110" s="2"/>
      <c r="X110" s="2"/>
      <c r="Y110" s="2"/>
    </row>
    <row r="111" ht="15.75" customHeight="1">
      <c r="A111" s="570"/>
      <c r="B111" s="525"/>
      <c r="C111" s="571"/>
      <c r="D111" s="526"/>
      <c r="E111" s="526"/>
      <c r="F111" s="527"/>
      <c r="G111" s="528"/>
      <c r="H111" s="528"/>
      <c r="I111" s="546"/>
      <c r="J111" s="546"/>
      <c r="K111" s="546"/>
      <c r="L111" s="546"/>
      <c r="M111" s="546"/>
      <c r="N111" s="546"/>
      <c r="O111" s="546"/>
      <c r="P111" s="546"/>
      <c r="Q111" s="546"/>
      <c r="R111" s="546"/>
      <c r="S111" s="546"/>
      <c r="T111" s="546"/>
      <c r="U111" s="546"/>
      <c r="V111" s="2"/>
      <c r="W111" s="2"/>
      <c r="X111" s="2"/>
      <c r="Y111" s="2"/>
    </row>
    <row r="112" ht="15.75" customHeight="1">
      <c r="A112" s="570"/>
      <c r="B112" s="525"/>
      <c r="C112" s="571"/>
      <c r="D112" s="526"/>
      <c r="E112" s="526"/>
      <c r="F112" s="527"/>
      <c r="G112" s="528"/>
      <c r="H112" s="528"/>
      <c r="I112" s="546"/>
      <c r="J112" s="546"/>
      <c r="K112" s="546"/>
      <c r="L112" s="546"/>
      <c r="M112" s="546"/>
      <c r="N112" s="546"/>
      <c r="O112" s="546"/>
      <c r="P112" s="546"/>
      <c r="Q112" s="546"/>
      <c r="R112" s="546"/>
      <c r="S112" s="546"/>
      <c r="T112" s="546"/>
      <c r="U112" s="546"/>
      <c r="V112" s="2"/>
      <c r="W112" s="2"/>
      <c r="X112" s="2"/>
      <c r="Y112" s="2"/>
    </row>
    <row r="113" ht="15.75" customHeight="1">
      <c r="A113" s="570"/>
      <c r="B113" s="525"/>
      <c r="C113" s="571"/>
      <c r="D113" s="526"/>
      <c r="E113" s="526"/>
      <c r="F113" s="527"/>
      <c r="G113" s="528"/>
      <c r="H113" s="528"/>
      <c r="I113" s="546"/>
      <c r="J113" s="546"/>
      <c r="K113" s="546"/>
      <c r="L113" s="546"/>
      <c r="M113" s="546"/>
      <c r="N113" s="546"/>
      <c r="O113" s="546"/>
      <c r="P113" s="546"/>
      <c r="Q113" s="546"/>
      <c r="R113" s="546"/>
      <c r="S113" s="546"/>
      <c r="T113" s="546"/>
      <c r="U113" s="546"/>
      <c r="V113" s="2"/>
      <c r="W113" s="2"/>
      <c r="X113" s="2"/>
      <c r="Y113" s="2"/>
    </row>
    <row r="114" ht="15.75" customHeight="1">
      <c r="A114" s="570"/>
      <c r="B114" s="525"/>
      <c r="C114" s="571"/>
      <c r="D114" s="526"/>
      <c r="E114" s="526"/>
      <c r="F114" s="527"/>
      <c r="G114" s="528"/>
      <c r="H114" s="528"/>
      <c r="I114" s="546"/>
      <c r="J114" s="546"/>
      <c r="K114" s="546"/>
      <c r="L114" s="546"/>
      <c r="M114" s="546"/>
      <c r="N114" s="546"/>
      <c r="O114" s="546"/>
      <c r="P114" s="546"/>
      <c r="Q114" s="546"/>
      <c r="R114" s="546"/>
      <c r="S114" s="546"/>
      <c r="T114" s="546"/>
      <c r="U114" s="546"/>
      <c r="V114" s="2"/>
      <c r="W114" s="2"/>
      <c r="X114" s="2"/>
      <c r="Y114" s="2"/>
    </row>
    <row r="115" ht="15.75" customHeight="1">
      <c r="A115" s="570"/>
      <c r="B115" s="525"/>
      <c r="C115" s="571"/>
      <c r="D115" s="526"/>
      <c r="E115" s="526"/>
      <c r="F115" s="527"/>
      <c r="G115" s="528"/>
      <c r="H115" s="528"/>
      <c r="I115" s="546"/>
      <c r="J115" s="546"/>
      <c r="K115" s="546"/>
      <c r="L115" s="546"/>
      <c r="M115" s="546"/>
      <c r="N115" s="546"/>
      <c r="O115" s="546"/>
      <c r="P115" s="546"/>
      <c r="Q115" s="546"/>
      <c r="R115" s="546"/>
      <c r="S115" s="546"/>
      <c r="T115" s="546"/>
      <c r="U115" s="546"/>
      <c r="V115" s="2"/>
      <c r="W115" s="2"/>
      <c r="X115" s="2"/>
      <c r="Y115" s="2"/>
    </row>
    <row r="116" ht="15.75" customHeight="1">
      <c r="A116" s="570"/>
      <c r="B116" s="525"/>
      <c r="C116" s="571"/>
      <c r="D116" s="526"/>
      <c r="E116" s="526"/>
      <c r="F116" s="527"/>
      <c r="G116" s="528"/>
      <c r="H116" s="528"/>
      <c r="I116" s="546"/>
      <c r="J116" s="546"/>
      <c r="K116" s="546"/>
      <c r="L116" s="546"/>
      <c r="M116" s="546"/>
      <c r="N116" s="546"/>
      <c r="O116" s="546"/>
      <c r="P116" s="546"/>
      <c r="Q116" s="546"/>
      <c r="R116" s="546"/>
      <c r="S116" s="546"/>
      <c r="T116" s="546"/>
      <c r="U116" s="546"/>
      <c r="V116" s="2"/>
      <c r="W116" s="2"/>
      <c r="X116" s="2"/>
      <c r="Y116" s="2"/>
    </row>
    <row r="117" ht="15.75" customHeight="1">
      <c r="A117" s="570"/>
      <c r="B117" s="525"/>
      <c r="C117" s="571"/>
      <c r="D117" s="526"/>
      <c r="E117" s="526"/>
      <c r="F117" s="527"/>
      <c r="G117" s="528"/>
      <c r="H117" s="528"/>
      <c r="I117" s="546"/>
      <c r="J117" s="546"/>
      <c r="K117" s="546"/>
      <c r="L117" s="546"/>
      <c r="M117" s="546"/>
      <c r="N117" s="546"/>
      <c r="O117" s="546"/>
      <c r="P117" s="546"/>
      <c r="Q117" s="546"/>
      <c r="R117" s="546"/>
      <c r="S117" s="546"/>
      <c r="T117" s="546"/>
      <c r="U117" s="546"/>
      <c r="V117" s="2"/>
      <c r="W117" s="2"/>
      <c r="X117" s="2"/>
      <c r="Y117" s="2"/>
    </row>
    <row r="118" ht="15.75" customHeight="1">
      <c r="A118" s="570"/>
      <c r="B118" s="525"/>
      <c r="C118" s="571"/>
      <c r="D118" s="526"/>
      <c r="E118" s="526"/>
      <c r="F118" s="527"/>
      <c r="G118" s="528"/>
      <c r="H118" s="528"/>
      <c r="I118" s="546"/>
      <c r="J118" s="546"/>
      <c r="K118" s="546"/>
      <c r="L118" s="546"/>
      <c r="M118" s="546"/>
      <c r="N118" s="546"/>
      <c r="O118" s="546"/>
      <c r="P118" s="546"/>
      <c r="Q118" s="546"/>
      <c r="R118" s="546"/>
      <c r="S118" s="546"/>
      <c r="T118" s="546"/>
      <c r="U118" s="546"/>
      <c r="V118" s="2"/>
      <c r="W118" s="2"/>
      <c r="X118" s="2"/>
      <c r="Y118" s="2"/>
    </row>
    <row r="119" ht="15.75" customHeight="1">
      <c r="A119" s="570"/>
      <c r="B119" s="525"/>
      <c r="C119" s="571"/>
      <c r="D119" s="526"/>
      <c r="E119" s="526"/>
      <c r="F119" s="527"/>
      <c r="G119" s="528"/>
      <c r="H119" s="528"/>
      <c r="I119" s="546"/>
      <c r="J119" s="546"/>
      <c r="K119" s="546"/>
      <c r="L119" s="546"/>
      <c r="M119" s="546"/>
      <c r="N119" s="546"/>
      <c r="O119" s="546"/>
      <c r="P119" s="546"/>
      <c r="Q119" s="546"/>
      <c r="R119" s="546"/>
      <c r="S119" s="546"/>
      <c r="T119" s="546"/>
      <c r="U119" s="546"/>
      <c r="V119" s="2"/>
      <c r="W119" s="2"/>
      <c r="X119" s="2"/>
      <c r="Y119" s="2"/>
    </row>
    <row r="120" ht="15.75" customHeight="1">
      <c r="A120" s="570"/>
      <c r="B120" s="525"/>
      <c r="C120" s="571"/>
      <c r="D120" s="526"/>
      <c r="E120" s="526"/>
      <c r="F120" s="527"/>
      <c r="G120" s="528"/>
      <c r="H120" s="528"/>
      <c r="I120" s="546"/>
      <c r="J120" s="546"/>
      <c r="K120" s="546"/>
      <c r="L120" s="546"/>
      <c r="M120" s="546"/>
      <c r="N120" s="546"/>
      <c r="O120" s="546"/>
      <c r="P120" s="546"/>
      <c r="Q120" s="546"/>
      <c r="R120" s="546"/>
      <c r="S120" s="546"/>
      <c r="T120" s="546"/>
      <c r="U120" s="546"/>
      <c r="V120" s="2"/>
      <c r="W120" s="2"/>
      <c r="X120" s="2"/>
      <c r="Y120" s="2"/>
    </row>
    <row r="121" ht="15.75" customHeight="1">
      <c r="A121" s="570"/>
      <c r="B121" s="525"/>
      <c r="C121" s="571"/>
      <c r="D121" s="526"/>
      <c r="E121" s="526"/>
      <c r="F121" s="527"/>
      <c r="G121" s="528"/>
      <c r="H121" s="528"/>
      <c r="I121" s="546"/>
      <c r="J121" s="546"/>
      <c r="K121" s="546"/>
      <c r="L121" s="546"/>
      <c r="M121" s="546"/>
      <c r="N121" s="546"/>
      <c r="O121" s="546"/>
      <c r="P121" s="546"/>
      <c r="Q121" s="546"/>
      <c r="R121" s="546"/>
      <c r="S121" s="546"/>
      <c r="T121" s="546"/>
      <c r="U121" s="546"/>
      <c r="V121" s="2"/>
      <c r="W121" s="2"/>
      <c r="X121" s="2"/>
      <c r="Y121" s="2"/>
    </row>
    <row r="122" ht="15.75" customHeight="1">
      <c r="A122" s="570"/>
      <c r="B122" s="525"/>
      <c r="C122" s="571"/>
      <c r="D122" s="526"/>
      <c r="E122" s="526"/>
      <c r="F122" s="527"/>
      <c r="G122" s="528"/>
      <c r="H122" s="528"/>
      <c r="I122" s="546"/>
      <c r="J122" s="546"/>
      <c r="K122" s="546"/>
      <c r="L122" s="546"/>
      <c r="M122" s="546"/>
      <c r="N122" s="546"/>
      <c r="O122" s="546"/>
      <c r="P122" s="546"/>
      <c r="Q122" s="546"/>
      <c r="R122" s="546"/>
      <c r="S122" s="546"/>
      <c r="T122" s="546"/>
      <c r="U122" s="546"/>
      <c r="V122" s="2"/>
      <c r="W122" s="2"/>
      <c r="X122" s="2"/>
      <c r="Y122" s="2"/>
    </row>
    <row r="123" ht="15.75" customHeight="1">
      <c r="A123" s="570"/>
      <c r="B123" s="525"/>
      <c r="C123" s="571"/>
      <c r="D123" s="526"/>
      <c r="E123" s="526"/>
      <c r="F123" s="527"/>
      <c r="G123" s="528"/>
      <c r="H123" s="528"/>
      <c r="I123" s="546"/>
      <c r="J123" s="546"/>
      <c r="K123" s="546"/>
      <c r="L123" s="546"/>
      <c r="M123" s="546"/>
      <c r="N123" s="546"/>
      <c r="O123" s="546"/>
      <c r="P123" s="546"/>
      <c r="Q123" s="546"/>
      <c r="R123" s="546"/>
      <c r="S123" s="546"/>
      <c r="T123" s="546"/>
      <c r="U123" s="546"/>
      <c r="V123" s="2"/>
      <c r="W123" s="2"/>
      <c r="X123" s="2"/>
      <c r="Y123" s="2"/>
    </row>
    <row r="124" ht="15.75" customHeight="1">
      <c r="A124" s="570"/>
      <c r="B124" s="525"/>
      <c r="C124" s="571"/>
      <c r="D124" s="526"/>
      <c r="E124" s="526"/>
      <c r="F124" s="527"/>
      <c r="G124" s="528"/>
      <c r="H124" s="528"/>
      <c r="I124" s="546"/>
      <c r="J124" s="546"/>
      <c r="K124" s="546"/>
      <c r="L124" s="546"/>
      <c r="M124" s="546"/>
      <c r="N124" s="546"/>
      <c r="O124" s="546"/>
      <c r="P124" s="546"/>
      <c r="Q124" s="546"/>
      <c r="R124" s="546"/>
      <c r="S124" s="546"/>
      <c r="T124" s="546"/>
      <c r="U124" s="546"/>
      <c r="V124" s="2"/>
      <c r="W124" s="2"/>
      <c r="X124" s="2"/>
      <c r="Y124" s="2"/>
    </row>
    <row r="125" ht="15.75" customHeight="1">
      <c r="A125" s="570"/>
      <c r="B125" s="525"/>
      <c r="C125" s="571"/>
      <c r="D125" s="526"/>
      <c r="E125" s="526"/>
      <c r="F125" s="527"/>
      <c r="G125" s="528"/>
      <c r="H125" s="528"/>
      <c r="I125" s="546"/>
      <c r="J125" s="546"/>
      <c r="K125" s="546"/>
      <c r="L125" s="546"/>
      <c r="M125" s="546"/>
      <c r="N125" s="546"/>
      <c r="O125" s="546"/>
      <c r="P125" s="546"/>
      <c r="Q125" s="546"/>
      <c r="R125" s="546"/>
      <c r="S125" s="546"/>
      <c r="T125" s="546"/>
      <c r="U125" s="546"/>
      <c r="V125" s="2"/>
      <c r="W125" s="2"/>
      <c r="X125" s="2"/>
      <c r="Y125" s="2"/>
    </row>
    <row r="126" ht="15.75" customHeight="1">
      <c r="A126" s="189"/>
      <c r="B126" s="189"/>
      <c r="C126" s="189"/>
      <c r="D126" s="189"/>
      <c r="E126" s="189"/>
      <c r="F126" s="314"/>
      <c r="G126" s="189"/>
      <c r="H126" s="189"/>
      <c r="I126" s="189"/>
      <c r="J126" s="2"/>
      <c r="K126" s="2"/>
      <c r="L126" s="2"/>
      <c r="M126" s="2"/>
      <c r="N126" s="2"/>
      <c r="O126" s="2"/>
      <c r="P126" s="2"/>
      <c r="Q126" s="2"/>
      <c r="R126" s="2"/>
      <c r="S126" s="2"/>
      <c r="T126" s="2"/>
      <c r="U126" s="2"/>
      <c r="V126" s="2"/>
      <c r="W126" s="2"/>
      <c r="X126" s="2"/>
      <c r="Y126" s="2"/>
    </row>
    <row r="127" ht="15.75" customHeight="1">
      <c r="A127" s="189"/>
      <c r="B127" s="189"/>
      <c r="C127" s="189"/>
      <c r="D127" s="189"/>
      <c r="E127" s="189"/>
      <c r="F127" s="314"/>
      <c r="G127" s="189"/>
      <c r="H127" s="189"/>
      <c r="I127" s="189"/>
      <c r="J127" s="2"/>
      <c r="K127" s="2"/>
      <c r="L127" s="2"/>
      <c r="M127" s="2"/>
      <c r="N127" s="2"/>
      <c r="O127" s="2"/>
      <c r="P127" s="2"/>
      <c r="Q127" s="2"/>
      <c r="R127" s="2"/>
      <c r="S127" s="2"/>
      <c r="T127" s="2"/>
      <c r="U127" s="2"/>
      <c r="V127" s="2"/>
      <c r="W127" s="2"/>
      <c r="X127" s="2"/>
      <c r="Y127" s="2"/>
    </row>
    <row r="128" ht="15.75" customHeight="1">
      <c r="A128" s="189"/>
      <c r="B128" s="189"/>
      <c r="C128" s="189"/>
      <c r="D128" s="189"/>
      <c r="E128" s="189"/>
      <c r="F128" s="314"/>
      <c r="G128" s="189"/>
      <c r="H128" s="189"/>
      <c r="I128" s="189"/>
      <c r="J128" s="2"/>
      <c r="K128" s="2"/>
      <c r="L128" s="2"/>
      <c r="M128" s="2"/>
      <c r="N128" s="2"/>
      <c r="O128" s="2"/>
      <c r="P128" s="2"/>
      <c r="Q128" s="2"/>
      <c r="R128" s="2"/>
      <c r="S128" s="2"/>
      <c r="T128" s="2"/>
      <c r="U128" s="2"/>
      <c r="V128" s="2"/>
      <c r="W128" s="2"/>
      <c r="X128" s="2"/>
      <c r="Y128" s="2"/>
    </row>
    <row r="129" ht="15.75" customHeight="1">
      <c r="A129" s="189"/>
      <c r="B129" s="189"/>
      <c r="C129" s="189"/>
      <c r="D129" s="189"/>
      <c r="E129" s="189"/>
      <c r="F129" s="314"/>
      <c r="G129" s="189"/>
      <c r="H129" s="189"/>
      <c r="I129" s="189"/>
      <c r="J129" s="2"/>
      <c r="K129" s="2"/>
      <c r="L129" s="2"/>
      <c r="M129" s="2"/>
      <c r="N129" s="2"/>
      <c r="O129" s="2"/>
      <c r="P129" s="2"/>
      <c r="Q129" s="2"/>
      <c r="R129" s="2"/>
      <c r="S129" s="2"/>
      <c r="T129" s="2"/>
      <c r="U129" s="2"/>
      <c r="V129" s="2"/>
      <c r="W129" s="2"/>
      <c r="X129" s="2"/>
      <c r="Y129" s="2"/>
    </row>
    <row r="130" ht="15.75" customHeight="1">
      <c r="A130" s="189"/>
      <c r="B130" s="189"/>
      <c r="C130" s="189"/>
      <c r="D130" s="189"/>
      <c r="E130" s="189"/>
      <c r="F130" s="314"/>
      <c r="G130" s="189"/>
      <c r="H130" s="189"/>
      <c r="I130" s="189"/>
      <c r="J130" s="2"/>
      <c r="K130" s="2"/>
      <c r="L130" s="2"/>
      <c r="M130" s="2"/>
      <c r="N130" s="2"/>
      <c r="O130" s="2"/>
      <c r="P130" s="2"/>
      <c r="Q130" s="2"/>
      <c r="R130" s="2"/>
      <c r="S130" s="2"/>
      <c r="T130" s="2"/>
      <c r="U130" s="2"/>
      <c r="V130" s="2"/>
      <c r="W130" s="2"/>
      <c r="X130" s="2"/>
      <c r="Y130" s="2"/>
    </row>
    <row r="131" ht="15.75" customHeight="1">
      <c r="A131" s="189"/>
      <c r="B131" s="189"/>
      <c r="C131" s="189"/>
      <c r="D131" s="189"/>
      <c r="E131" s="189"/>
      <c r="F131" s="314"/>
      <c r="G131" s="189"/>
      <c r="H131" s="189"/>
      <c r="I131" s="189"/>
      <c r="J131" s="2"/>
      <c r="K131" s="2"/>
      <c r="L131" s="2"/>
      <c r="M131" s="2"/>
      <c r="N131" s="2"/>
      <c r="O131" s="2"/>
      <c r="P131" s="2"/>
      <c r="Q131" s="2"/>
      <c r="R131" s="2"/>
      <c r="S131" s="2"/>
      <c r="T131" s="2"/>
      <c r="U131" s="2"/>
      <c r="V131" s="2"/>
      <c r="W131" s="2"/>
      <c r="X131" s="2"/>
      <c r="Y131" s="2"/>
    </row>
    <row r="132" ht="15.75" customHeight="1">
      <c r="A132" s="189"/>
      <c r="B132" s="189"/>
      <c r="C132" s="189"/>
      <c r="D132" s="189"/>
      <c r="E132" s="189"/>
      <c r="F132" s="314"/>
      <c r="G132" s="189"/>
      <c r="H132" s="189"/>
      <c r="I132" s="189"/>
      <c r="J132" s="2"/>
      <c r="K132" s="2"/>
      <c r="L132" s="2"/>
      <c r="M132" s="2"/>
      <c r="N132" s="2"/>
      <c r="O132" s="2"/>
      <c r="P132" s="2"/>
      <c r="Q132" s="2"/>
      <c r="R132" s="2"/>
      <c r="S132" s="2"/>
      <c r="T132" s="2"/>
      <c r="U132" s="2"/>
      <c r="V132" s="2"/>
      <c r="W132" s="2"/>
      <c r="X132" s="2"/>
      <c r="Y132" s="2"/>
    </row>
    <row r="133" ht="15.75" customHeight="1">
      <c r="A133" s="189"/>
      <c r="B133" s="189"/>
      <c r="C133" s="189"/>
      <c r="D133" s="189"/>
      <c r="E133" s="189"/>
      <c r="F133" s="314"/>
      <c r="G133" s="189"/>
      <c r="H133" s="189"/>
      <c r="I133" s="189"/>
      <c r="J133" s="2"/>
      <c r="K133" s="2"/>
      <c r="L133" s="2"/>
      <c r="M133" s="2"/>
      <c r="N133" s="2"/>
      <c r="O133" s="2"/>
      <c r="P133" s="2"/>
      <c r="Q133" s="2"/>
      <c r="R133" s="2"/>
      <c r="S133" s="2"/>
      <c r="T133" s="2"/>
      <c r="U133" s="2"/>
      <c r="V133" s="2"/>
      <c r="W133" s="2"/>
      <c r="X133" s="2"/>
      <c r="Y133" s="2"/>
    </row>
    <row r="134" ht="15.75" customHeight="1">
      <c r="A134" s="189"/>
      <c r="B134" s="189"/>
      <c r="C134" s="189"/>
      <c r="D134" s="189"/>
      <c r="E134" s="189"/>
      <c r="F134" s="314"/>
      <c r="G134" s="189"/>
      <c r="H134" s="189"/>
      <c r="I134" s="189"/>
      <c r="J134" s="2"/>
      <c r="K134" s="2"/>
      <c r="L134" s="2"/>
      <c r="M134" s="2"/>
      <c r="N134" s="2"/>
      <c r="O134" s="2"/>
      <c r="P134" s="2"/>
      <c r="Q134" s="2"/>
      <c r="R134" s="2"/>
      <c r="S134" s="2"/>
      <c r="T134" s="2"/>
      <c r="U134" s="2"/>
      <c r="V134" s="2"/>
      <c r="W134" s="2"/>
      <c r="X134" s="2"/>
      <c r="Y134" s="2"/>
    </row>
    <row r="135" ht="15.75" customHeight="1">
      <c r="A135" s="189"/>
      <c r="B135" s="189"/>
      <c r="C135" s="189"/>
      <c r="D135" s="189"/>
      <c r="E135" s="189"/>
      <c r="F135" s="314"/>
      <c r="G135" s="189"/>
      <c r="H135" s="189"/>
      <c r="I135" s="189"/>
      <c r="J135" s="2"/>
      <c r="K135" s="2"/>
      <c r="L135" s="2"/>
      <c r="M135" s="2"/>
      <c r="N135" s="2"/>
      <c r="O135" s="2"/>
      <c r="P135" s="2"/>
      <c r="Q135" s="2"/>
      <c r="R135" s="2"/>
      <c r="S135" s="2"/>
      <c r="T135" s="2"/>
      <c r="U135" s="2"/>
      <c r="V135" s="2"/>
      <c r="W135" s="2"/>
      <c r="X135" s="2"/>
      <c r="Y135" s="2"/>
    </row>
    <row r="136" ht="15.75" customHeight="1">
      <c r="A136" s="189"/>
      <c r="B136" s="189"/>
      <c r="C136" s="189"/>
      <c r="D136" s="189"/>
      <c r="E136" s="189"/>
      <c r="F136" s="314"/>
      <c r="G136" s="189"/>
      <c r="H136" s="189"/>
      <c r="I136" s="189"/>
      <c r="J136" s="2"/>
      <c r="K136" s="2"/>
      <c r="L136" s="2"/>
      <c r="M136" s="2"/>
      <c r="N136" s="2"/>
      <c r="O136" s="2"/>
      <c r="P136" s="2"/>
      <c r="Q136" s="2"/>
      <c r="R136" s="2"/>
      <c r="S136" s="2"/>
      <c r="T136" s="2"/>
      <c r="U136" s="2"/>
      <c r="V136" s="2"/>
      <c r="W136" s="2"/>
      <c r="X136" s="2"/>
      <c r="Y136" s="2"/>
    </row>
    <row r="137" ht="15.75" customHeight="1">
      <c r="A137" s="189"/>
      <c r="B137" s="189"/>
      <c r="C137" s="189"/>
      <c r="D137" s="189"/>
      <c r="E137" s="189"/>
      <c r="F137" s="314"/>
      <c r="G137" s="189"/>
      <c r="H137" s="189"/>
      <c r="I137" s="189"/>
      <c r="J137" s="2"/>
      <c r="K137" s="2"/>
      <c r="L137" s="2"/>
      <c r="M137" s="2"/>
      <c r="N137" s="2"/>
      <c r="O137" s="2"/>
      <c r="P137" s="2"/>
      <c r="Q137" s="2"/>
      <c r="R137" s="2"/>
      <c r="S137" s="2"/>
      <c r="T137" s="2"/>
      <c r="U137" s="2"/>
      <c r="V137" s="2"/>
      <c r="W137" s="2"/>
      <c r="X137" s="2"/>
      <c r="Y137" s="2"/>
    </row>
    <row r="138" ht="15.75" customHeight="1">
      <c r="A138" s="189"/>
      <c r="B138" s="189"/>
      <c r="C138" s="189"/>
      <c r="D138" s="189"/>
      <c r="E138" s="189"/>
      <c r="F138" s="314"/>
      <c r="G138" s="189"/>
      <c r="H138" s="189"/>
      <c r="I138" s="189"/>
      <c r="J138" s="2"/>
      <c r="K138" s="2"/>
      <c r="L138" s="2"/>
      <c r="M138" s="2"/>
      <c r="N138" s="2"/>
      <c r="O138" s="2"/>
      <c r="P138" s="2"/>
      <c r="Q138" s="2"/>
      <c r="R138" s="2"/>
      <c r="S138" s="2"/>
      <c r="T138" s="2"/>
      <c r="U138" s="2"/>
      <c r="V138" s="2"/>
      <c r="W138" s="2"/>
      <c r="X138" s="2"/>
      <c r="Y138" s="2"/>
    </row>
    <row r="139" ht="15.75" customHeight="1">
      <c r="A139" s="189"/>
      <c r="B139" s="189"/>
      <c r="C139" s="189"/>
      <c r="D139" s="189"/>
      <c r="E139" s="189"/>
      <c r="F139" s="314"/>
      <c r="G139" s="189"/>
      <c r="H139" s="189"/>
      <c r="I139" s="189"/>
      <c r="J139" s="2"/>
      <c r="K139" s="2"/>
      <c r="L139" s="2"/>
      <c r="M139" s="2"/>
      <c r="N139" s="2"/>
      <c r="O139" s="2"/>
      <c r="P139" s="2"/>
      <c r="Q139" s="2"/>
      <c r="R139" s="2"/>
      <c r="S139" s="2"/>
      <c r="T139" s="2"/>
      <c r="U139" s="2"/>
      <c r="V139" s="2"/>
      <c r="W139" s="2"/>
      <c r="X139" s="2"/>
      <c r="Y139" s="2"/>
    </row>
    <row r="140" ht="15.75" customHeight="1">
      <c r="A140" s="189"/>
      <c r="B140" s="189"/>
      <c r="C140" s="189"/>
      <c r="D140" s="189"/>
      <c r="E140" s="189"/>
      <c r="F140" s="314"/>
      <c r="G140" s="189"/>
      <c r="H140" s="189"/>
      <c r="I140" s="189"/>
      <c r="J140" s="2"/>
      <c r="K140" s="2"/>
      <c r="L140" s="2"/>
      <c r="M140" s="2"/>
      <c r="N140" s="2"/>
      <c r="O140" s="2"/>
      <c r="P140" s="2"/>
      <c r="Q140" s="2"/>
      <c r="R140" s="2"/>
      <c r="S140" s="2"/>
      <c r="T140" s="2"/>
      <c r="U140" s="2"/>
      <c r="V140" s="2"/>
      <c r="W140" s="2"/>
      <c r="X140" s="2"/>
      <c r="Y140" s="2"/>
    </row>
    <row r="141" ht="15.75" customHeight="1">
      <c r="A141" s="189"/>
      <c r="B141" s="189"/>
      <c r="C141" s="189"/>
      <c r="D141" s="189"/>
      <c r="E141" s="189"/>
      <c r="F141" s="314"/>
      <c r="G141" s="189"/>
      <c r="H141" s="189"/>
      <c r="I141" s="189"/>
      <c r="J141" s="2"/>
      <c r="K141" s="2"/>
      <c r="L141" s="2"/>
      <c r="M141" s="2"/>
      <c r="N141" s="2"/>
      <c r="O141" s="2"/>
      <c r="P141" s="2"/>
      <c r="Q141" s="2"/>
      <c r="R141" s="2"/>
      <c r="S141" s="2"/>
      <c r="T141" s="2"/>
      <c r="U141" s="2"/>
      <c r="V141" s="2"/>
      <c r="W141" s="2"/>
      <c r="X141" s="2"/>
      <c r="Y141" s="2"/>
    </row>
    <row r="142" ht="15.75" customHeight="1">
      <c r="A142" s="189"/>
      <c r="B142" s="189"/>
      <c r="C142" s="189"/>
      <c r="D142" s="189"/>
      <c r="E142" s="189"/>
      <c r="F142" s="314"/>
      <c r="G142" s="189"/>
      <c r="H142" s="189"/>
      <c r="I142" s="189"/>
      <c r="J142" s="2"/>
      <c r="K142" s="2"/>
      <c r="L142" s="2"/>
      <c r="M142" s="2"/>
      <c r="N142" s="2"/>
      <c r="O142" s="2"/>
      <c r="P142" s="2"/>
      <c r="Q142" s="2"/>
      <c r="R142" s="2"/>
      <c r="S142" s="2"/>
      <c r="T142" s="2"/>
      <c r="U142" s="2"/>
      <c r="V142" s="2"/>
      <c r="W142" s="2"/>
      <c r="X142" s="2"/>
      <c r="Y142" s="2"/>
    </row>
    <row r="143" ht="15.75" customHeight="1">
      <c r="A143" s="189"/>
      <c r="B143" s="189"/>
      <c r="C143" s="189"/>
      <c r="D143" s="189"/>
      <c r="E143" s="189"/>
      <c r="F143" s="314"/>
      <c r="G143" s="189"/>
      <c r="H143" s="189"/>
      <c r="I143" s="189"/>
      <c r="J143" s="2"/>
      <c r="K143" s="2"/>
      <c r="L143" s="2"/>
      <c r="M143" s="2"/>
      <c r="N143" s="2"/>
      <c r="O143" s="2"/>
      <c r="P143" s="2"/>
      <c r="Q143" s="2"/>
      <c r="R143" s="2"/>
      <c r="S143" s="2"/>
      <c r="T143" s="2"/>
      <c r="U143" s="2"/>
      <c r="V143" s="2"/>
      <c r="W143" s="2"/>
      <c r="X143" s="2"/>
      <c r="Y143" s="2"/>
    </row>
    <row r="144" ht="15.75" customHeight="1">
      <c r="A144" s="189"/>
      <c r="B144" s="189"/>
      <c r="C144" s="189"/>
      <c r="D144" s="189"/>
      <c r="E144" s="189"/>
      <c r="F144" s="314"/>
      <c r="G144" s="189"/>
      <c r="H144" s="189"/>
      <c r="I144" s="189"/>
      <c r="J144" s="2"/>
      <c r="K144" s="2"/>
      <c r="L144" s="2"/>
      <c r="M144" s="2"/>
      <c r="N144" s="2"/>
      <c r="O144" s="2"/>
      <c r="P144" s="2"/>
      <c r="Q144" s="2"/>
      <c r="R144" s="2"/>
      <c r="S144" s="2"/>
      <c r="T144" s="2"/>
      <c r="U144" s="2"/>
      <c r="V144" s="2"/>
      <c r="W144" s="2"/>
      <c r="X144" s="2"/>
      <c r="Y144" s="2"/>
    </row>
    <row r="145" ht="15.75" customHeight="1">
      <c r="A145" s="189"/>
      <c r="B145" s="189"/>
      <c r="C145" s="189"/>
      <c r="D145" s="189"/>
      <c r="E145" s="189"/>
      <c r="F145" s="314"/>
      <c r="G145" s="189"/>
      <c r="H145" s="189"/>
      <c r="I145" s="189"/>
      <c r="J145" s="2"/>
      <c r="K145" s="2"/>
      <c r="L145" s="2"/>
      <c r="M145" s="2"/>
      <c r="N145" s="2"/>
      <c r="O145" s="2"/>
      <c r="P145" s="2"/>
      <c r="Q145" s="2"/>
      <c r="R145" s="2"/>
      <c r="S145" s="2"/>
      <c r="T145" s="2"/>
      <c r="U145" s="2"/>
      <c r="V145" s="2"/>
      <c r="W145" s="2"/>
      <c r="X145" s="2"/>
      <c r="Y145" s="2"/>
    </row>
    <row r="146" ht="15.75" customHeight="1">
      <c r="A146" s="189"/>
      <c r="B146" s="189"/>
      <c r="C146" s="189"/>
      <c r="D146" s="189"/>
      <c r="E146" s="189"/>
      <c r="F146" s="314"/>
      <c r="G146" s="189"/>
      <c r="H146" s="189"/>
      <c r="I146" s="189"/>
      <c r="J146" s="2"/>
      <c r="K146" s="2"/>
      <c r="L146" s="2"/>
      <c r="M146" s="2"/>
      <c r="N146" s="2"/>
      <c r="O146" s="2"/>
      <c r="P146" s="2"/>
      <c r="Q146" s="2"/>
      <c r="R146" s="2"/>
      <c r="S146" s="2"/>
      <c r="T146" s="2"/>
      <c r="U146" s="2"/>
      <c r="V146" s="2"/>
      <c r="W146" s="2"/>
      <c r="X146" s="2"/>
      <c r="Y146" s="2"/>
    </row>
    <row r="147" ht="15.75" customHeight="1">
      <c r="A147" s="189"/>
      <c r="B147" s="189"/>
      <c r="C147" s="189"/>
      <c r="D147" s="189"/>
      <c r="E147" s="189"/>
      <c r="F147" s="314"/>
      <c r="G147" s="189"/>
      <c r="H147" s="189"/>
      <c r="I147" s="189"/>
      <c r="J147" s="2"/>
      <c r="K147" s="2"/>
      <c r="L147" s="2"/>
      <c r="M147" s="2"/>
      <c r="N147" s="2"/>
      <c r="O147" s="2"/>
      <c r="P147" s="2"/>
      <c r="Q147" s="2"/>
      <c r="R147" s="2"/>
      <c r="S147" s="2"/>
      <c r="T147" s="2"/>
      <c r="U147" s="2"/>
      <c r="V147" s="2"/>
      <c r="W147" s="2"/>
      <c r="X147" s="2"/>
      <c r="Y147" s="2"/>
    </row>
    <row r="148" ht="15.75" customHeight="1">
      <c r="A148" s="189"/>
      <c r="B148" s="189"/>
      <c r="C148" s="189"/>
      <c r="D148" s="189"/>
      <c r="E148" s="189"/>
      <c r="F148" s="314"/>
      <c r="G148" s="189"/>
      <c r="H148" s="189"/>
      <c r="I148" s="189"/>
      <c r="J148" s="2"/>
      <c r="K148" s="2"/>
      <c r="L148" s="2"/>
      <c r="M148" s="2"/>
      <c r="N148" s="2"/>
      <c r="O148" s="2"/>
      <c r="P148" s="2"/>
      <c r="Q148" s="2"/>
      <c r="R148" s="2"/>
      <c r="S148" s="2"/>
      <c r="T148" s="2"/>
      <c r="U148" s="2"/>
      <c r="V148" s="2"/>
      <c r="W148" s="2"/>
      <c r="X148" s="2"/>
      <c r="Y148" s="2"/>
    </row>
    <row r="149" ht="15.75" customHeight="1">
      <c r="A149" s="189"/>
      <c r="B149" s="189"/>
      <c r="C149" s="189"/>
      <c r="D149" s="189"/>
      <c r="E149" s="189"/>
      <c r="F149" s="314"/>
      <c r="G149" s="189"/>
      <c r="H149" s="189"/>
      <c r="I149" s="189"/>
      <c r="J149" s="2"/>
      <c r="K149" s="2"/>
      <c r="L149" s="2"/>
      <c r="M149" s="2"/>
      <c r="N149" s="2"/>
      <c r="O149" s="2"/>
      <c r="P149" s="2"/>
      <c r="Q149" s="2"/>
      <c r="R149" s="2"/>
      <c r="S149" s="2"/>
      <c r="T149" s="2"/>
      <c r="U149" s="2"/>
      <c r="V149" s="2"/>
      <c r="W149" s="2"/>
      <c r="X149" s="2"/>
      <c r="Y149" s="2"/>
    </row>
    <row r="150" ht="15.75" customHeight="1">
      <c r="A150" s="189"/>
      <c r="B150" s="189"/>
      <c r="C150" s="189"/>
      <c r="D150" s="189"/>
      <c r="E150" s="189"/>
      <c r="F150" s="314"/>
      <c r="G150" s="189"/>
      <c r="H150" s="189"/>
      <c r="I150" s="189"/>
      <c r="J150" s="2"/>
      <c r="K150" s="2"/>
      <c r="L150" s="2"/>
      <c r="M150" s="2"/>
      <c r="N150" s="2"/>
      <c r="O150" s="2"/>
      <c r="P150" s="2"/>
      <c r="Q150" s="2"/>
      <c r="R150" s="2"/>
      <c r="S150" s="2"/>
      <c r="T150" s="2"/>
      <c r="U150" s="2"/>
      <c r="V150" s="2"/>
      <c r="W150" s="2"/>
      <c r="X150" s="2"/>
      <c r="Y150" s="2"/>
    </row>
    <row r="151" ht="15.75" customHeight="1">
      <c r="A151" s="189"/>
      <c r="B151" s="189"/>
      <c r="C151" s="189"/>
      <c r="D151" s="189"/>
      <c r="E151" s="189"/>
      <c r="F151" s="314"/>
      <c r="G151" s="189"/>
      <c r="H151" s="189"/>
      <c r="I151" s="189"/>
      <c r="J151" s="2"/>
      <c r="K151" s="2"/>
      <c r="L151" s="2"/>
      <c r="M151" s="2"/>
      <c r="N151" s="2"/>
      <c r="O151" s="2"/>
      <c r="P151" s="2"/>
      <c r="Q151" s="2"/>
      <c r="R151" s="2"/>
      <c r="S151" s="2"/>
      <c r="T151" s="2"/>
      <c r="U151" s="2"/>
      <c r="V151" s="2"/>
      <c r="W151" s="2"/>
      <c r="X151" s="2"/>
      <c r="Y151" s="2"/>
    </row>
    <row r="152" ht="15.75" customHeight="1">
      <c r="A152" s="189"/>
      <c r="B152" s="189"/>
      <c r="C152" s="189"/>
      <c r="D152" s="189"/>
      <c r="E152" s="189"/>
      <c r="F152" s="314"/>
      <c r="G152" s="189"/>
      <c r="H152" s="189"/>
      <c r="I152" s="189"/>
      <c r="J152" s="2"/>
      <c r="K152" s="2"/>
      <c r="L152" s="2"/>
      <c r="M152" s="2"/>
      <c r="N152" s="2"/>
      <c r="O152" s="2"/>
      <c r="P152" s="2"/>
      <c r="Q152" s="2"/>
      <c r="R152" s="2"/>
      <c r="S152" s="2"/>
      <c r="T152" s="2"/>
      <c r="U152" s="2"/>
      <c r="V152" s="2"/>
      <c r="W152" s="2"/>
      <c r="X152" s="2"/>
      <c r="Y152" s="2"/>
    </row>
    <row r="153" ht="15.75" customHeight="1">
      <c r="A153" s="189"/>
      <c r="B153" s="189"/>
      <c r="C153" s="189"/>
      <c r="D153" s="189"/>
      <c r="E153" s="189"/>
      <c r="F153" s="314"/>
      <c r="G153" s="189"/>
      <c r="H153" s="189"/>
      <c r="I153" s="189"/>
      <c r="J153" s="2"/>
      <c r="K153" s="2"/>
      <c r="L153" s="2"/>
      <c r="M153" s="2"/>
      <c r="N153" s="2"/>
      <c r="O153" s="2"/>
      <c r="P153" s="2"/>
      <c r="Q153" s="2"/>
      <c r="R153" s="2"/>
      <c r="S153" s="2"/>
      <c r="T153" s="2"/>
      <c r="U153" s="2"/>
      <c r="V153" s="2"/>
      <c r="W153" s="2"/>
      <c r="X153" s="2"/>
      <c r="Y153" s="2"/>
    </row>
    <row r="154" ht="15.75" customHeight="1">
      <c r="A154" s="189"/>
      <c r="B154" s="189"/>
      <c r="C154" s="189"/>
      <c r="D154" s="189"/>
      <c r="E154" s="189"/>
      <c r="F154" s="314"/>
      <c r="G154" s="189"/>
      <c r="H154" s="189"/>
      <c r="I154" s="189"/>
      <c r="J154" s="2"/>
      <c r="K154" s="2"/>
      <c r="L154" s="2"/>
      <c r="M154" s="2"/>
      <c r="N154" s="2"/>
      <c r="O154" s="2"/>
      <c r="P154" s="2"/>
      <c r="Q154" s="2"/>
      <c r="R154" s="2"/>
      <c r="S154" s="2"/>
      <c r="T154" s="2"/>
      <c r="U154" s="2"/>
      <c r="V154" s="2"/>
      <c r="W154" s="2"/>
      <c r="X154" s="2"/>
      <c r="Y154" s="2"/>
    </row>
    <row r="155" ht="15.75" customHeight="1">
      <c r="A155" s="189"/>
      <c r="B155" s="189"/>
      <c r="C155" s="189"/>
      <c r="D155" s="189"/>
      <c r="E155" s="189"/>
      <c r="F155" s="314"/>
      <c r="G155" s="189"/>
      <c r="H155" s="189"/>
      <c r="I155" s="189"/>
      <c r="J155" s="2"/>
      <c r="K155" s="2"/>
      <c r="L155" s="2"/>
      <c r="M155" s="2"/>
      <c r="N155" s="2"/>
      <c r="O155" s="2"/>
      <c r="P155" s="2"/>
      <c r="Q155" s="2"/>
      <c r="R155" s="2"/>
      <c r="S155" s="2"/>
      <c r="T155" s="2"/>
      <c r="U155" s="2"/>
      <c r="V155" s="2"/>
      <c r="W155" s="2"/>
      <c r="X155" s="2"/>
      <c r="Y155" s="2"/>
    </row>
    <row r="156" ht="15.75" customHeight="1">
      <c r="A156" s="189"/>
      <c r="B156" s="189"/>
      <c r="C156" s="189"/>
      <c r="D156" s="189"/>
      <c r="E156" s="189"/>
      <c r="F156" s="314"/>
      <c r="G156" s="189"/>
      <c r="H156" s="189"/>
      <c r="I156" s="189"/>
      <c r="J156" s="2"/>
      <c r="K156" s="2"/>
      <c r="L156" s="2"/>
      <c r="M156" s="2"/>
      <c r="N156" s="2"/>
      <c r="O156" s="2"/>
      <c r="P156" s="2"/>
      <c r="Q156" s="2"/>
      <c r="R156" s="2"/>
      <c r="S156" s="2"/>
      <c r="T156" s="2"/>
      <c r="U156" s="2"/>
      <c r="V156" s="2"/>
      <c r="W156" s="2"/>
      <c r="X156" s="2"/>
      <c r="Y156" s="2"/>
    </row>
    <row r="157" ht="15.75" customHeight="1">
      <c r="A157" s="189"/>
      <c r="B157" s="189"/>
      <c r="C157" s="189"/>
      <c r="D157" s="189"/>
      <c r="E157" s="189"/>
      <c r="F157" s="314"/>
      <c r="G157" s="189"/>
      <c r="H157" s="189"/>
      <c r="I157" s="189"/>
      <c r="J157" s="2"/>
      <c r="K157" s="2"/>
      <c r="L157" s="2"/>
      <c r="M157" s="2"/>
      <c r="N157" s="2"/>
      <c r="O157" s="2"/>
      <c r="P157" s="2"/>
      <c r="Q157" s="2"/>
      <c r="R157" s="2"/>
      <c r="S157" s="2"/>
      <c r="T157" s="2"/>
      <c r="U157" s="2"/>
      <c r="V157" s="2"/>
      <c r="W157" s="2"/>
      <c r="X157" s="2"/>
      <c r="Y157" s="2"/>
    </row>
    <row r="158" ht="15.75" customHeight="1">
      <c r="A158" s="189"/>
      <c r="B158" s="189"/>
      <c r="C158" s="189"/>
      <c r="D158" s="189"/>
      <c r="E158" s="189"/>
      <c r="F158" s="314"/>
      <c r="G158" s="189"/>
      <c r="H158" s="189"/>
      <c r="I158" s="189"/>
      <c r="J158" s="2"/>
      <c r="K158" s="2"/>
      <c r="L158" s="2"/>
      <c r="M158" s="2"/>
      <c r="N158" s="2"/>
      <c r="O158" s="2"/>
      <c r="P158" s="2"/>
      <c r="Q158" s="2"/>
      <c r="R158" s="2"/>
      <c r="S158" s="2"/>
      <c r="T158" s="2"/>
      <c r="U158" s="2"/>
      <c r="V158" s="2"/>
      <c r="W158" s="2"/>
      <c r="X158" s="2"/>
      <c r="Y158" s="2"/>
    </row>
    <row r="159" ht="15.75" customHeight="1">
      <c r="A159" s="189"/>
      <c r="B159" s="189"/>
      <c r="C159" s="189"/>
      <c r="D159" s="189"/>
      <c r="E159" s="189"/>
      <c r="F159" s="314"/>
      <c r="G159" s="189"/>
      <c r="H159" s="189"/>
      <c r="I159" s="189"/>
      <c r="J159" s="2"/>
      <c r="K159" s="2"/>
      <c r="L159" s="2"/>
      <c r="M159" s="2"/>
      <c r="N159" s="2"/>
      <c r="O159" s="2"/>
      <c r="P159" s="2"/>
      <c r="Q159" s="2"/>
      <c r="R159" s="2"/>
      <c r="S159" s="2"/>
      <c r="T159" s="2"/>
      <c r="U159" s="2"/>
      <c r="V159" s="2"/>
      <c r="W159" s="2"/>
      <c r="X159" s="2"/>
      <c r="Y159" s="2"/>
    </row>
    <row r="160" ht="15.75" customHeight="1">
      <c r="A160" s="189"/>
      <c r="B160" s="189"/>
      <c r="C160" s="189"/>
      <c r="D160" s="189"/>
      <c r="E160" s="189"/>
      <c r="F160" s="314"/>
      <c r="G160" s="189"/>
      <c r="H160" s="189"/>
      <c r="I160" s="189"/>
      <c r="J160" s="2"/>
      <c r="K160" s="2"/>
      <c r="L160" s="2"/>
      <c r="M160" s="2"/>
      <c r="N160" s="2"/>
      <c r="O160" s="2"/>
      <c r="P160" s="2"/>
      <c r="Q160" s="2"/>
      <c r="R160" s="2"/>
      <c r="S160" s="2"/>
      <c r="T160" s="2"/>
      <c r="U160" s="2"/>
      <c r="V160" s="2"/>
      <c r="W160" s="2"/>
      <c r="X160" s="2"/>
      <c r="Y160" s="2"/>
    </row>
    <row r="161" ht="15.75" customHeight="1">
      <c r="A161" s="189"/>
      <c r="B161" s="189"/>
      <c r="C161" s="189"/>
      <c r="D161" s="189"/>
      <c r="E161" s="189"/>
      <c r="F161" s="314"/>
      <c r="G161" s="189"/>
      <c r="H161" s="189"/>
      <c r="I161" s="189"/>
      <c r="J161" s="2"/>
      <c r="K161" s="2"/>
      <c r="L161" s="2"/>
      <c r="M161" s="2"/>
      <c r="N161" s="2"/>
      <c r="O161" s="2"/>
      <c r="P161" s="2"/>
      <c r="Q161" s="2"/>
      <c r="R161" s="2"/>
      <c r="S161" s="2"/>
      <c r="T161" s="2"/>
      <c r="U161" s="2"/>
      <c r="V161" s="2"/>
      <c r="W161" s="2"/>
      <c r="X161" s="2"/>
      <c r="Y161" s="2"/>
    </row>
    <row r="162" ht="15.75" customHeight="1">
      <c r="A162" s="189"/>
      <c r="B162" s="189"/>
      <c r="C162" s="189"/>
      <c r="D162" s="189"/>
      <c r="E162" s="189"/>
      <c r="F162" s="314"/>
      <c r="G162" s="189"/>
      <c r="H162" s="189"/>
      <c r="I162" s="189"/>
      <c r="J162" s="2"/>
      <c r="K162" s="2"/>
      <c r="L162" s="2"/>
      <c r="M162" s="2"/>
      <c r="N162" s="2"/>
      <c r="O162" s="2"/>
      <c r="P162" s="2"/>
      <c r="Q162" s="2"/>
      <c r="R162" s="2"/>
      <c r="S162" s="2"/>
      <c r="T162" s="2"/>
      <c r="U162" s="2"/>
      <c r="V162" s="2"/>
      <c r="W162" s="2"/>
      <c r="X162" s="2"/>
      <c r="Y162" s="2"/>
    </row>
    <row r="163" ht="15.75" customHeight="1">
      <c r="A163" s="189"/>
      <c r="B163" s="189"/>
      <c r="C163" s="189"/>
      <c r="D163" s="189"/>
      <c r="E163" s="189"/>
      <c r="F163" s="314"/>
      <c r="G163" s="189"/>
      <c r="H163" s="189"/>
      <c r="I163" s="189"/>
      <c r="J163" s="2"/>
      <c r="K163" s="2"/>
      <c r="L163" s="2"/>
      <c r="M163" s="2"/>
      <c r="N163" s="2"/>
      <c r="O163" s="2"/>
      <c r="P163" s="2"/>
      <c r="Q163" s="2"/>
      <c r="R163" s="2"/>
      <c r="S163" s="2"/>
      <c r="T163" s="2"/>
      <c r="U163" s="2"/>
      <c r="V163" s="2"/>
      <c r="W163" s="2"/>
      <c r="X163" s="2"/>
      <c r="Y163" s="2"/>
    </row>
    <row r="164" ht="15.75" customHeight="1">
      <c r="A164" s="189"/>
      <c r="B164" s="189"/>
      <c r="C164" s="189"/>
      <c r="D164" s="189"/>
      <c r="E164" s="189"/>
      <c r="F164" s="314"/>
      <c r="G164" s="189"/>
      <c r="H164" s="189"/>
      <c r="I164" s="189"/>
      <c r="J164" s="2"/>
      <c r="K164" s="2"/>
      <c r="L164" s="2"/>
      <c r="M164" s="2"/>
      <c r="N164" s="2"/>
      <c r="O164" s="2"/>
      <c r="P164" s="2"/>
      <c r="Q164" s="2"/>
      <c r="R164" s="2"/>
      <c r="S164" s="2"/>
      <c r="T164" s="2"/>
      <c r="U164" s="2"/>
      <c r="V164" s="2"/>
      <c r="W164" s="2"/>
      <c r="X164" s="2"/>
      <c r="Y164" s="2"/>
    </row>
    <row r="165" ht="15.75" customHeight="1">
      <c r="A165" s="189"/>
      <c r="B165" s="189"/>
      <c r="C165" s="189"/>
      <c r="D165" s="189"/>
      <c r="E165" s="189"/>
      <c r="F165" s="314"/>
      <c r="G165" s="189"/>
      <c r="H165" s="189"/>
      <c r="I165" s="189"/>
      <c r="J165" s="2"/>
      <c r="K165" s="2"/>
      <c r="L165" s="2"/>
      <c r="M165" s="2"/>
      <c r="N165" s="2"/>
      <c r="O165" s="2"/>
      <c r="P165" s="2"/>
      <c r="Q165" s="2"/>
      <c r="R165" s="2"/>
      <c r="S165" s="2"/>
      <c r="T165" s="2"/>
      <c r="U165" s="2"/>
      <c r="V165" s="2"/>
      <c r="W165" s="2"/>
      <c r="X165" s="2"/>
      <c r="Y165" s="2"/>
    </row>
    <row r="166" ht="15.75" customHeight="1">
      <c r="A166" s="189"/>
      <c r="B166" s="189"/>
      <c r="C166" s="189"/>
      <c r="D166" s="189"/>
      <c r="E166" s="189"/>
      <c r="F166" s="314"/>
      <c r="G166" s="189"/>
      <c r="H166" s="189"/>
      <c r="I166" s="189"/>
      <c r="J166" s="2"/>
      <c r="K166" s="2"/>
      <c r="L166" s="2"/>
      <c r="M166" s="2"/>
      <c r="N166" s="2"/>
      <c r="O166" s="2"/>
      <c r="P166" s="2"/>
      <c r="Q166" s="2"/>
      <c r="R166" s="2"/>
      <c r="S166" s="2"/>
      <c r="T166" s="2"/>
      <c r="U166" s="2"/>
      <c r="V166" s="2"/>
      <c r="W166" s="2"/>
      <c r="X166" s="2"/>
      <c r="Y166" s="2"/>
    </row>
    <row r="167" ht="15.75" customHeight="1">
      <c r="A167" s="189"/>
      <c r="B167" s="189"/>
      <c r="C167" s="189"/>
      <c r="D167" s="189"/>
      <c r="E167" s="189"/>
      <c r="F167" s="314"/>
      <c r="G167" s="189"/>
      <c r="H167" s="189"/>
      <c r="I167" s="189"/>
      <c r="J167" s="2"/>
      <c r="K167" s="2"/>
      <c r="L167" s="2"/>
      <c r="M167" s="2"/>
      <c r="N167" s="2"/>
      <c r="O167" s="2"/>
      <c r="P167" s="2"/>
      <c r="Q167" s="2"/>
      <c r="R167" s="2"/>
      <c r="S167" s="2"/>
      <c r="T167" s="2"/>
      <c r="U167" s="2"/>
      <c r="V167" s="2"/>
      <c r="W167" s="2"/>
      <c r="X167" s="2"/>
      <c r="Y167" s="2"/>
    </row>
    <row r="168" ht="15.75" customHeight="1">
      <c r="A168" s="189"/>
      <c r="B168" s="189"/>
      <c r="C168" s="189"/>
      <c r="D168" s="189"/>
      <c r="E168" s="189"/>
      <c r="F168" s="314"/>
      <c r="G168" s="189"/>
      <c r="H168" s="189"/>
      <c r="I168" s="189"/>
      <c r="J168" s="2"/>
      <c r="K168" s="2"/>
      <c r="L168" s="2"/>
      <c r="M168" s="2"/>
      <c r="N168" s="2"/>
      <c r="O168" s="2"/>
      <c r="P168" s="2"/>
      <c r="Q168" s="2"/>
      <c r="R168" s="2"/>
      <c r="S168" s="2"/>
      <c r="T168" s="2"/>
      <c r="U168" s="2"/>
      <c r="V168" s="2"/>
      <c r="W168" s="2"/>
      <c r="X168" s="2"/>
      <c r="Y168" s="2"/>
    </row>
    <row r="169" ht="15.75" customHeight="1">
      <c r="A169" s="189"/>
      <c r="B169" s="189"/>
      <c r="C169" s="189"/>
      <c r="D169" s="189"/>
      <c r="E169" s="189"/>
      <c r="F169" s="314"/>
      <c r="G169" s="189"/>
      <c r="H169" s="189"/>
      <c r="I169" s="189"/>
      <c r="J169" s="2"/>
      <c r="K169" s="2"/>
      <c r="L169" s="2"/>
      <c r="M169" s="2"/>
      <c r="N169" s="2"/>
      <c r="O169" s="2"/>
      <c r="P169" s="2"/>
      <c r="Q169" s="2"/>
      <c r="R169" s="2"/>
      <c r="S169" s="2"/>
      <c r="T169" s="2"/>
      <c r="U169" s="2"/>
      <c r="V169" s="2"/>
      <c r="W169" s="2"/>
      <c r="X169" s="2"/>
      <c r="Y169" s="2"/>
    </row>
    <row r="170" ht="15.75" customHeight="1">
      <c r="A170" s="189"/>
      <c r="B170" s="189"/>
      <c r="C170" s="189"/>
      <c r="D170" s="189"/>
      <c r="E170" s="189"/>
      <c r="F170" s="314"/>
      <c r="G170" s="189"/>
      <c r="H170" s="189"/>
      <c r="I170" s="189"/>
      <c r="J170" s="2"/>
      <c r="K170" s="2"/>
      <c r="L170" s="2"/>
      <c r="M170" s="2"/>
      <c r="N170" s="2"/>
      <c r="O170" s="2"/>
      <c r="P170" s="2"/>
      <c r="Q170" s="2"/>
      <c r="R170" s="2"/>
      <c r="S170" s="2"/>
      <c r="T170" s="2"/>
      <c r="U170" s="2"/>
      <c r="V170" s="2"/>
      <c r="W170" s="2"/>
      <c r="X170" s="2"/>
      <c r="Y170" s="2"/>
    </row>
    <row r="171" ht="15.75" customHeight="1">
      <c r="A171" s="189"/>
      <c r="B171" s="189"/>
      <c r="C171" s="189"/>
      <c r="D171" s="189"/>
      <c r="E171" s="189"/>
      <c r="F171" s="314"/>
      <c r="G171" s="189"/>
      <c r="H171" s="189"/>
      <c r="I171" s="189"/>
      <c r="J171" s="2"/>
      <c r="K171" s="2"/>
      <c r="L171" s="2"/>
      <c r="M171" s="2"/>
      <c r="N171" s="2"/>
      <c r="O171" s="2"/>
      <c r="P171" s="2"/>
      <c r="Q171" s="2"/>
      <c r="R171" s="2"/>
      <c r="S171" s="2"/>
      <c r="T171" s="2"/>
      <c r="U171" s="2"/>
      <c r="V171" s="2"/>
      <c r="W171" s="2"/>
      <c r="X171" s="2"/>
      <c r="Y171" s="2"/>
    </row>
    <row r="172" ht="15.75" customHeight="1">
      <c r="A172" s="189"/>
      <c r="B172" s="189"/>
      <c r="C172" s="189"/>
      <c r="D172" s="189"/>
      <c r="E172" s="189"/>
      <c r="F172" s="314"/>
      <c r="G172" s="189"/>
      <c r="H172" s="189"/>
      <c r="I172" s="189"/>
      <c r="J172" s="2"/>
      <c r="K172" s="2"/>
      <c r="L172" s="2"/>
      <c r="M172" s="2"/>
      <c r="N172" s="2"/>
      <c r="O172" s="2"/>
      <c r="P172" s="2"/>
      <c r="Q172" s="2"/>
      <c r="R172" s="2"/>
      <c r="S172" s="2"/>
      <c r="T172" s="2"/>
      <c r="U172" s="2"/>
      <c r="V172" s="2"/>
      <c r="W172" s="2"/>
      <c r="X172" s="2"/>
      <c r="Y172" s="2"/>
    </row>
    <row r="173" ht="15.75" customHeight="1">
      <c r="A173" s="189"/>
      <c r="B173" s="189"/>
      <c r="C173" s="189"/>
      <c r="D173" s="189"/>
      <c r="E173" s="189"/>
      <c r="F173" s="314"/>
      <c r="G173" s="189"/>
      <c r="H173" s="189"/>
      <c r="I173" s="189"/>
      <c r="J173" s="2"/>
      <c r="K173" s="2"/>
      <c r="L173" s="2"/>
      <c r="M173" s="2"/>
      <c r="N173" s="2"/>
      <c r="O173" s="2"/>
      <c r="P173" s="2"/>
      <c r="Q173" s="2"/>
      <c r="R173" s="2"/>
      <c r="S173" s="2"/>
      <c r="T173" s="2"/>
      <c r="U173" s="2"/>
      <c r="V173" s="2"/>
      <c r="W173" s="2"/>
      <c r="X173" s="2"/>
      <c r="Y173" s="2"/>
    </row>
    <row r="174" ht="15.75" customHeight="1">
      <c r="A174" s="189"/>
      <c r="B174" s="189"/>
      <c r="C174" s="189"/>
      <c r="D174" s="189"/>
      <c r="E174" s="189"/>
      <c r="F174" s="314"/>
      <c r="G174" s="189"/>
      <c r="H174" s="189"/>
      <c r="I174" s="189"/>
      <c r="J174" s="2"/>
      <c r="K174" s="2"/>
      <c r="L174" s="2"/>
      <c r="M174" s="2"/>
      <c r="N174" s="2"/>
      <c r="O174" s="2"/>
      <c r="P174" s="2"/>
      <c r="Q174" s="2"/>
      <c r="R174" s="2"/>
      <c r="S174" s="2"/>
      <c r="T174" s="2"/>
      <c r="U174" s="2"/>
      <c r="V174" s="2"/>
      <c r="W174" s="2"/>
      <c r="X174" s="2"/>
      <c r="Y174" s="2"/>
    </row>
    <row r="175" ht="15.75" customHeight="1">
      <c r="A175" s="189"/>
      <c r="B175" s="189"/>
      <c r="C175" s="189"/>
      <c r="D175" s="189"/>
      <c r="E175" s="189"/>
      <c r="F175" s="314"/>
      <c r="G175" s="189"/>
      <c r="H175" s="189"/>
      <c r="I175" s="189"/>
      <c r="J175" s="2"/>
      <c r="K175" s="2"/>
      <c r="L175" s="2"/>
      <c r="M175" s="2"/>
      <c r="N175" s="2"/>
      <c r="O175" s="2"/>
      <c r="P175" s="2"/>
      <c r="Q175" s="2"/>
      <c r="R175" s="2"/>
      <c r="S175" s="2"/>
      <c r="T175" s="2"/>
      <c r="U175" s="2"/>
      <c r="V175" s="2"/>
      <c r="W175" s="2"/>
      <c r="X175" s="2"/>
      <c r="Y175" s="2"/>
    </row>
    <row r="176" ht="15.75" customHeight="1">
      <c r="A176" s="189"/>
      <c r="B176" s="189"/>
      <c r="C176" s="189"/>
      <c r="D176" s="189"/>
      <c r="E176" s="189"/>
      <c r="F176" s="314"/>
      <c r="G176" s="189"/>
      <c r="H176" s="189"/>
      <c r="I176" s="189"/>
      <c r="J176" s="2"/>
      <c r="K176" s="2"/>
      <c r="L176" s="2"/>
      <c r="M176" s="2"/>
      <c r="N176" s="2"/>
      <c r="O176" s="2"/>
      <c r="P176" s="2"/>
      <c r="Q176" s="2"/>
      <c r="R176" s="2"/>
      <c r="S176" s="2"/>
      <c r="T176" s="2"/>
      <c r="U176" s="2"/>
      <c r="V176" s="2"/>
      <c r="W176" s="2"/>
      <c r="X176" s="2"/>
      <c r="Y176" s="2"/>
    </row>
    <row r="177" ht="15.75" customHeight="1">
      <c r="A177" s="189"/>
      <c r="B177" s="189"/>
      <c r="C177" s="189"/>
      <c r="D177" s="189"/>
      <c r="E177" s="189"/>
      <c r="F177" s="314"/>
      <c r="G177" s="189"/>
      <c r="H177" s="189"/>
      <c r="I177" s="189"/>
      <c r="J177" s="2"/>
      <c r="K177" s="2"/>
      <c r="L177" s="2"/>
      <c r="M177" s="2"/>
      <c r="N177" s="2"/>
      <c r="O177" s="2"/>
      <c r="P177" s="2"/>
      <c r="Q177" s="2"/>
      <c r="R177" s="2"/>
      <c r="S177" s="2"/>
      <c r="T177" s="2"/>
      <c r="U177" s="2"/>
      <c r="V177" s="2"/>
      <c r="W177" s="2"/>
      <c r="X177" s="2"/>
      <c r="Y177" s="2"/>
    </row>
    <row r="178" ht="15.75" customHeight="1">
      <c r="A178" s="189"/>
      <c r="B178" s="189"/>
      <c r="C178" s="189"/>
      <c r="D178" s="189"/>
      <c r="E178" s="189"/>
      <c r="F178" s="314"/>
      <c r="G178" s="189"/>
      <c r="H178" s="189"/>
      <c r="I178" s="189"/>
      <c r="J178" s="2"/>
      <c r="K178" s="2"/>
      <c r="L178" s="2"/>
      <c r="M178" s="2"/>
      <c r="N178" s="2"/>
      <c r="O178" s="2"/>
      <c r="P178" s="2"/>
      <c r="Q178" s="2"/>
      <c r="R178" s="2"/>
      <c r="S178" s="2"/>
      <c r="T178" s="2"/>
      <c r="U178" s="2"/>
      <c r="V178" s="2"/>
      <c r="W178" s="2"/>
      <c r="X178" s="2"/>
      <c r="Y178" s="2"/>
    </row>
    <row r="179" ht="15.75" customHeight="1">
      <c r="A179" s="189"/>
      <c r="B179" s="189"/>
      <c r="C179" s="189"/>
      <c r="D179" s="189"/>
      <c r="E179" s="189"/>
      <c r="F179" s="314"/>
      <c r="G179" s="189"/>
      <c r="H179" s="189"/>
      <c r="I179" s="189"/>
      <c r="J179" s="2"/>
      <c r="K179" s="2"/>
      <c r="L179" s="2"/>
      <c r="M179" s="2"/>
      <c r="N179" s="2"/>
      <c r="O179" s="2"/>
      <c r="P179" s="2"/>
      <c r="Q179" s="2"/>
      <c r="R179" s="2"/>
      <c r="S179" s="2"/>
      <c r="T179" s="2"/>
      <c r="U179" s="2"/>
      <c r="V179" s="2"/>
      <c r="W179" s="2"/>
      <c r="X179" s="2"/>
      <c r="Y179" s="2"/>
    </row>
    <row r="180" ht="15.75" customHeight="1">
      <c r="A180" s="189"/>
      <c r="B180" s="189"/>
      <c r="C180" s="189"/>
      <c r="D180" s="189"/>
      <c r="E180" s="189"/>
      <c r="F180" s="314"/>
      <c r="G180" s="189"/>
      <c r="H180" s="189"/>
      <c r="I180" s="189"/>
      <c r="J180" s="2"/>
      <c r="K180" s="2"/>
      <c r="L180" s="2"/>
      <c r="M180" s="2"/>
      <c r="N180" s="2"/>
      <c r="O180" s="2"/>
      <c r="P180" s="2"/>
      <c r="Q180" s="2"/>
      <c r="R180" s="2"/>
      <c r="S180" s="2"/>
      <c r="T180" s="2"/>
      <c r="U180" s="2"/>
      <c r="V180" s="2"/>
      <c r="W180" s="2"/>
      <c r="X180" s="2"/>
      <c r="Y180" s="2"/>
    </row>
    <row r="181" ht="15.75" customHeight="1">
      <c r="A181" s="189"/>
      <c r="B181" s="189"/>
      <c r="C181" s="189"/>
      <c r="D181" s="189"/>
      <c r="E181" s="189"/>
      <c r="F181" s="314"/>
      <c r="G181" s="189"/>
      <c r="H181" s="189"/>
      <c r="I181" s="189"/>
      <c r="J181" s="2"/>
      <c r="K181" s="2"/>
      <c r="L181" s="2"/>
      <c r="M181" s="2"/>
      <c r="N181" s="2"/>
      <c r="O181" s="2"/>
      <c r="P181" s="2"/>
      <c r="Q181" s="2"/>
      <c r="R181" s="2"/>
      <c r="S181" s="2"/>
      <c r="T181" s="2"/>
      <c r="U181" s="2"/>
      <c r="V181" s="2"/>
      <c r="W181" s="2"/>
      <c r="X181" s="2"/>
      <c r="Y181" s="2"/>
    </row>
    <row r="182" ht="15.75" customHeight="1">
      <c r="A182" s="189"/>
      <c r="B182" s="189"/>
      <c r="C182" s="189"/>
      <c r="D182" s="189"/>
      <c r="E182" s="189"/>
      <c r="F182" s="314"/>
      <c r="G182" s="189"/>
      <c r="H182" s="189"/>
      <c r="I182" s="189"/>
      <c r="J182" s="2"/>
      <c r="K182" s="2"/>
      <c r="L182" s="2"/>
      <c r="M182" s="2"/>
      <c r="N182" s="2"/>
      <c r="O182" s="2"/>
      <c r="P182" s="2"/>
      <c r="Q182" s="2"/>
      <c r="R182" s="2"/>
      <c r="S182" s="2"/>
      <c r="T182" s="2"/>
      <c r="U182" s="2"/>
      <c r="V182" s="2"/>
      <c r="W182" s="2"/>
      <c r="X182" s="2"/>
      <c r="Y182" s="2"/>
    </row>
    <row r="183" ht="15.75" customHeight="1">
      <c r="A183" s="189"/>
      <c r="B183" s="189"/>
      <c r="C183" s="189"/>
      <c r="D183" s="189"/>
      <c r="E183" s="189"/>
      <c r="F183" s="314"/>
      <c r="G183" s="189"/>
      <c r="H183" s="189"/>
      <c r="I183" s="189"/>
      <c r="J183" s="2"/>
      <c r="K183" s="2"/>
      <c r="L183" s="2"/>
      <c r="M183" s="2"/>
      <c r="N183" s="2"/>
      <c r="O183" s="2"/>
      <c r="P183" s="2"/>
      <c r="Q183" s="2"/>
      <c r="R183" s="2"/>
      <c r="S183" s="2"/>
      <c r="T183" s="2"/>
      <c r="U183" s="2"/>
      <c r="V183" s="2"/>
      <c r="W183" s="2"/>
      <c r="X183" s="2"/>
      <c r="Y183" s="2"/>
    </row>
    <row r="184" ht="15.75" customHeight="1">
      <c r="A184" s="189"/>
      <c r="B184" s="189"/>
      <c r="C184" s="189"/>
      <c r="D184" s="189"/>
      <c r="E184" s="189"/>
      <c r="F184" s="314"/>
      <c r="G184" s="189"/>
      <c r="H184" s="189"/>
      <c r="I184" s="189"/>
      <c r="J184" s="2"/>
      <c r="K184" s="2"/>
      <c r="L184" s="2"/>
      <c r="M184" s="2"/>
      <c r="N184" s="2"/>
      <c r="O184" s="2"/>
      <c r="P184" s="2"/>
      <c r="Q184" s="2"/>
      <c r="R184" s="2"/>
      <c r="S184" s="2"/>
      <c r="T184" s="2"/>
      <c r="U184" s="2"/>
      <c r="V184" s="2"/>
      <c r="W184" s="2"/>
      <c r="X184" s="2"/>
      <c r="Y184" s="2"/>
    </row>
    <row r="185" ht="15.75" customHeight="1">
      <c r="A185" s="189"/>
      <c r="B185" s="189"/>
      <c r="C185" s="189"/>
      <c r="D185" s="189"/>
      <c r="E185" s="189"/>
      <c r="F185" s="314"/>
      <c r="G185" s="189"/>
      <c r="H185" s="189"/>
      <c r="I185" s="189"/>
      <c r="J185" s="2"/>
      <c r="K185" s="2"/>
      <c r="L185" s="2"/>
      <c r="M185" s="2"/>
      <c r="N185" s="2"/>
      <c r="O185" s="2"/>
      <c r="P185" s="2"/>
      <c r="Q185" s="2"/>
      <c r="R185" s="2"/>
      <c r="S185" s="2"/>
      <c r="T185" s="2"/>
      <c r="U185" s="2"/>
      <c r="V185" s="2"/>
      <c r="W185" s="2"/>
      <c r="X185" s="2"/>
      <c r="Y185" s="2"/>
    </row>
    <row r="186" ht="15.75" customHeight="1">
      <c r="A186" s="189"/>
      <c r="B186" s="189"/>
      <c r="C186" s="189"/>
      <c r="D186" s="189"/>
      <c r="E186" s="189"/>
      <c r="F186" s="314"/>
      <c r="G186" s="189"/>
      <c r="H186" s="189"/>
      <c r="I186" s="189"/>
      <c r="J186" s="2"/>
      <c r="K186" s="2"/>
      <c r="L186" s="2"/>
      <c r="M186" s="2"/>
      <c r="N186" s="2"/>
      <c r="O186" s="2"/>
      <c r="P186" s="2"/>
      <c r="Q186" s="2"/>
      <c r="R186" s="2"/>
      <c r="S186" s="2"/>
      <c r="T186" s="2"/>
      <c r="U186" s="2"/>
      <c r="V186" s="2"/>
      <c r="W186" s="2"/>
      <c r="X186" s="2"/>
      <c r="Y186" s="2"/>
    </row>
    <row r="187" ht="15.75" customHeight="1">
      <c r="A187" s="189"/>
      <c r="B187" s="189"/>
      <c r="C187" s="189"/>
      <c r="D187" s="189"/>
      <c r="E187" s="189"/>
      <c r="F187" s="314"/>
      <c r="G187" s="189"/>
      <c r="H187" s="189"/>
      <c r="I187" s="189"/>
      <c r="J187" s="2"/>
      <c r="K187" s="2"/>
      <c r="L187" s="2"/>
      <c r="M187" s="2"/>
      <c r="N187" s="2"/>
      <c r="O187" s="2"/>
      <c r="P187" s="2"/>
      <c r="Q187" s="2"/>
      <c r="R187" s="2"/>
      <c r="S187" s="2"/>
      <c r="T187" s="2"/>
      <c r="U187" s="2"/>
      <c r="V187" s="2"/>
      <c r="W187" s="2"/>
      <c r="X187" s="2"/>
      <c r="Y187" s="2"/>
    </row>
    <row r="188" ht="15.75" customHeight="1">
      <c r="A188" s="189"/>
      <c r="B188" s="189"/>
      <c r="C188" s="189"/>
      <c r="D188" s="189"/>
      <c r="E188" s="189"/>
      <c r="F188" s="314"/>
      <c r="G188" s="189"/>
      <c r="H188" s="189"/>
      <c r="I188" s="189"/>
      <c r="J188" s="2"/>
      <c r="K188" s="2"/>
      <c r="L188" s="2"/>
      <c r="M188" s="2"/>
      <c r="N188" s="2"/>
      <c r="O188" s="2"/>
      <c r="P188" s="2"/>
      <c r="Q188" s="2"/>
      <c r="R188" s="2"/>
      <c r="S188" s="2"/>
      <c r="T188" s="2"/>
      <c r="U188" s="2"/>
      <c r="V188" s="2"/>
      <c r="W188" s="2"/>
      <c r="X188" s="2"/>
      <c r="Y188" s="2"/>
    </row>
    <row r="189" ht="15.75" customHeight="1">
      <c r="A189" s="189"/>
      <c r="B189" s="189"/>
      <c r="C189" s="189"/>
      <c r="D189" s="189"/>
      <c r="E189" s="189"/>
      <c r="F189" s="314"/>
      <c r="G189" s="189"/>
      <c r="H189" s="189"/>
      <c r="I189" s="189"/>
      <c r="J189" s="2"/>
      <c r="K189" s="2"/>
      <c r="L189" s="2"/>
      <c r="M189" s="2"/>
      <c r="N189" s="2"/>
      <c r="O189" s="2"/>
      <c r="P189" s="2"/>
      <c r="Q189" s="2"/>
      <c r="R189" s="2"/>
      <c r="S189" s="2"/>
      <c r="T189" s="2"/>
      <c r="U189" s="2"/>
      <c r="V189" s="2"/>
      <c r="W189" s="2"/>
      <c r="X189" s="2"/>
      <c r="Y189" s="2"/>
    </row>
    <row r="190" ht="15.75" customHeight="1">
      <c r="A190" s="189"/>
      <c r="B190" s="189"/>
      <c r="C190" s="189"/>
      <c r="D190" s="189"/>
      <c r="E190" s="189"/>
      <c r="F190" s="314"/>
      <c r="G190" s="189"/>
      <c r="H190" s="189"/>
      <c r="I190" s="189"/>
      <c r="J190" s="2"/>
      <c r="K190" s="2"/>
      <c r="L190" s="2"/>
      <c r="M190" s="2"/>
      <c r="N190" s="2"/>
      <c r="O190" s="2"/>
      <c r="P190" s="2"/>
      <c r="Q190" s="2"/>
      <c r="R190" s="2"/>
      <c r="S190" s="2"/>
      <c r="T190" s="2"/>
      <c r="U190" s="2"/>
      <c r="V190" s="2"/>
      <c r="W190" s="2"/>
      <c r="X190" s="2"/>
      <c r="Y190" s="2"/>
    </row>
    <row r="191" ht="15.75" customHeight="1">
      <c r="A191" s="189"/>
      <c r="B191" s="189"/>
      <c r="C191" s="189"/>
      <c r="D191" s="189"/>
      <c r="E191" s="189"/>
      <c r="F191" s="314"/>
      <c r="G191" s="189"/>
      <c r="H191" s="189"/>
      <c r="I191" s="189"/>
      <c r="J191" s="2"/>
      <c r="K191" s="2"/>
      <c r="L191" s="2"/>
      <c r="M191" s="2"/>
      <c r="N191" s="2"/>
      <c r="O191" s="2"/>
      <c r="P191" s="2"/>
      <c r="Q191" s="2"/>
      <c r="R191" s="2"/>
      <c r="S191" s="2"/>
      <c r="T191" s="2"/>
      <c r="U191" s="2"/>
      <c r="V191" s="2"/>
      <c r="W191" s="2"/>
      <c r="X191" s="2"/>
      <c r="Y191" s="2"/>
    </row>
    <row r="192" ht="15.75" customHeight="1">
      <c r="A192" s="189"/>
      <c r="B192" s="189"/>
      <c r="C192" s="189"/>
      <c r="D192" s="189"/>
      <c r="E192" s="189"/>
      <c r="F192" s="314"/>
      <c r="G192" s="189"/>
      <c r="H192" s="189"/>
      <c r="I192" s="189"/>
      <c r="J192" s="2"/>
      <c r="K192" s="2"/>
      <c r="L192" s="2"/>
      <c r="M192" s="2"/>
      <c r="N192" s="2"/>
      <c r="O192" s="2"/>
      <c r="P192" s="2"/>
      <c r="Q192" s="2"/>
      <c r="R192" s="2"/>
      <c r="S192" s="2"/>
      <c r="T192" s="2"/>
      <c r="U192" s="2"/>
      <c r="V192" s="2"/>
      <c r="W192" s="2"/>
      <c r="X192" s="2"/>
      <c r="Y192" s="2"/>
    </row>
    <row r="193" ht="15.75" customHeight="1">
      <c r="A193" s="189"/>
      <c r="B193" s="189"/>
      <c r="C193" s="189"/>
      <c r="D193" s="189"/>
      <c r="E193" s="189"/>
      <c r="F193" s="314"/>
      <c r="G193" s="189"/>
      <c r="H193" s="189"/>
      <c r="I193" s="189"/>
      <c r="J193" s="2"/>
      <c r="K193" s="2"/>
      <c r="L193" s="2"/>
      <c r="M193" s="2"/>
      <c r="N193" s="2"/>
      <c r="O193" s="2"/>
      <c r="P193" s="2"/>
      <c r="Q193" s="2"/>
      <c r="R193" s="2"/>
      <c r="S193" s="2"/>
      <c r="T193" s="2"/>
      <c r="U193" s="2"/>
      <c r="V193" s="2"/>
      <c r="W193" s="2"/>
      <c r="X193" s="2"/>
      <c r="Y193" s="2"/>
    </row>
    <row r="194" ht="15.75" customHeight="1">
      <c r="A194" s="189"/>
      <c r="B194" s="189"/>
      <c r="C194" s="189"/>
      <c r="D194" s="189"/>
      <c r="E194" s="189"/>
      <c r="F194" s="314"/>
      <c r="G194" s="189"/>
      <c r="H194" s="189"/>
      <c r="I194" s="189"/>
      <c r="J194" s="2"/>
      <c r="K194" s="2"/>
      <c r="L194" s="2"/>
      <c r="M194" s="2"/>
      <c r="N194" s="2"/>
      <c r="O194" s="2"/>
      <c r="P194" s="2"/>
      <c r="Q194" s="2"/>
      <c r="R194" s="2"/>
      <c r="S194" s="2"/>
      <c r="T194" s="2"/>
      <c r="U194" s="2"/>
      <c r="V194" s="2"/>
      <c r="W194" s="2"/>
      <c r="X194" s="2"/>
      <c r="Y194" s="2"/>
    </row>
    <row r="195" ht="15.75" customHeight="1">
      <c r="A195" s="189"/>
      <c r="B195" s="189"/>
      <c r="C195" s="189"/>
      <c r="D195" s="189"/>
      <c r="E195" s="189"/>
      <c r="F195" s="314"/>
      <c r="G195" s="189"/>
      <c r="H195" s="189"/>
      <c r="I195" s="189"/>
      <c r="J195" s="2"/>
      <c r="K195" s="2"/>
      <c r="L195" s="2"/>
      <c r="M195" s="2"/>
      <c r="N195" s="2"/>
      <c r="O195" s="2"/>
      <c r="P195" s="2"/>
      <c r="Q195" s="2"/>
      <c r="R195" s="2"/>
      <c r="S195" s="2"/>
      <c r="T195" s="2"/>
      <c r="U195" s="2"/>
      <c r="V195" s="2"/>
      <c r="W195" s="2"/>
      <c r="X195" s="2"/>
      <c r="Y195" s="2"/>
    </row>
    <row r="196" ht="15.75" customHeight="1">
      <c r="A196" s="189"/>
      <c r="B196" s="189"/>
      <c r="C196" s="189"/>
      <c r="D196" s="189"/>
      <c r="E196" s="189"/>
      <c r="F196" s="314"/>
      <c r="G196" s="189"/>
      <c r="H196" s="189"/>
      <c r="I196" s="189"/>
      <c r="J196" s="2"/>
      <c r="K196" s="2"/>
      <c r="L196" s="2"/>
      <c r="M196" s="2"/>
      <c r="N196" s="2"/>
      <c r="O196" s="2"/>
      <c r="P196" s="2"/>
      <c r="Q196" s="2"/>
      <c r="R196" s="2"/>
      <c r="S196" s="2"/>
      <c r="T196" s="2"/>
      <c r="U196" s="2"/>
      <c r="V196" s="2"/>
      <c r="W196" s="2"/>
      <c r="X196" s="2"/>
      <c r="Y196" s="2"/>
    </row>
    <row r="197" ht="15.75" customHeight="1">
      <c r="A197" s="189"/>
      <c r="B197" s="189"/>
      <c r="C197" s="189"/>
      <c r="D197" s="189"/>
      <c r="E197" s="189"/>
      <c r="F197" s="314"/>
      <c r="G197" s="189"/>
      <c r="H197" s="189"/>
      <c r="I197" s="189"/>
      <c r="J197" s="2"/>
      <c r="K197" s="2"/>
      <c r="L197" s="2"/>
      <c r="M197" s="2"/>
      <c r="N197" s="2"/>
      <c r="O197" s="2"/>
      <c r="P197" s="2"/>
      <c r="Q197" s="2"/>
      <c r="R197" s="2"/>
      <c r="S197" s="2"/>
      <c r="T197" s="2"/>
      <c r="U197" s="2"/>
      <c r="V197" s="2"/>
      <c r="W197" s="2"/>
      <c r="X197" s="2"/>
      <c r="Y197" s="2"/>
    </row>
    <row r="198" ht="15.75" customHeight="1">
      <c r="A198" s="189"/>
      <c r="B198" s="189"/>
      <c r="C198" s="189"/>
      <c r="D198" s="189"/>
      <c r="E198" s="189"/>
      <c r="F198" s="314"/>
      <c r="G198" s="189"/>
      <c r="H198" s="189"/>
      <c r="I198" s="189"/>
      <c r="J198" s="2"/>
      <c r="K198" s="2"/>
      <c r="L198" s="2"/>
      <c r="M198" s="2"/>
      <c r="N198" s="2"/>
      <c r="O198" s="2"/>
      <c r="P198" s="2"/>
      <c r="Q198" s="2"/>
      <c r="R198" s="2"/>
      <c r="S198" s="2"/>
      <c r="T198" s="2"/>
      <c r="U198" s="2"/>
      <c r="V198" s="2"/>
      <c r="W198" s="2"/>
      <c r="X198" s="2"/>
      <c r="Y198" s="2"/>
    </row>
    <row r="199" ht="15.75" customHeight="1">
      <c r="A199" s="189"/>
      <c r="B199" s="189"/>
      <c r="C199" s="189"/>
      <c r="D199" s="189"/>
      <c r="E199" s="189"/>
      <c r="F199" s="314"/>
      <c r="G199" s="189"/>
      <c r="H199" s="189"/>
      <c r="I199" s="189"/>
      <c r="J199" s="2"/>
      <c r="K199" s="2"/>
      <c r="L199" s="2"/>
      <c r="M199" s="2"/>
      <c r="N199" s="2"/>
      <c r="O199" s="2"/>
      <c r="P199" s="2"/>
      <c r="Q199" s="2"/>
      <c r="R199" s="2"/>
      <c r="S199" s="2"/>
      <c r="T199" s="2"/>
      <c r="U199" s="2"/>
      <c r="V199" s="2"/>
      <c r="W199" s="2"/>
      <c r="X199" s="2"/>
      <c r="Y199" s="2"/>
    </row>
    <row r="200" ht="15.75" customHeight="1">
      <c r="A200" s="189"/>
      <c r="B200" s="189"/>
      <c r="C200" s="189"/>
      <c r="D200" s="189"/>
      <c r="E200" s="189"/>
      <c r="F200" s="314"/>
      <c r="G200" s="189"/>
      <c r="H200" s="189"/>
      <c r="I200" s="189"/>
      <c r="J200" s="2"/>
      <c r="K200" s="2"/>
      <c r="L200" s="2"/>
      <c r="M200" s="2"/>
      <c r="N200" s="2"/>
      <c r="O200" s="2"/>
      <c r="P200" s="2"/>
      <c r="Q200" s="2"/>
      <c r="R200" s="2"/>
      <c r="S200" s="2"/>
      <c r="T200" s="2"/>
      <c r="U200" s="2"/>
      <c r="V200" s="2"/>
      <c r="W200" s="2"/>
      <c r="X200" s="2"/>
      <c r="Y200" s="2"/>
    </row>
    <row r="201" ht="15.75" customHeight="1">
      <c r="A201" s="189"/>
      <c r="B201" s="189"/>
      <c r="C201" s="189"/>
      <c r="D201" s="189"/>
      <c r="E201" s="189"/>
      <c r="F201" s="314"/>
      <c r="G201" s="189"/>
      <c r="H201" s="189"/>
      <c r="I201" s="189"/>
      <c r="J201" s="2"/>
      <c r="K201" s="2"/>
      <c r="L201" s="2"/>
      <c r="M201" s="2"/>
      <c r="N201" s="2"/>
      <c r="O201" s="2"/>
      <c r="P201" s="2"/>
      <c r="Q201" s="2"/>
      <c r="R201" s="2"/>
      <c r="S201" s="2"/>
      <c r="T201" s="2"/>
      <c r="U201" s="2"/>
      <c r="V201" s="2"/>
      <c r="W201" s="2"/>
      <c r="X201" s="2"/>
      <c r="Y201" s="2"/>
    </row>
    <row r="202" ht="15.75" customHeight="1">
      <c r="A202" s="189"/>
      <c r="B202" s="189"/>
      <c r="C202" s="189"/>
      <c r="D202" s="189"/>
      <c r="E202" s="189"/>
      <c r="F202" s="314"/>
      <c r="G202" s="189"/>
      <c r="H202" s="189"/>
      <c r="I202" s="189"/>
      <c r="J202" s="2"/>
      <c r="K202" s="2"/>
      <c r="L202" s="2"/>
      <c r="M202" s="2"/>
      <c r="N202" s="2"/>
      <c r="O202" s="2"/>
      <c r="P202" s="2"/>
      <c r="Q202" s="2"/>
      <c r="R202" s="2"/>
      <c r="S202" s="2"/>
      <c r="T202" s="2"/>
      <c r="U202" s="2"/>
      <c r="V202" s="2"/>
      <c r="W202" s="2"/>
      <c r="X202" s="2"/>
      <c r="Y202" s="2"/>
    </row>
    <row r="203" ht="15.75" customHeight="1">
      <c r="A203" s="189"/>
      <c r="B203" s="189"/>
      <c r="C203" s="189"/>
      <c r="D203" s="189"/>
      <c r="E203" s="189"/>
      <c r="F203" s="314"/>
      <c r="G203" s="189"/>
      <c r="H203" s="189"/>
      <c r="I203" s="189"/>
      <c r="J203" s="2"/>
      <c r="K203" s="2"/>
      <c r="L203" s="2"/>
      <c r="M203" s="2"/>
      <c r="N203" s="2"/>
      <c r="O203" s="2"/>
      <c r="P203" s="2"/>
      <c r="Q203" s="2"/>
      <c r="R203" s="2"/>
      <c r="S203" s="2"/>
      <c r="T203" s="2"/>
      <c r="U203" s="2"/>
      <c r="V203" s="2"/>
      <c r="W203" s="2"/>
      <c r="X203" s="2"/>
      <c r="Y203" s="2"/>
    </row>
    <row r="204" ht="15.75" customHeight="1">
      <c r="A204" s="189"/>
      <c r="B204" s="189"/>
      <c r="C204" s="189"/>
      <c r="D204" s="189"/>
      <c r="E204" s="189"/>
      <c r="F204" s="314"/>
      <c r="G204" s="189"/>
      <c r="H204" s="189"/>
      <c r="I204" s="189"/>
      <c r="J204" s="2"/>
      <c r="K204" s="2"/>
      <c r="L204" s="2"/>
      <c r="M204" s="2"/>
      <c r="N204" s="2"/>
      <c r="O204" s="2"/>
      <c r="P204" s="2"/>
      <c r="Q204" s="2"/>
      <c r="R204" s="2"/>
      <c r="S204" s="2"/>
      <c r="T204" s="2"/>
      <c r="U204" s="2"/>
      <c r="V204" s="2"/>
      <c r="W204" s="2"/>
      <c r="X204" s="2"/>
      <c r="Y204" s="2"/>
    </row>
    <row r="205" ht="15.75" customHeight="1">
      <c r="A205" s="189"/>
      <c r="B205" s="189"/>
      <c r="C205" s="189"/>
      <c r="D205" s="189"/>
      <c r="E205" s="189"/>
      <c r="F205" s="314"/>
      <c r="G205" s="189"/>
      <c r="H205" s="189"/>
      <c r="I205" s="189"/>
      <c r="J205" s="2"/>
      <c r="K205" s="2"/>
      <c r="L205" s="2"/>
      <c r="M205" s="2"/>
      <c r="N205" s="2"/>
      <c r="O205" s="2"/>
      <c r="P205" s="2"/>
      <c r="Q205" s="2"/>
      <c r="R205" s="2"/>
      <c r="S205" s="2"/>
      <c r="T205" s="2"/>
      <c r="U205" s="2"/>
      <c r="V205" s="2"/>
      <c r="W205" s="2"/>
      <c r="X205" s="2"/>
      <c r="Y205" s="2"/>
    </row>
    <row r="206" ht="15.75" customHeight="1">
      <c r="A206" s="189"/>
      <c r="B206" s="189"/>
      <c r="C206" s="189"/>
      <c r="D206" s="189"/>
      <c r="E206" s="189"/>
      <c r="F206" s="314"/>
      <c r="G206" s="189"/>
      <c r="H206" s="189"/>
      <c r="I206" s="189"/>
      <c r="J206" s="2"/>
      <c r="K206" s="2"/>
      <c r="L206" s="2"/>
      <c r="M206" s="2"/>
      <c r="N206" s="2"/>
      <c r="O206" s="2"/>
      <c r="P206" s="2"/>
      <c r="Q206" s="2"/>
      <c r="R206" s="2"/>
      <c r="S206" s="2"/>
      <c r="T206" s="2"/>
      <c r="U206" s="2"/>
      <c r="V206" s="2"/>
      <c r="W206" s="2"/>
      <c r="X206" s="2"/>
      <c r="Y206" s="2"/>
    </row>
    <row r="207" ht="15.75" customHeight="1">
      <c r="A207" s="189"/>
      <c r="B207" s="189"/>
      <c r="C207" s="189"/>
      <c r="D207" s="189"/>
      <c r="E207" s="189"/>
      <c r="F207" s="314"/>
      <c r="G207" s="189"/>
      <c r="H207" s="189"/>
      <c r="I207" s="189"/>
      <c r="J207" s="2"/>
      <c r="K207" s="2"/>
      <c r="L207" s="2"/>
      <c r="M207" s="2"/>
      <c r="N207" s="2"/>
      <c r="O207" s="2"/>
      <c r="P207" s="2"/>
      <c r="Q207" s="2"/>
      <c r="R207" s="2"/>
      <c r="S207" s="2"/>
      <c r="T207" s="2"/>
      <c r="U207" s="2"/>
      <c r="V207" s="2"/>
      <c r="W207" s="2"/>
      <c r="X207" s="2"/>
      <c r="Y207" s="2"/>
    </row>
    <row r="208" ht="15.75" customHeight="1">
      <c r="A208" s="189"/>
      <c r="B208" s="189"/>
      <c r="C208" s="189"/>
      <c r="D208" s="189"/>
      <c r="E208" s="189"/>
      <c r="F208" s="314"/>
      <c r="G208" s="189"/>
      <c r="H208" s="189"/>
      <c r="I208" s="189"/>
      <c r="J208" s="2"/>
      <c r="K208" s="2"/>
      <c r="L208" s="2"/>
      <c r="M208" s="2"/>
      <c r="N208" s="2"/>
      <c r="O208" s="2"/>
      <c r="P208" s="2"/>
      <c r="Q208" s="2"/>
      <c r="R208" s="2"/>
      <c r="S208" s="2"/>
      <c r="T208" s="2"/>
      <c r="U208" s="2"/>
      <c r="V208" s="2"/>
      <c r="W208" s="2"/>
      <c r="X208" s="2"/>
      <c r="Y208" s="2"/>
    </row>
    <row r="209" ht="15.75" customHeight="1">
      <c r="A209" s="189"/>
      <c r="B209" s="189"/>
      <c r="C209" s="189"/>
      <c r="D209" s="189"/>
      <c r="E209" s="189"/>
      <c r="F209" s="314"/>
      <c r="G209" s="189"/>
      <c r="H209" s="189"/>
      <c r="I209" s="189"/>
      <c r="J209" s="2"/>
      <c r="K209" s="2"/>
      <c r="L209" s="2"/>
      <c r="M209" s="2"/>
      <c r="N209" s="2"/>
      <c r="O209" s="2"/>
      <c r="P209" s="2"/>
      <c r="Q209" s="2"/>
      <c r="R209" s="2"/>
      <c r="S209" s="2"/>
      <c r="T209" s="2"/>
      <c r="U209" s="2"/>
      <c r="V209" s="2"/>
      <c r="W209" s="2"/>
      <c r="X209" s="2"/>
      <c r="Y209" s="2"/>
    </row>
    <row r="210" ht="15.75" customHeight="1">
      <c r="A210" s="189"/>
      <c r="B210" s="189"/>
      <c r="C210" s="189"/>
      <c r="D210" s="189"/>
      <c r="E210" s="189"/>
      <c r="F210" s="314"/>
      <c r="G210" s="189"/>
      <c r="H210" s="189"/>
      <c r="I210" s="189"/>
      <c r="J210" s="2"/>
      <c r="K210" s="2"/>
      <c r="L210" s="2"/>
      <c r="M210" s="2"/>
      <c r="N210" s="2"/>
      <c r="O210" s="2"/>
      <c r="P210" s="2"/>
      <c r="Q210" s="2"/>
      <c r="R210" s="2"/>
      <c r="S210" s="2"/>
      <c r="T210" s="2"/>
      <c r="U210" s="2"/>
      <c r="V210" s="2"/>
      <c r="W210" s="2"/>
      <c r="X210" s="2"/>
      <c r="Y210" s="2"/>
    </row>
    <row r="211" ht="15.75" customHeight="1">
      <c r="A211" s="189"/>
      <c r="B211" s="189"/>
      <c r="C211" s="189"/>
      <c r="D211" s="189"/>
      <c r="E211" s="189"/>
      <c r="F211" s="314"/>
      <c r="G211" s="189"/>
      <c r="H211" s="189"/>
      <c r="I211" s="189"/>
      <c r="J211" s="2"/>
      <c r="K211" s="2"/>
      <c r="L211" s="2"/>
      <c r="M211" s="2"/>
      <c r="N211" s="2"/>
      <c r="O211" s="2"/>
      <c r="P211" s="2"/>
      <c r="Q211" s="2"/>
      <c r="R211" s="2"/>
      <c r="S211" s="2"/>
      <c r="T211" s="2"/>
      <c r="U211" s="2"/>
      <c r="V211" s="2"/>
      <c r="W211" s="2"/>
      <c r="X211" s="2"/>
      <c r="Y211" s="2"/>
    </row>
    <row r="212" ht="15.75" customHeight="1">
      <c r="A212" s="189"/>
      <c r="B212" s="189"/>
      <c r="C212" s="189"/>
      <c r="D212" s="189"/>
      <c r="E212" s="189"/>
      <c r="F212" s="314"/>
      <c r="G212" s="189"/>
      <c r="H212" s="189"/>
      <c r="I212" s="189"/>
      <c r="J212" s="2"/>
      <c r="K212" s="2"/>
      <c r="L212" s="2"/>
      <c r="M212" s="2"/>
      <c r="N212" s="2"/>
      <c r="O212" s="2"/>
      <c r="P212" s="2"/>
      <c r="Q212" s="2"/>
      <c r="R212" s="2"/>
      <c r="S212" s="2"/>
      <c r="T212" s="2"/>
      <c r="U212" s="2"/>
      <c r="V212" s="2"/>
      <c r="W212" s="2"/>
      <c r="X212" s="2"/>
      <c r="Y212" s="2"/>
    </row>
    <row r="213" ht="15.75" customHeight="1">
      <c r="A213" s="189"/>
      <c r="B213" s="189"/>
      <c r="C213" s="189"/>
      <c r="D213" s="189"/>
      <c r="E213" s="189"/>
      <c r="F213" s="314"/>
      <c r="G213" s="189"/>
      <c r="H213" s="189"/>
      <c r="I213" s="189"/>
      <c r="J213" s="2"/>
      <c r="K213" s="2"/>
      <c r="L213" s="2"/>
      <c r="M213" s="2"/>
      <c r="N213" s="2"/>
      <c r="O213" s="2"/>
      <c r="P213" s="2"/>
      <c r="Q213" s="2"/>
      <c r="R213" s="2"/>
      <c r="S213" s="2"/>
      <c r="T213" s="2"/>
      <c r="U213" s="2"/>
      <c r="V213" s="2"/>
      <c r="W213" s="2"/>
      <c r="X213" s="2"/>
      <c r="Y213" s="2"/>
    </row>
    <row r="214" ht="15.75" customHeight="1">
      <c r="A214" s="189"/>
      <c r="B214" s="189"/>
      <c r="C214" s="189"/>
      <c r="D214" s="189"/>
      <c r="E214" s="189"/>
      <c r="F214" s="314"/>
      <c r="G214" s="189"/>
      <c r="H214" s="189"/>
      <c r="I214" s="189"/>
      <c r="J214" s="2"/>
      <c r="K214" s="2"/>
      <c r="L214" s="2"/>
      <c r="M214" s="2"/>
      <c r="N214" s="2"/>
      <c r="O214" s="2"/>
      <c r="P214" s="2"/>
      <c r="Q214" s="2"/>
      <c r="R214" s="2"/>
      <c r="S214" s="2"/>
      <c r="T214" s="2"/>
      <c r="U214" s="2"/>
      <c r="V214" s="2"/>
      <c r="W214" s="2"/>
      <c r="X214" s="2"/>
      <c r="Y214" s="2"/>
    </row>
    <row r="215" ht="15.75" customHeight="1">
      <c r="A215" s="189"/>
      <c r="B215" s="189"/>
      <c r="C215" s="189"/>
      <c r="D215" s="189"/>
      <c r="E215" s="189"/>
      <c r="F215" s="314"/>
      <c r="G215" s="189"/>
      <c r="H215" s="189"/>
      <c r="I215" s="189"/>
      <c r="J215" s="2"/>
      <c r="K215" s="2"/>
      <c r="L215" s="2"/>
      <c r="M215" s="2"/>
      <c r="N215" s="2"/>
      <c r="O215" s="2"/>
      <c r="P215" s="2"/>
      <c r="Q215" s="2"/>
      <c r="R215" s="2"/>
      <c r="S215" s="2"/>
      <c r="T215" s="2"/>
      <c r="U215" s="2"/>
      <c r="V215" s="2"/>
      <c r="W215" s="2"/>
      <c r="X215" s="2"/>
      <c r="Y215" s="2"/>
    </row>
    <row r="216" ht="15.75" customHeight="1">
      <c r="A216" s="189"/>
      <c r="B216" s="189"/>
      <c r="C216" s="189"/>
      <c r="D216" s="189"/>
      <c r="E216" s="189"/>
      <c r="F216" s="314"/>
      <c r="G216" s="189"/>
      <c r="H216" s="189"/>
      <c r="I216" s="189"/>
      <c r="J216" s="2"/>
      <c r="K216" s="2"/>
      <c r="L216" s="2"/>
      <c r="M216" s="2"/>
      <c r="N216" s="2"/>
      <c r="O216" s="2"/>
      <c r="P216" s="2"/>
      <c r="Q216" s="2"/>
      <c r="R216" s="2"/>
      <c r="S216" s="2"/>
      <c r="T216" s="2"/>
      <c r="U216" s="2"/>
      <c r="V216" s="2"/>
      <c r="W216" s="2"/>
      <c r="X216" s="2"/>
      <c r="Y216" s="2"/>
    </row>
    <row r="217" ht="15.75" customHeight="1">
      <c r="A217" s="189"/>
      <c r="B217" s="189"/>
      <c r="C217" s="189"/>
      <c r="D217" s="189"/>
      <c r="E217" s="189"/>
      <c r="F217" s="314"/>
      <c r="G217" s="189"/>
      <c r="H217" s="189"/>
      <c r="I217" s="189"/>
      <c r="J217" s="2"/>
      <c r="K217" s="2"/>
      <c r="L217" s="2"/>
      <c r="M217" s="2"/>
      <c r="N217" s="2"/>
      <c r="O217" s="2"/>
      <c r="P217" s="2"/>
      <c r="Q217" s="2"/>
      <c r="R217" s="2"/>
      <c r="S217" s="2"/>
      <c r="T217" s="2"/>
      <c r="U217" s="2"/>
      <c r="V217" s="2"/>
      <c r="W217" s="2"/>
      <c r="X217" s="2"/>
      <c r="Y217" s="2"/>
    </row>
    <row r="218" ht="15.75" customHeight="1">
      <c r="A218" s="189"/>
      <c r="B218" s="189"/>
      <c r="C218" s="189"/>
      <c r="D218" s="189"/>
      <c r="E218" s="189"/>
      <c r="F218" s="314"/>
      <c r="G218" s="189"/>
      <c r="H218" s="189"/>
      <c r="I218" s="189"/>
      <c r="J218" s="2"/>
      <c r="K218" s="2"/>
      <c r="L218" s="2"/>
      <c r="M218" s="2"/>
      <c r="N218" s="2"/>
      <c r="O218" s="2"/>
      <c r="P218" s="2"/>
      <c r="Q218" s="2"/>
      <c r="R218" s="2"/>
      <c r="S218" s="2"/>
      <c r="T218" s="2"/>
      <c r="U218" s="2"/>
      <c r="V218" s="2"/>
      <c r="W218" s="2"/>
      <c r="X218" s="2"/>
      <c r="Y218" s="2"/>
    </row>
    <row r="219" ht="15.75" customHeight="1">
      <c r="A219" s="189"/>
      <c r="B219" s="189"/>
      <c r="C219" s="189"/>
      <c r="D219" s="189"/>
      <c r="E219" s="189"/>
      <c r="F219" s="314"/>
      <c r="G219" s="189"/>
      <c r="H219" s="189"/>
      <c r="I219" s="189"/>
      <c r="J219" s="2"/>
      <c r="K219" s="2"/>
      <c r="L219" s="2"/>
      <c r="M219" s="2"/>
      <c r="N219" s="2"/>
      <c r="O219" s="2"/>
      <c r="P219" s="2"/>
      <c r="Q219" s="2"/>
      <c r="R219" s="2"/>
      <c r="S219" s="2"/>
      <c r="T219" s="2"/>
      <c r="U219" s="2"/>
      <c r="V219" s="2"/>
      <c r="W219" s="2"/>
      <c r="X219" s="2"/>
      <c r="Y219" s="2"/>
    </row>
    <row r="220" ht="15.75" customHeight="1">
      <c r="A220" s="189"/>
      <c r="B220" s="189"/>
      <c r="C220" s="189"/>
      <c r="D220" s="189"/>
      <c r="E220" s="189"/>
      <c r="F220" s="314"/>
      <c r="G220" s="189"/>
      <c r="H220" s="189"/>
      <c r="I220" s="189"/>
      <c r="J220" s="2"/>
      <c r="K220" s="2"/>
      <c r="L220" s="2"/>
      <c r="M220" s="2"/>
      <c r="N220" s="2"/>
      <c r="O220" s="2"/>
      <c r="P220" s="2"/>
      <c r="Q220" s="2"/>
      <c r="R220" s="2"/>
      <c r="S220" s="2"/>
      <c r="T220" s="2"/>
      <c r="U220" s="2"/>
      <c r="V220" s="2"/>
      <c r="W220" s="2"/>
      <c r="X220" s="2"/>
      <c r="Y220" s="2"/>
    </row>
    <row r="221" ht="15.75" customHeight="1">
      <c r="A221" s="189"/>
      <c r="B221" s="189"/>
      <c r="C221" s="189"/>
      <c r="D221" s="189"/>
      <c r="E221" s="189"/>
      <c r="F221" s="314"/>
      <c r="G221" s="189"/>
      <c r="H221" s="189"/>
      <c r="I221" s="189"/>
      <c r="J221" s="2"/>
      <c r="K221" s="2"/>
      <c r="L221" s="2"/>
      <c r="M221" s="2"/>
      <c r="N221" s="2"/>
      <c r="O221" s="2"/>
      <c r="P221" s="2"/>
      <c r="Q221" s="2"/>
      <c r="R221" s="2"/>
      <c r="S221" s="2"/>
      <c r="T221" s="2"/>
      <c r="U221" s="2"/>
      <c r="V221" s="2"/>
      <c r="W221" s="2"/>
      <c r="X221" s="2"/>
      <c r="Y221" s="2"/>
    </row>
    <row r="222" ht="15.75" customHeight="1">
      <c r="A222" s="189"/>
      <c r="B222" s="189"/>
      <c r="C222" s="189"/>
      <c r="D222" s="189"/>
      <c r="E222" s="189"/>
      <c r="F222" s="314"/>
      <c r="G222" s="189"/>
      <c r="H222" s="189"/>
      <c r="I222" s="189"/>
      <c r="J222" s="2"/>
      <c r="K222" s="2"/>
      <c r="L222" s="2"/>
      <c r="M222" s="2"/>
      <c r="N222" s="2"/>
      <c r="O222" s="2"/>
      <c r="P222" s="2"/>
      <c r="Q222" s="2"/>
      <c r="R222" s="2"/>
      <c r="S222" s="2"/>
      <c r="T222" s="2"/>
      <c r="U222" s="2"/>
      <c r="V222" s="2"/>
      <c r="W222" s="2"/>
      <c r="X222" s="2"/>
      <c r="Y222" s="2"/>
    </row>
    <row r="223" ht="15.75" customHeight="1">
      <c r="A223" s="189"/>
      <c r="B223" s="189"/>
      <c r="C223" s="189"/>
      <c r="D223" s="189"/>
      <c r="E223" s="189"/>
      <c r="F223" s="314"/>
      <c r="G223" s="189"/>
      <c r="H223" s="189"/>
      <c r="I223" s="189"/>
      <c r="J223" s="2"/>
      <c r="K223" s="2"/>
      <c r="L223" s="2"/>
      <c r="M223" s="2"/>
      <c r="N223" s="2"/>
      <c r="O223" s="2"/>
      <c r="P223" s="2"/>
      <c r="Q223" s="2"/>
      <c r="R223" s="2"/>
      <c r="S223" s="2"/>
      <c r="T223" s="2"/>
      <c r="U223" s="2"/>
      <c r="V223" s="2"/>
      <c r="W223" s="2"/>
      <c r="X223" s="2"/>
      <c r="Y223" s="2"/>
    </row>
    <row r="224" ht="15.75" customHeight="1">
      <c r="A224" s="189"/>
      <c r="B224" s="189"/>
      <c r="C224" s="189"/>
      <c r="D224" s="189"/>
      <c r="E224" s="189"/>
      <c r="F224" s="314"/>
      <c r="G224" s="189"/>
      <c r="H224" s="189"/>
      <c r="I224" s="189"/>
      <c r="J224" s="2"/>
      <c r="K224" s="2"/>
      <c r="L224" s="2"/>
      <c r="M224" s="2"/>
      <c r="N224" s="2"/>
      <c r="O224" s="2"/>
      <c r="P224" s="2"/>
      <c r="Q224" s="2"/>
      <c r="R224" s="2"/>
      <c r="S224" s="2"/>
      <c r="T224" s="2"/>
      <c r="U224" s="2"/>
      <c r="V224" s="2"/>
      <c r="W224" s="2"/>
      <c r="X224" s="2"/>
      <c r="Y224" s="2"/>
    </row>
    <row r="225" ht="15.75" customHeight="1">
      <c r="A225" s="189"/>
      <c r="B225" s="189"/>
      <c r="C225" s="189"/>
      <c r="D225" s="189"/>
      <c r="E225" s="189"/>
      <c r="F225" s="314"/>
      <c r="G225" s="189"/>
      <c r="H225" s="189"/>
      <c r="I225" s="189"/>
      <c r="J225" s="2"/>
      <c r="K225" s="2"/>
      <c r="L225" s="2"/>
      <c r="M225" s="2"/>
      <c r="N225" s="2"/>
      <c r="O225" s="2"/>
      <c r="P225" s="2"/>
      <c r="Q225" s="2"/>
      <c r="R225" s="2"/>
      <c r="S225" s="2"/>
      <c r="T225" s="2"/>
      <c r="U225" s="2"/>
      <c r="V225" s="2"/>
      <c r="W225" s="2"/>
      <c r="X225" s="2"/>
      <c r="Y225" s="2"/>
    </row>
    <row r="226" ht="15.75" customHeight="1">
      <c r="A226" s="189"/>
      <c r="B226" s="189"/>
      <c r="C226" s="189"/>
      <c r="D226" s="189"/>
      <c r="E226" s="189"/>
      <c r="F226" s="314"/>
      <c r="G226" s="189"/>
      <c r="H226" s="189"/>
      <c r="I226" s="189"/>
      <c r="J226" s="2"/>
      <c r="K226" s="2"/>
      <c r="L226" s="2"/>
      <c r="M226" s="2"/>
      <c r="N226" s="2"/>
      <c r="O226" s="2"/>
      <c r="P226" s="2"/>
      <c r="Q226" s="2"/>
      <c r="R226" s="2"/>
      <c r="S226" s="2"/>
      <c r="T226" s="2"/>
      <c r="U226" s="2"/>
      <c r="V226" s="2"/>
      <c r="W226" s="2"/>
      <c r="X226" s="2"/>
      <c r="Y226" s="2"/>
    </row>
    <row r="227" ht="15.75" customHeight="1">
      <c r="A227" s="189"/>
      <c r="B227" s="189"/>
      <c r="C227" s="189"/>
      <c r="D227" s="189"/>
      <c r="E227" s="189"/>
      <c r="F227" s="314"/>
      <c r="G227" s="189"/>
      <c r="H227" s="189"/>
      <c r="I227" s="189"/>
      <c r="J227" s="2"/>
      <c r="K227" s="2"/>
      <c r="L227" s="2"/>
      <c r="M227" s="2"/>
      <c r="N227" s="2"/>
      <c r="O227" s="2"/>
      <c r="P227" s="2"/>
      <c r="Q227" s="2"/>
      <c r="R227" s="2"/>
      <c r="S227" s="2"/>
      <c r="T227" s="2"/>
      <c r="U227" s="2"/>
      <c r="V227" s="2"/>
      <c r="W227" s="2"/>
      <c r="X227" s="2"/>
      <c r="Y227" s="2"/>
    </row>
    <row r="228" ht="15.75" customHeight="1">
      <c r="A228" s="189"/>
      <c r="B228" s="189"/>
      <c r="C228" s="189"/>
      <c r="D228" s="189"/>
      <c r="E228" s="189"/>
      <c r="F228" s="314"/>
      <c r="G228" s="189"/>
      <c r="H228" s="189"/>
      <c r="I228" s="189"/>
      <c r="J228" s="2"/>
      <c r="K228" s="2"/>
      <c r="L228" s="2"/>
      <c r="M228" s="2"/>
      <c r="N228" s="2"/>
      <c r="O228" s="2"/>
      <c r="P228" s="2"/>
      <c r="Q228" s="2"/>
      <c r="R228" s="2"/>
      <c r="S228" s="2"/>
      <c r="T228" s="2"/>
      <c r="U228" s="2"/>
      <c r="V228" s="2"/>
      <c r="W228" s="2"/>
      <c r="X228" s="2"/>
      <c r="Y228" s="2"/>
    </row>
    <row r="229" ht="15.75" customHeight="1">
      <c r="A229" s="189"/>
      <c r="B229" s="189"/>
      <c r="C229" s="189"/>
      <c r="D229" s="189"/>
      <c r="E229" s="189"/>
      <c r="F229" s="314"/>
      <c r="G229" s="189"/>
      <c r="H229" s="189"/>
      <c r="I229" s="189"/>
      <c r="J229" s="2"/>
      <c r="K229" s="2"/>
      <c r="L229" s="2"/>
      <c r="M229" s="2"/>
      <c r="N229" s="2"/>
      <c r="O229" s="2"/>
      <c r="P229" s="2"/>
      <c r="Q229" s="2"/>
      <c r="R229" s="2"/>
      <c r="S229" s="2"/>
      <c r="T229" s="2"/>
      <c r="U229" s="2"/>
      <c r="V229" s="2"/>
      <c r="W229" s="2"/>
      <c r="X229" s="2"/>
      <c r="Y229" s="2"/>
    </row>
    <row r="230" ht="15.75" customHeight="1">
      <c r="A230" s="189"/>
      <c r="B230" s="189"/>
      <c r="C230" s="189"/>
      <c r="D230" s="189"/>
      <c r="E230" s="189"/>
      <c r="F230" s="314"/>
      <c r="G230" s="189"/>
      <c r="H230" s="189"/>
      <c r="I230" s="189"/>
      <c r="J230" s="2"/>
      <c r="K230" s="2"/>
      <c r="L230" s="2"/>
      <c r="M230" s="2"/>
      <c r="N230" s="2"/>
      <c r="O230" s="2"/>
      <c r="P230" s="2"/>
      <c r="Q230" s="2"/>
      <c r="R230" s="2"/>
      <c r="S230" s="2"/>
      <c r="T230" s="2"/>
      <c r="U230" s="2"/>
      <c r="V230" s="2"/>
      <c r="W230" s="2"/>
      <c r="X230" s="2"/>
      <c r="Y230" s="2"/>
    </row>
    <row r="231" ht="15.75" customHeight="1">
      <c r="A231" s="189"/>
      <c r="B231" s="189"/>
      <c r="C231" s="189"/>
      <c r="D231" s="189"/>
      <c r="E231" s="189"/>
      <c r="F231" s="314"/>
      <c r="G231" s="189"/>
      <c r="H231" s="189"/>
      <c r="I231" s="189"/>
      <c r="J231" s="2"/>
      <c r="K231" s="2"/>
      <c r="L231" s="2"/>
      <c r="M231" s="2"/>
      <c r="N231" s="2"/>
      <c r="O231" s="2"/>
      <c r="P231" s="2"/>
      <c r="Q231" s="2"/>
      <c r="R231" s="2"/>
      <c r="S231" s="2"/>
      <c r="T231" s="2"/>
      <c r="U231" s="2"/>
      <c r="V231" s="2"/>
      <c r="W231" s="2"/>
      <c r="X231" s="2"/>
      <c r="Y231" s="2"/>
    </row>
    <row r="232" ht="15.75" customHeight="1">
      <c r="A232" s="189"/>
      <c r="B232" s="189"/>
      <c r="C232" s="189"/>
      <c r="D232" s="189"/>
      <c r="E232" s="189"/>
      <c r="F232" s="314"/>
      <c r="G232" s="189"/>
      <c r="H232" s="189"/>
      <c r="I232" s="189"/>
      <c r="J232" s="2"/>
      <c r="K232" s="2"/>
      <c r="L232" s="2"/>
      <c r="M232" s="2"/>
      <c r="N232" s="2"/>
      <c r="O232" s="2"/>
      <c r="P232" s="2"/>
      <c r="Q232" s="2"/>
      <c r="R232" s="2"/>
      <c r="S232" s="2"/>
      <c r="T232" s="2"/>
      <c r="U232" s="2"/>
      <c r="V232" s="2"/>
      <c r="W232" s="2"/>
      <c r="X232" s="2"/>
      <c r="Y232" s="2"/>
    </row>
    <row r="233" ht="15.75" customHeight="1">
      <c r="A233" s="189"/>
      <c r="B233" s="189"/>
      <c r="C233" s="189"/>
      <c r="D233" s="189"/>
      <c r="E233" s="189"/>
      <c r="F233" s="314"/>
      <c r="G233" s="189"/>
      <c r="H233" s="189"/>
      <c r="I233" s="189"/>
      <c r="J233" s="2"/>
      <c r="K233" s="2"/>
      <c r="L233" s="2"/>
      <c r="M233" s="2"/>
      <c r="N233" s="2"/>
      <c r="O233" s="2"/>
      <c r="P233" s="2"/>
      <c r="Q233" s="2"/>
      <c r="R233" s="2"/>
      <c r="S233" s="2"/>
      <c r="T233" s="2"/>
      <c r="U233" s="2"/>
      <c r="V233" s="2"/>
      <c r="W233" s="2"/>
      <c r="X233" s="2"/>
      <c r="Y233" s="2"/>
    </row>
    <row r="234" ht="15.75" customHeight="1">
      <c r="A234" s="189"/>
      <c r="B234" s="189"/>
      <c r="C234" s="189"/>
      <c r="D234" s="189"/>
      <c r="E234" s="189"/>
      <c r="F234" s="314"/>
      <c r="G234" s="189"/>
      <c r="H234" s="189"/>
      <c r="I234" s="189"/>
      <c r="J234" s="2"/>
      <c r="K234" s="2"/>
      <c r="L234" s="2"/>
      <c r="M234" s="2"/>
      <c r="N234" s="2"/>
      <c r="O234" s="2"/>
      <c r="P234" s="2"/>
      <c r="Q234" s="2"/>
      <c r="R234" s="2"/>
      <c r="S234" s="2"/>
      <c r="T234" s="2"/>
      <c r="U234" s="2"/>
      <c r="V234" s="2"/>
      <c r="W234" s="2"/>
      <c r="X234" s="2"/>
      <c r="Y234" s="2"/>
    </row>
    <row r="235" ht="15.75" customHeight="1">
      <c r="A235" s="189"/>
      <c r="B235" s="189"/>
      <c r="C235" s="189"/>
      <c r="D235" s="189"/>
      <c r="E235" s="189"/>
      <c r="F235" s="314"/>
      <c r="G235" s="189"/>
      <c r="H235" s="189"/>
      <c r="I235" s="189"/>
      <c r="J235" s="2"/>
      <c r="K235" s="2"/>
      <c r="L235" s="2"/>
      <c r="M235" s="2"/>
      <c r="N235" s="2"/>
      <c r="O235" s="2"/>
      <c r="P235" s="2"/>
      <c r="Q235" s="2"/>
      <c r="R235" s="2"/>
      <c r="S235" s="2"/>
      <c r="T235" s="2"/>
      <c r="U235" s="2"/>
      <c r="V235" s="2"/>
      <c r="W235" s="2"/>
      <c r="X235" s="2"/>
      <c r="Y235" s="2"/>
    </row>
    <row r="236" ht="15.75" customHeight="1">
      <c r="A236" s="189"/>
      <c r="B236" s="189"/>
      <c r="C236" s="189"/>
      <c r="D236" s="189"/>
      <c r="E236" s="189"/>
      <c r="F236" s="314"/>
      <c r="G236" s="189"/>
      <c r="H236" s="189"/>
      <c r="I236" s="189"/>
      <c r="J236" s="2"/>
      <c r="K236" s="2"/>
      <c r="L236" s="2"/>
      <c r="M236" s="2"/>
      <c r="N236" s="2"/>
      <c r="O236" s="2"/>
      <c r="P236" s="2"/>
      <c r="Q236" s="2"/>
      <c r="R236" s="2"/>
      <c r="S236" s="2"/>
      <c r="T236" s="2"/>
      <c r="U236" s="2"/>
      <c r="V236" s="2"/>
      <c r="W236" s="2"/>
      <c r="X236" s="2"/>
      <c r="Y236" s="2"/>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969"/>
  <customSheetViews>
    <customSheetView guid="{AB856B94-BC6D-4658-AC9D-D986A8231141}" filter="1" showAutoFilter="1">
      <autoFilter ref="$A$1:$I$36"/>
      <extLst>
        <ext uri="GoogleSheetsCustomDataVersion1">
          <go:sheetsCustomData xmlns:go="http://customooxmlschemas.google.com/" filterViewId="833032507"/>
        </ext>
      </extLst>
    </customSheetView>
  </customSheetView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43"/>
    <col customWidth="1" min="2" max="2" width="75.29"/>
    <col customWidth="1" min="3" max="6" width="14.43"/>
    <col customWidth="1" min="9" max="9" width="28.43"/>
  </cols>
  <sheetData>
    <row r="1">
      <c r="A1" s="377" t="s">
        <v>273</v>
      </c>
      <c r="B1" s="377" t="s">
        <v>274</v>
      </c>
      <c r="C1" s="377" t="s">
        <v>793</v>
      </c>
      <c r="D1" s="64" t="s">
        <v>276</v>
      </c>
      <c r="E1" s="377" t="s">
        <v>277</v>
      </c>
      <c r="F1" s="64" t="s">
        <v>855</v>
      </c>
      <c r="G1" s="377" t="s">
        <v>639</v>
      </c>
      <c r="H1" s="64" t="s">
        <v>138</v>
      </c>
      <c r="I1" s="64" t="s">
        <v>281</v>
      </c>
      <c r="J1" s="572"/>
      <c r="K1" s="572"/>
      <c r="L1" s="572"/>
      <c r="M1" s="572"/>
      <c r="N1" s="572"/>
      <c r="O1" s="572"/>
      <c r="P1" s="572"/>
      <c r="Q1" s="572"/>
      <c r="R1" s="572"/>
      <c r="S1" s="572"/>
      <c r="T1" s="572"/>
      <c r="U1" s="572"/>
      <c r="V1" s="572"/>
      <c r="W1" s="572"/>
      <c r="X1" s="572"/>
    </row>
    <row r="2">
      <c r="A2" s="573"/>
      <c r="B2" s="574"/>
      <c r="C2" s="575"/>
      <c r="D2" s="576"/>
      <c r="E2" s="577"/>
      <c r="F2" s="577"/>
      <c r="G2" s="578"/>
      <c r="H2" s="578"/>
      <c r="I2" s="578"/>
      <c r="J2" s="579"/>
      <c r="K2" s="579"/>
      <c r="L2" s="579"/>
      <c r="M2" s="579"/>
      <c r="N2" s="579"/>
      <c r="O2" s="579"/>
      <c r="P2" s="579"/>
      <c r="Q2" s="579"/>
      <c r="R2" s="579"/>
      <c r="S2" s="579"/>
      <c r="T2" s="579"/>
      <c r="U2" s="580"/>
      <c r="V2" s="580"/>
      <c r="W2" s="580"/>
      <c r="X2" s="580"/>
    </row>
    <row r="3">
      <c r="A3" s="557">
        <v>1.0</v>
      </c>
      <c r="B3" s="112" t="s">
        <v>856</v>
      </c>
      <c r="C3" s="575"/>
      <c r="D3" s="93" t="s">
        <v>857</v>
      </c>
      <c r="E3" s="193" t="s">
        <v>858</v>
      </c>
      <c r="F3" s="193">
        <v>1.0</v>
      </c>
      <c r="G3" s="227">
        <v>44919.0</v>
      </c>
      <c r="H3" s="270">
        <f>G3*F3</f>
        <v>44919</v>
      </c>
      <c r="I3" s="581" t="s">
        <v>859</v>
      </c>
      <c r="J3" s="579"/>
      <c r="K3" s="579"/>
      <c r="L3" s="579"/>
      <c r="M3" s="579"/>
      <c r="N3" s="579"/>
      <c r="O3" s="579"/>
      <c r="P3" s="579"/>
      <c r="Q3" s="579"/>
      <c r="R3" s="579"/>
      <c r="S3" s="579"/>
      <c r="T3" s="579"/>
      <c r="U3" s="580"/>
      <c r="V3" s="580"/>
      <c r="W3" s="580"/>
      <c r="X3" s="580"/>
    </row>
    <row r="4">
      <c r="A4" s="573"/>
      <c r="B4" s="138" t="s">
        <v>860</v>
      </c>
      <c r="C4" s="575"/>
      <c r="D4" s="576"/>
      <c r="E4" s="577"/>
      <c r="F4" s="577"/>
      <c r="G4" s="578"/>
      <c r="H4" s="578"/>
      <c r="I4" s="581"/>
      <c r="J4" s="579"/>
      <c r="K4" s="579"/>
      <c r="L4" s="579"/>
      <c r="M4" s="579"/>
      <c r="N4" s="579"/>
      <c r="O4" s="579"/>
      <c r="P4" s="579"/>
      <c r="Q4" s="579"/>
      <c r="R4" s="579"/>
      <c r="S4" s="579"/>
      <c r="T4" s="579"/>
      <c r="U4" s="580"/>
      <c r="V4" s="580"/>
      <c r="W4" s="580"/>
      <c r="X4" s="580"/>
    </row>
    <row r="5">
      <c r="A5" s="573"/>
      <c r="B5" s="574"/>
      <c r="C5" s="575"/>
      <c r="D5" s="576"/>
      <c r="E5" s="577"/>
      <c r="F5" s="577"/>
      <c r="G5" s="578"/>
      <c r="H5" s="578"/>
      <c r="I5" s="581"/>
      <c r="J5" s="579"/>
      <c r="K5" s="579"/>
      <c r="L5" s="579"/>
      <c r="M5" s="579"/>
      <c r="N5" s="579"/>
      <c r="O5" s="579"/>
      <c r="P5" s="579"/>
      <c r="Q5" s="579"/>
      <c r="R5" s="579"/>
      <c r="S5" s="579"/>
      <c r="T5" s="579"/>
      <c r="U5" s="580"/>
      <c r="V5" s="580"/>
      <c r="W5" s="580"/>
      <c r="X5" s="580"/>
    </row>
    <row r="6">
      <c r="A6" s="557">
        <v>2.0</v>
      </c>
      <c r="B6" s="112" t="s">
        <v>861</v>
      </c>
      <c r="C6" s="575"/>
      <c r="D6" s="93" t="s">
        <v>862</v>
      </c>
      <c r="E6" s="193" t="s">
        <v>858</v>
      </c>
      <c r="F6" s="193">
        <v>1.0</v>
      </c>
      <c r="G6" s="227">
        <v>19803.0</v>
      </c>
      <c r="H6" s="270">
        <f>G6*F6</f>
        <v>19803</v>
      </c>
      <c r="I6" s="581" t="s">
        <v>863</v>
      </c>
      <c r="J6" s="579"/>
      <c r="K6" s="579"/>
      <c r="L6" s="579"/>
      <c r="M6" s="579"/>
      <c r="N6" s="579"/>
      <c r="O6" s="579"/>
      <c r="P6" s="579"/>
      <c r="Q6" s="579"/>
      <c r="R6" s="579"/>
      <c r="S6" s="579"/>
      <c r="T6" s="579"/>
      <c r="U6" s="580"/>
      <c r="V6" s="580"/>
      <c r="W6" s="580"/>
      <c r="X6" s="580"/>
    </row>
    <row r="7">
      <c r="A7" s="573"/>
      <c r="B7" s="138" t="s">
        <v>864</v>
      </c>
      <c r="C7" s="575"/>
      <c r="D7" s="576"/>
      <c r="E7" s="577"/>
      <c r="F7" s="577"/>
      <c r="G7" s="578"/>
      <c r="H7" s="578"/>
      <c r="I7" s="581"/>
      <c r="J7" s="579"/>
      <c r="K7" s="579"/>
      <c r="L7" s="579"/>
      <c r="M7" s="579"/>
      <c r="N7" s="579"/>
      <c r="O7" s="579"/>
      <c r="P7" s="579"/>
      <c r="Q7" s="579"/>
      <c r="R7" s="579"/>
      <c r="S7" s="579"/>
      <c r="T7" s="579"/>
      <c r="U7" s="580"/>
      <c r="V7" s="580"/>
      <c r="W7" s="580"/>
      <c r="X7" s="580"/>
    </row>
    <row r="8">
      <c r="A8" s="573"/>
      <c r="B8" s="574"/>
      <c r="C8" s="575"/>
      <c r="D8" s="576"/>
      <c r="E8" s="577"/>
      <c r="F8" s="577"/>
      <c r="G8" s="578"/>
      <c r="H8" s="578"/>
      <c r="I8" s="581"/>
      <c r="J8" s="579"/>
      <c r="K8" s="579"/>
      <c r="L8" s="579"/>
      <c r="M8" s="579"/>
      <c r="N8" s="579"/>
      <c r="O8" s="579"/>
      <c r="P8" s="579"/>
      <c r="Q8" s="579"/>
      <c r="R8" s="579"/>
      <c r="S8" s="579"/>
      <c r="T8" s="579"/>
      <c r="U8" s="580"/>
      <c r="V8" s="580"/>
      <c r="W8" s="580"/>
      <c r="X8" s="580"/>
    </row>
    <row r="9">
      <c r="A9" s="557">
        <v>3.0</v>
      </c>
      <c r="B9" s="112" t="s">
        <v>865</v>
      </c>
      <c r="C9" s="575"/>
      <c r="D9" s="93" t="s">
        <v>866</v>
      </c>
      <c r="E9" s="193" t="s">
        <v>858</v>
      </c>
      <c r="F9" s="193">
        <v>1.0</v>
      </c>
      <c r="G9" s="227">
        <v>25599.0</v>
      </c>
      <c r="H9" s="270">
        <f>G9*F9</f>
        <v>25599</v>
      </c>
      <c r="I9" s="581" t="s">
        <v>867</v>
      </c>
      <c r="J9" s="579"/>
      <c r="K9" s="579"/>
      <c r="L9" s="579"/>
      <c r="M9" s="579"/>
      <c r="N9" s="579"/>
      <c r="O9" s="579"/>
      <c r="P9" s="579"/>
      <c r="Q9" s="579"/>
      <c r="R9" s="579"/>
      <c r="S9" s="579"/>
      <c r="T9" s="579"/>
      <c r="U9" s="580"/>
      <c r="V9" s="580"/>
      <c r="W9" s="580"/>
      <c r="X9" s="580"/>
    </row>
    <row r="10">
      <c r="A10" s="573"/>
      <c r="B10" s="138" t="s">
        <v>868</v>
      </c>
      <c r="C10" s="575"/>
      <c r="D10" s="576"/>
      <c r="E10" s="577"/>
      <c r="F10" s="577"/>
      <c r="G10" s="578"/>
      <c r="H10" s="578"/>
      <c r="I10" s="581"/>
      <c r="J10" s="579"/>
      <c r="K10" s="579"/>
      <c r="L10" s="579"/>
      <c r="M10" s="579"/>
      <c r="N10" s="579"/>
      <c r="O10" s="579"/>
      <c r="P10" s="579"/>
      <c r="Q10" s="579"/>
      <c r="R10" s="579"/>
      <c r="S10" s="579"/>
      <c r="T10" s="579"/>
      <c r="U10" s="580"/>
      <c r="V10" s="580"/>
      <c r="W10" s="580"/>
      <c r="X10" s="580"/>
    </row>
    <row r="11">
      <c r="A11" s="573"/>
      <c r="B11" s="574"/>
      <c r="C11" s="575"/>
      <c r="D11" s="576"/>
      <c r="E11" s="577"/>
      <c r="F11" s="577"/>
      <c r="G11" s="578"/>
      <c r="H11" s="578"/>
      <c r="I11" s="581"/>
      <c r="J11" s="579"/>
      <c r="K11" s="579"/>
      <c r="L11" s="579"/>
      <c r="M11" s="579"/>
      <c r="N11" s="579"/>
      <c r="O11" s="579"/>
      <c r="P11" s="579"/>
      <c r="Q11" s="579"/>
      <c r="R11" s="579"/>
      <c r="S11" s="579"/>
      <c r="T11" s="579"/>
      <c r="U11" s="580"/>
      <c r="V11" s="580"/>
      <c r="W11" s="580"/>
      <c r="X11" s="580"/>
    </row>
    <row r="12">
      <c r="A12" s="557">
        <v>4.0</v>
      </c>
      <c r="B12" s="112" t="s">
        <v>869</v>
      </c>
      <c r="C12" s="575"/>
      <c r="D12" s="576"/>
      <c r="E12" s="193" t="s">
        <v>858</v>
      </c>
      <c r="F12" s="193">
        <v>1.0</v>
      </c>
      <c r="G12" s="227">
        <v>289800.0</v>
      </c>
      <c r="H12" s="270">
        <f>G12*F12</f>
        <v>289800</v>
      </c>
      <c r="I12" s="581"/>
      <c r="J12" s="579"/>
      <c r="K12" s="579"/>
      <c r="L12" s="579"/>
      <c r="M12" s="579"/>
      <c r="N12" s="579"/>
      <c r="O12" s="579"/>
      <c r="P12" s="579"/>
      <c r="Q12" s="579"/>
      <c r="R12" s="579"/>
      <c r="S12" s="579"/>
      <c r="T12" s="579"/>
      <c r="U12" s="580"/>
      <c r="V12" s="580"/>
      <c r="W12" s="580"/>
      <c r="X12" s="580"/>
    </row>
    <row r="13">
      <c r="A13" s="573"/>
      <c r="B13" s="138" t="s">
        <v>870</v>
      </c>
      <c r="C13" s="575"/>
      <c r="D13" s="576"/>
      <c r="E13" s="577"/>
      <c r="F13" s="577"/>
      <c r="G13" s="578"/>
      <c r="H13" s="578"/>
      <c r="I13" s="581"/>
      <c r="J13" s="579"/>
      <c r="K13" s="579"/>
      <c r="L13" s="579"/>
      <c r="M13" s="579"/>
      <c r="N13" s="579"/>
      <c r="O13" s="579"/>
      <c r="P13" s="579"/>
      <c r="Q13" s="579"/>
      <c r="R13" s="579"/>
      <c r="S13" s="579"/>
      <c r="T13" s="579"/>
      <c r="U13" s="580"/>
      <c r="V13" s="580"/>
      <c r="W13" s="580"/>
      <c r="X13" s="580"/>
    </row>
    <row r="14">
      <c r="A14" s="573"/>
      <c r="B14" s="574"/>
      <c r="C14" s="575"/>
      <c r="D14" s="576"/>
      <c r="E14" s="577"/>
      <c r="F14" s="577"/>
      <c r="G14" s="578"/>
      <c r="H14" s="578"/>
      <c r="I14" s="581"/>
      <c r="J14" s="579"/>
      <c r="K14" s="579"/>
      <c r="L14" s="579"/>
      <c r="M14" s="579"/>
      <c r="N14" s="579"/>
      <c r="O14" s="579"/>
      <c r="P14" s="579"/>
      <c r="Q14" s="579"/>
      <c r="R14" s="579"/>
      <c r="S14" s="579"/>
      <c r="T14" s="579"/>
      <c r="U14" s="580"/>
      <c r="V14" s="580"/>
      <c r="W14" s="580"/>
      <c r="X14" s="580"/>
    </row>
    <row r="15">
      <c r="A15" s="557">
        <v>5.0</v>
      </c>
      <c r="B15" s="112" t="s">
        <v>871</v>
      </c>
      <c r="C15" s="575"/>
      <c r="D15" s="93" t="s">
        <v>872</v>
      </c>
      <c r="E15" s="193" t="s">
        <v>858</v>
      </c>
      <c r="F15" s="193">
        <v>1.0</v>
      </c>
      <c r="G15" s="227">
        <v>72450.0</v>
      </c>
      <c r="H15" s="270">
        <f>G15*F15</f>
        <v>72450</v>
      </c>
      <c r="I15" s="581" t="s">
        <v>873</v>
      </c>
      <c r="J15" s="579"/>
      <c r="K15" s="579"/>
      <c r="L15" s="579"/>
      <c r="M15" s="579"/>
      <c r="N15" s="579"/>
      <c r="O15" s="579"/>
      <c r="P15" s="579"/>
      <c r="Q15" s="579"/>
      <c r="R15" s="579"/>
      <c r="S15" s="579"/>
      <c r="T15" s="579"/>
      <c r="U15" s="580"/>
      <c r="V15" s="580"/>
      <c r="W15" s="580"/>
      <c r="X15" s="580"/>
    </row>
    <row r="16">
      <c r="A16" s="573"/>
      <c r="B16" s="138" t="s">
        <v>874</v>
      </c>
      <c r="C16" s="575"/>
      <c r="D16" s="576"/>
      <c r="E16" s="577"/>
      <c r="F16" s="577"/>
      <c r="G16" s="578"/>
      <c r="H16" s="578"/>
      <c r="I16" s="581"/>
      <c r="J16" s="579"/>
      <c r="K16" s="579"/>
      <c r="L16" s="579"/>
      <c r="M16" s="579"/>
      <c r="N16" s="579"/>
      <c r="O16" s="579"/>
      <c r="P16" s="579"/>
      <c r="Q16" s="579"/>
      <c r="R16" s="579"/>
      <c r="S16" s="579"/>
      <c r="T16" s="579"/>
      <c r="U16" s="580"/>
      <c r="V16" s="580"/>
      <c r="W16" s="580"/>
      <c r="X16" s="580"/>
    </row>
    <row r="17">
      <c r="A17" s="573"/>
      <c r="B17" s="574"/>
      <c r="C17" s="575"/>
      <c r="D17" s="576"/>
      <c r="E17" s="577"/>
      <c r="F17" s="577"/>
      <c r="G17" s="578"/>
      <c r="H17" s="578"/>
      <c r="I17" s="581"/>
      <c r="J17" s="579"/>
      <c r="K17" s="579"/>
      <c r="L17" s="579"/>
      <c r="M17" s="579"/>
      <c r="N17" s="579"/>
      <c r="O17" s="579"/>
      <c r="P17" s="579"/>
      <c r="Q17" s="579"/>
      <c r="R17" s="579"/>
      <c r="S17" s="579"/>
      <c r="T17" s="579"/>
      <c r="U17" s="580"/>
      <c r="V17" s="580"/>
      <c r="W17" s="580"/>
      <c r="X17" s="580"/>
    </row>
    <row r="18">
      <c r="A18" s="557">
        <v>6.0</v>
      </c>
      <c r="B18" s="112" t="s">
        <v>875</v>
      </c>
      <c r="C18" s="575"/>
      <c r="D18" s="93" t="s">
        <v>876</v>
      </c>
      <c r="E18" s="193" t="s">
        <v>858</v>
      </c>
      <c r="F18" s="193">
        <v>2.0</v>
      </c>
      <c r="G18" s="227">
        <v>24150.0</v>
      </c>
      <c r="H18" s="270">
        <f>G18*F18</f>
        <v>48300</v>
      </c>
      <c r="I18" s="581" t="s">
        <v>877</v>
      </c>
      <c r="J18" s="579"/>
      <c r="K18" s="579"/>
      <c r="L18" s="579"/>
      <c r="M18" s="579"/>
      <c r="N18" s="579"/>
      <c r="O18" s="579"/>
      <c r="P18" s="579"/>
      <c r="Q18" s="579"/>
      <c r="R18" s="579"/>
      <c r="S18" s="579"/>
      <c r="T18" s="579"/>
      <c r="U18" s="580"/>
      <c r="V18" s="580"/>
      <c r="W18" s="580"/>
      <c r="X18" s="580"/>
    </row>
    <row r="19">
      <c r="A19" s="573"/>
      <c r="B19" s="138" t="s">
        <v>878</v>
      </c>
      <c r="C19" s="575"/>
      <c r="D19" s="576"/>
      <c r="E19" s="577"/>
      <c r="F19" s="577"/>
      <c r="G19" s="578"/>
      <c r="H19" s="578"/>
      <c r="I19" s="581"/>
      <c r="J19" s="579"/>
      <c r="K19" s="579"/>
      <c r="L19" s="579"/>
      <c r="M19" s="579"/>
      <c r="N19" s="579"/>
      <c r="O19" s="579"/>
      <c r="P19" s="579"/>
      <c r="Q19" s="579"/>
      <c r="R19" s="579"/>
      <c r="S19" s="579"/>
      <c r="T19" s="579"/>
      <c r="U19" s="580"/>
      <c r="V19" s="580"/>
      <c r="W19" s="580"/>
      <c r="X19" s="580"/>
    </row>
    <row r="20">
      <c r="A20" s="573"/>
      <c r="B20" s="574"/>
      <c r="C20" s="575"/>
      <c r="D20" s="576"/>
      <c r="E20" s="577"/>
      <c r="F20" s="577"/>
      <c r="G20" s="578"/>
      <c r="H20" s="578"/>
      <c r="I20" s="581"/>
      <c r="J20" s="579"/>
      <c r="K20" s="579"/>
      <c r="L20" s="579"/>
      <c r="M20" s="579"/>
      <c r="N20" s="579"/>
      <c r="O20" s="579"/>
      <c r="P20" s="579"/>
      <c r="Q20" s="579"/>
      <c r="R20" s="579"/>
      <c r="S20" s="579"/>
      <c r="T20" s="579"/>
      <c r="U20" s="580"/>
      <c r="V20" s="580"/>
      <c r="W20" s="580"/>
      <c r="X20" s="580"/>
    </row>
    <row r="21" ht="15.75" customHeight="1">
      <c r="A21" s="557">
        <v>7.0</v>
      </c>
      <c r="B21" s="112" t="s">
        <v>879</v>
      </c>
      <c r="C21" s="575"/>
      <c r="D21" s="93" t="s">
        <v>866</v>
      </c>
      <c r="E21" s="193" t="s">
        <v>858</v>
      </c>
      <c r="F21" s="193">
        <v>1.0</v>
      </c>
      <c r="G21" s="227">
        <v>25599.0</v>
      </c>
      <c r="H21" s="270">
        <f>G21*F21</f>
        <v>25599</v>
      </c>
      <c r="I21" s="581" t="s">
        <v>867</v>
      </c>
      <c r="J21" s="579"/>
      <c r="K21" s="579"/>
      <c r="L21" s="579"/>
      <c r="M21" s="579"/>
      <c r="N21" s="579"/>
      <c r="O21" s="579"/>
      <c r="P21" s="579"/>
      <c r="Q21" s="579"/>
      <c r="R21" s="579"/>
      <c r="S21" s="579"/>
      <c r="T21" s="579"/>
      <c r="U21" s="580"/>
      <c r="V21" s="580"/>
      <c r="W21" s="580"/>
      <c r="X21" s="580"/>
    </row>
    <row r="22" ht="15.75" customHeight="1">
      <c r="A22" s="573"/>
      <c r="B22" s="138" t="s">
        <v>880</v>
      </c>
      <c r="C22" s="575"/>
      <c r="D22" s="576"/>
      <c r="E22" s="577"/>
      <c r="F22" s="577"/>
      <c r="G22" s="578"/>
      <c r="H22" s="578"/>
      <c r="I22" s="581"/>
      <c r="J22" s="579"/>
      <c r="K22" s="579"/>
      <c r="L22" s="579"/>
      <c r="M22" s="579"/>
      <c r="N22" s="579"/>
      <c r="O22" s="579"/>
      <c r="P22" s="579"/>
      <c r="Q22" s="579"/>
      <c r="R22" s="579"/>
      <c r="S22" s="579"/>
      <c r="T22" s="579"/>
      <c r="U22" s="580"/>
      <c r="V22" s="580"/>
      <c r="W22" s="580"/>
      <c r="X22" s="580"/>
    </row>
    <row r="23" ht="15.75" customHeight="1">
      <c r="A23" s="573"/>
      <c r="B23" s="574"/>
      <c r="C23" s="575"/>
      <c r="D23" s="576"/>
      <c r="E23" s="577"/>
      <c r="F23" s="577"/>
      <c r="G23" s="578"/>
      <c r="H23" s="578"/>
      <c r="I23" s="581"/>
      <c r="J23" s="579"/>
      <c r="K23" s="579"/>
      <c r="L23" s="579"/>
      <c r="M23" s="579"/>
      <c r="N23" s="579"/>
      <c r="O23" s="579"/>
      <c r="P23" s="579"/>
      <c r="Q23" s="579"/>
      <c r="R23" s="579"/>
      <c r="S23" s="579"/>
      <c r="T23" s="579"/>
      <c r="U23" s="580"/>
      <c r="V23" s="580"/>
      <c r="W23" s="580"/>
      <c r="X23" s="580"/>
    </row>
    <row r="24" ht="15.75" customHeight="1">
      <c r="A24" s="557">
        <v>8.0</v>
      </c>
      <c r="B24" s="112" t="s">
        <v>881</v>
      </c>
      <c r="C24" s="575"/>
      <c r="D24" s="93" t="s">
        <v>882</v>
      </c>
      <c r="E24" s="193" t="s">
        <v>858</v>
      </c>
      <c r="F24" s="193">
        <v>1.0</v>
      </c>
      <c r="G24" s="227">
        <v>28014.0</v>
      </c>
      <c r="H24" s="270">
        <f>G24*F24</f>
        <v>28014</v>
      </c>
      <c r="I24" s="581" t="s">
        <v>570</v>
      </c>
      <c r="J24" s="579"/>
      <c r="K24" s="579"/>
      <c r="L24" s="579"/>
      <c r="M24" s="579"/>
      <c r="N24" s="579"/>
      <c r="O24" s="579"/>
      <c r="P24" s="579"/>
      <c r="Q24" s="579"/>
      <c r="R24" s="579"/>
      <c r="S24" s="579"/>
      <c r="T24" s="579"/>
      <c r="U24" s="580"/>
      <c r="V24" s="580"/>
      <c r="W24" s="580"/>
      <c r="X24" s="580"/>
    </row>
    <row r="25" ht="15.75" customHeight="1">
      <c r="A25" s="573"/>
      <c r="B25" s="138" t="s">
        <v>883</v>
      </c>
      <c r="C25" s="575"/>
      <c r="D25" s="576"/>
      <c r="E25" s="577"/>
      <c r="F25" s="577"/>
      <c r="G25" s="578"/>
      <c r="H25" s="578"/>
      <c r="I25" s="581"/>
      <c r="J25" s="579"/>
      <c r="K25" s="579"/>
      <c r="L25" s="579"/>
      <c r="M25" s="579"/>
      <c r="N25" s="579"/>
      <c r="O25" s="579"/>
      <c r="P25" s="579"/>
      <c r="Q25" s="579"/>
      <c r="R25" s="579"/>
      <c r="S25" s="579"/>
      <c r="T25" s="579"/>
      <c r="U25" s="580"/>
      <c r="V25" s="580"/>
      <c r="W25" s="580"/>
      <c r="X25" s="580"/>
    </row>
    <row r="26" ht="15.75" customHeight="1">
      <c r="A26" s="573"/>
      <c r="B26" s="574"/>
      <c r="C26" s="575"/>
      <c r="D26" s="576"/>
      <c r="E26" s="577"/>
      <c r="F26" s="577"/>
      <c r="G26" s="578"/>
      <c r="H26" s="578"/>
      <c r="I26" s="581"/>
      <c r="J26" s="579"/>
      <c r="K26" s="579"/>
      <c r="L26" s="579"/>
      <c r="M26" s="579"/>
      <c r="N26" s="579"/>
      <c r="O26" s="579"/>
      <c r="P26" s="579"/>
      <c r="Q26" s="579"/>
      <c r="R26" s="579"/>
      <c r="S26" s="579"/>
      <c r="T26" s="579"/>
      <c r="U26" s="580"/>
      <c r="V26" s="580"/>
      <c r="W26" s="580"/>
      <c r="X26" s="580"/>
    </row>
    <row r="27" ht="15.75" customHeight="1">
      <c r="A27" s="557">
        <v>9.0</v>
      </c>
      <c r="B27" s="112" t="s">
        <v>884</v>
      </c>
      <c r="C27" s="575"/>
      <c r="D27" s="93" t="s">
        <v>885</v>
      </c>
      <c r="E27" s="193" t="s">
        <v>858</v>
      </c>
      <c r="F27" s="193">
        <v>1.0</v>
      </c>
      <c r="G27" s="227">
        <v>7245.0</v>
      </c>
      <c r="H27" s="270">
        <f>G27*F27</f>
        <v>7245</v>
      </c>
      <c r="I27" s="581" t="s">
        <v>886</v>
      </c>
      <c r="J27" s="579"/>
      <c r="K27" s="579"/>
      <c r="L27" s="579"/>
      <c r="M27" s="579"/>
      <c r="N27" s="579"/>
      <c r="O27" s="579"/>
      <c r="P27" s="579"/>
      <c r="Q27" s="579"/>
      <c r="R27" s="579"/>
      <c r="S27" s="579"/>
      <c r="T27" s="579"/>
      <c r="U27" s="580"/>
      <c r="V27" s="580"/>
      <c r="W27" s="580"/>
      <c r="X27" s="580"/>
    </row>
    <row r="28" ht="15.75" customHeight="1">
      <c r="A28" s="573"/>
      <c r="B28" s="138" t="s">
        <v>887</v>
      </c>
      <c r="C28" s="575"/>
      <c r="D28" s="576"/>
      <c r="E28" s="577"/>
      <c r="F28" s="577"/>
      <c r="G28" s="578"/>
      <c r="H28" s="578"/>
      <c r="I28" s="581"/>
      <c r="J28" s="579"/>
      <c r="K28" s="579"/>
      <c r="L28" s="579"/>
      <c r="M28" s="579"/>
      <c r="N28" s="579"/>
      <c r="O28" s="579"/>
      <c r="P28" s="579"/>
      <c r="Q28" s="579"/>
      <c r="R28" s="579"/>
      <c r="S28" s="579"/>
      <c r="T28" s="579"/>
      <c r="U28" s="580"/>
      <c r="V28" s="580"/>
      <c r="W28" s="580"/>
      <c r="X28" s="580"/>
    </row>
    <row r="29" ht="15.75" customHeight="1">
      <c r="A29" s="573"/>
      <c r="B29" s="574"/>
      <c r="C29" s="575"/>
      <c r="D29" s="576"/>
      <c r="E29" s="577"/>
      <c r="F29" s="577"/>
      <c r="G29" s="578"/>
      <c r="H29" s="578"/>
      <c r="I29" s="581"/>
      <c r="J29" s="579"/>
      <c r="K29" s="579"/>
      <c r="L29" s="579"/>
      <c r="M29" s="579"/>
      <c r="N29" s="579"/>
      <c r="O29" s="579"/>
      <c r="P29" s="579"/>
      <c r="Q29" s="579"/>
      <c r="R29" s="579"/>
      <c r="S29" s="579"/>
      <c r="T29" s="579"/>
      <c r="U29" s="580"/>
      <c r="V29" s="580"/>
      <c r="W29" s="580"/>
      <c r="X29" s="580"/>
    </row>
    <row r="30" ht="15.75" customHeight="1">
      <c r="A30" s="557">
        <v>10.0</v>
      </c>
      <c r="B30" s="112" t="s">
        <v>879</v>
      </c>
      <c r="C30" s="575"/>
      <c r="D30" s="93" t="s">
        <v>888</v>
      </c>
      <c r="E30" s="193" t="s">
        <v>858</v>
      </c>
      <c r="F30" s="193">
        <v>1.0</v>
      </c>
      <c r="G30" s="227">
        <v>21735.0</v>
      </c>
      <c r="H30" s="270">
        <f>G30*F30</f>
        <v>21735</v>
      </c>
      <c r="I30" s="581" t="s">
        <v>889</v>
      </c>
      <c r="J30" s="579"/>
      <c r="K30" s="579"/>
      <c r="L30" s="579"/>
      <c r="M30" s="579"/>
      <c r="N30" s="579"/>
      <c r="O30" s="579"/>
      <c r="P30" s="579"/>
      <c r="Q30" s="579"/>
      <c r="R30" s="579"/>
      <c r="S30" s="579"/>
      <c r="T30" s="579"/>
      <c r="U30" s="580"/>
      <c r="V30" s="580"/>
      <c r="W30" s="580"/>
      <c r="X30" s="580"/>
    </row>
    <row r="31" ht="15.75" customHeight="1">
      <c r="A31" s="573"/>
      <c r="B31" s="138" t="s">
        <v>890</v>
      </c>
      <c r="C31" s="575"/>
      <c r="D31" s="576"/>
      <c r="E31" s="577"/>
      <c r="F31" s="577"/>
      <c r="G31" s="578"/>
      <c r="H31" s="578"/>
      <c r="I31" s="581"/>
      <c r="J31" s="579"/>
      <c r="K31" s="579"/>
      <c r="L31" s="579"/>
      <c r="M31" s="579"/>
      <c r="N31" s="579"/>
      <c r="O31" s="579"/>
      <c r="P31" s="579"/>
      <c r="Q31" s="579"/>
      <c r="R31" s="579"/>
      <c r="S31" s="579"/>
      <c r="T31" s="579"/>
      <c r="U31" s="580"/>
      <c r="V31" s="580"/>
      <c r="W31" s="580"/>
      <c r="X31" s="580"/>
    </row>
    <row r="32" ht="15.75" customHeight="1">
      <c r="A32" s="573"/>
      <c r="B32" s="574"/>
      <c r="C32" s="575"/>
      <c r="D32" s="576"/>
      <c r="E32" s="577"/>
      <c r="F32" s="578"/>
      <c r="G32" s="578"/>
      <c r="H32" s="578"/>
      <c r="I32" s="581"/>
      <c r="J32" s="579"/>
      <c r="K32" s="579"/>
      <c r="L32" s="579"/>
      <c r="M32" s="579"/>
      <c r="N32" s="579"/>
      <c r="O32" s="579"/>
      <c r="P32" s="579"/>
      <c r="Q32" s="579"/>
      <c r="R32" s="579"/>
      <c r="S32" s="579"/>
      <c r="T32" s="579"/>
      <c r="U32" s="580"/>
      <c r="V32" s="580"/>
      <c r="W32" s="580"/>
      <c r="X32" s="580"/>
    </row>
    <row r="33" ht="15.75" customHeight="1">
      <c r="A33" s="557">
        <v>11.0</v>
      </c>
      <c r="B33" s="112" t="s">
        <v>891</v>
      </c>
      <c r="C33" s="575"/>
      <c r="D33" s="93" t="s">
        <v>892</v>
      </c>
      <c r="E33" s="193" t="s">
        <v>858</v>
      </c>
      <c r="F33" s="193">
        <v>1.0</v>
      </c>
      <c r="G33" s="227">
        <v>16905.0</v>
      </c>
      <c r="H33" s="270">
        <f>G33*F33</f>
        <v>16905</v>
      </c>
      <c r="I33" s="581" t="s">
        <v>806</v>
      </c>
      <c r="J33" s="579"/>
      <c r="K33" s="579"/>
      <c r="L33" s="579"/>
      <c r="M33" s="579"/>
      <c r="N33" s="579"/>
      <c r="O33" s="579"/>
      <c r="P33" s="579"/>
      <c r="Q33" s="579"/>
      <c r="R33" s="579"/>
      <c r="S33" s="579"/>
      <c r="T33" s="579"/>
      <c r="U33" s="580"/>
      <c r="V33" s="580"/>
      <c r="W33" s="580"/>
      <c r="X33" s="580"/>
    </row>
    <row r="34" ht="15.75" customHeight="1">
      <c r="A34" s="573"/>
      <c r="B34" s="138" t="s">
        <v>893</v>
      </c>
      <c r="C34" s="575"/>
      <c r="D34" s="576"/>
      <c r="E34" s="577"/>
      <c r="F34" s="578"/>
      <c r="G34" s="578"/>
      <c r="H34" s="578"/>
      <c r="I34" s="581"/>
      <c r="J34" s="579"/>
      <c r="K34" s="579"/>
      <c r="L34" s="579"/>
      <c r="M34" s="579"/>
      <c r="N34" s="579"/>
      <c r="O34" s="579"/>
      <c r="P34" s="579"/>
      <c r="Q34" s="579"/>
      <c r="R34" s="579"/>
      <c r="S34" s="579"/>
      <c r="T34" s="579"/>
      <c r="U34" s="580"/>
      <c r="V34" s="580"/>
      <c r="W34" s="580"/>
      <c r="X34" s="580"/>
    </row>
    <row r="35" ht="15.75" customHeight="1">
      <c r="A35" s="573"/>
      <c r="B35" s="574"/>
      <c r="C35" s="575"/>
      <c r="D35" s="576"/>
      <c r="E35" s="577"/>
      <c r="F35" s="578"/>
      <c r="G35" s="578"/>
      <c r="H35" s="578"/>
      <c r="I35" s="581"/>
      <c r="J35" s="579"/>
      <c r="K35" s="579"/>
      <c r="L35" s="579"/>
      <c r="M35" s="579"/>
      <c r="N35" s="579"/>
      <c r="O35" s="579"/>
      <c r="P35" s="579"/>
      <c r="Q35" s="579"/>
      <c r="R35" s="579"/>
      <c r="S35" s="579"/>
      <c r="T35" s="579"/>
      <c r="U35" s="580"/>
      <c r="V35" s="580"/>
      <c r="W35" s="580"/>
      <c r="X35" s="580"/>
    </row>
    <row r="36" ht="15.75" customHeight="1">
      <c r="A36" s="557">
        <v>12.0</v>
      </c>
      <c r="B36" s="112" t="s">
        <v>894</v>
      </c>
      <c r="C36" s="575"/>
      <c r="D36" s="93" t="s">
        <v>895</v>
      </c>
      <c r="E36" s="193" t="s">
        <v>858</v>
      </c>
      <c r="F36" s="193">
        <v>2.0</v>
      </c>
      <c r="G36" s="227">
        <v>5313.0</v>
      </c>
      <c r="H36" s="270">
        <f>G36*F36</f>
        <v>10626</v>
      </c>
      <c r="I36" s="581" t="s">
        <v>896</v>
      </c>
      <c r="J36" s="579"/>
      <c r="K36" s="579"/>
      <c r="L36" s="579"/>
      <c r="M36" s="579"/>
      <c r="N36" s="579"/>
      <c r="O36" s="579"/>
      <c r="P36" s="579"/>
      <c r="Q36" s="579"/>
      <c r="R36" s="579"/>
      <c r="S36" s="579"/>
      <c r="T36" s="579"/>
      <c r="U36" s="580"/>
      <c r="V36" s="580"/>
      <c r="W36" s="580"/>
      <c r="X36" s="580"/>
    </row>
    <row r="37" ht="15.75" customHeight="1">
      <c r="A37" s="573"/>
      <c r="B37" s="138" t="s">
        <v>897</v>
      </c>
      <c r="C37" s="575"/>
      <c r="D37" s="576"/>
      <c r="E37" s="577"/>
      <c r="F37" s="577"/>
      <c r="G37" s="578"/>
      <c r="H37" s="578"/>
      <c r="I37" s="581"/>
      <c r="J37" s="579"/>
      <c r="K37" s="579"/>
      <c r="L37" s="579"/>
      <c r="M37" s="579"/>
      <c r="N37" s="579"/>
      <c r="O37" s="579"/>
      <c r="P37" s="579"/>
      <c r="Q37" s="579"/>
      <c r="R37" s="579"/>
      <c r="S37" s="579"/>
      <c r="T37" s="579"/>
      <c r="U37" s="580"/>
      <c r="V37" s="580"/>
      <c r="W37" s="580"/>
      <c r="X37" s="580"/>
    </row>
    <row r="38" ht="15.75" customHeight="1">
      <c r="A38" s="573"/>
      <c r="B38" s="574"/>
      <c r="C38" s="575"/>
      <c r="D38" s="576"/>
      <c r="E38" s="577"/>
      <c r="F38" s="577"/>
      <c r="G38" s="578"/>
      <c r="H38" s="578"/>
      <c r="I38" s="581"/>
      <c r="J38" s="579"/>
      <c r="K38" s="579"/>
      <c r="L38" s="579"/>
      <c r="M38" s="579"/>
      <c r="N38" s="579"/>
      <c r="O38" s="579"/>
      <c r="P38" s="579"/>
      <c r="Q38" s="579"/>
      <c r="R38" s="579"/>
      <c r="S38" s="579"/>
      <c r="T38" s="579"/>
      <c r="U38" s="580"/>
      <c r="V38" s="580"/>
      <c r="W38" s="580"/>
      <c r="X38" s="580"/>
    </row>
    <row r="39" ht="15.75" customHeight="1">
      <c r="A39" s="557">
        <v>13.0</v>
      </c>
      <c r="B39" s="112" t="s">
        <v>898</v>
      </c>
      <c r="C39" s="575"/>
      <c r="D39" s="93" t="s">
        <v>899</v>
      </c>
      <c r="E39" s="193" t="s">
        <v>858</v>
      </c>
      <c r="F39" s="193">
        <v>1.0</v>
      </c>
      <c r="G39" s="227">
        <v>55545.0</v>
      </c>
      <c r="H39" s="270">
        <f>G39*F39</f>
        <v>55545</v>
      </c>
      <c r="I39" s="581" t="s">
        <v>900</v>
      </c>
      <c r="J39" s="579"/>
      <c r="K39" s="579"/>
      <c r="L39" s="579"/>
      <c r="M39" s="579"/>
      <c r="N39" s="579"/>
      <c r="O39" s="579"/>
      <c r="P39" s="579"/>
      <c r="Q39" s="579"/>
      <c r="R39" s="579"/>
      <c r="S39" s="579"/>
      <c r="T39" s="579"/>
      <c r="U39" s="580"/>
      <c r="V39" s="580"/>
      <c r="W39" s="580"/>
      <c r="X39" s="580"/>
    </row>
    <row r="40" ht="15.75" customHeight="1">
      <c r="A40" s="573"/>
      <c r="B40" s="138" t="s">
        <v>901</v>
      </c>
      <c r="C40" s="575"/>
      <c r="D40" s="576"/>
      <c r="E40" s="577"/>
      <c r="F40" s="577"/>
      <c r="G40" s="578"/>
      <c r="H40" s="578"/>
      <c r="I40" s="578"/>
      <c r="J40" s="579"/>
      <c r="K40" s="579"/>
      <c r="L40" s="579"/>
      <c r="M40" s="579"/>
      <c r="N40" s="579"/>
      <c r="O40" s="579"/>
      <c r="P40" s="579"/>
      <c r="Q40" s="579"/>
      <c r="R40" s="579"/>
      <c r="S40" s="579"/>
      <c r="T40" s="579"/>
      <c r="U40" s="580"/>
      <c r="V40" s="580"/>
      <c r="W40" s="580"/>
      <c r="X40" s="580"/>
    </row>
    <row r="41" ht="15.75" customHeight="1">
      <c r="A41" s="580"/>
      <c r="B41" s="580"/>
      <c r="C41" s="582"/>
      <c r="D41" s="580"/>
      <c r="E41" s="580"/>
      <c r="F41" s="580"/>
      <c r="G41" s="580"/>
      <c r="H41" s="580"/>
      <c r="I41" s="580"/>
      <c r="J41" s="580"/>
      <c r="K41" s="580"/>
      <c r="L41" s="580"/>
      <c r="M41" s="580"/>
      <c r="N41" s="580"/>
      <c r="O41" s="580"/>
      <c r="P41" s="580"/>
      <c r="Q41" s="580"/>
      <c r="R41" s="580"/>
      <c r="S41" s="580"/>
      <c r="T41" s="580"/>
      <c r="U41" s="580"/>
      <c r="V41" s="580"/>
      <c r="W41" s="580"/>
      <c r="X41" s="580"/>
    </row>
    <row r="42" ht="15.75" customHeight="1">
      <c r="A42" s="583"/>
      <c r="B42" s="518"/>
      <c r="C42" s="584"/>
      <c r="D42" s="585"/>
      <c r="E42" s="586"/>
      <c r="F42" s="587"/>
      <c r="G42" s="587"/>
      <c r="H42" s="588">
        <f>SUM(H3:H41)</f>
        <v>666540</v>
      </c>
      <c r="I42" s="587"/>
      <c r="J42" s="579"/>
      <c r="K42" s="579"/>
      <c r="L42" s="579"/>
      <c r="M42" s="579"/>
      <c r="N42" s="579"/>
      <c r="O42" s="579"/>
      <c r="P42" s="579"/>
      <c r="Q42" s="579"/>
      <c r="R42" s="579"/>
      <c r="S42" s="579"/>
      <c r="T42" s="579"/>
      <c r="U42" s="580"/>
      <c r="V42" s="580"/>
      <c r="W42" s="580"/>
      <c r="X42" s="580"/>
    </row>
    <row r="43" ht="15.75" customHeight="1">
      <c r="A43" s="580"/>
      <c r="B43" s="580"/>
      <c r="C43" s="582"/>
      <c r="D43" s="580"/>
      <c r="E43" s="580"/>
      <c r="F43" s="580"/>
      <c r="G43" s="580"/>
      <c r="H43" s="580"/>
      <c r="I43" s="580"/>
      <c r="J43" s="580"/>
      <c r="K43" s="580"/>
      <c r="L43" s="580"/>
      <c r="M43" s="580"/>
      <c r="N43" s="580"/>
      <c r="O43" s="580"/>
      <c r="P43" s="580"/>
      <c r="Q43" s="580"/>
      <c r="R43" s="580"/>
      <c r="S43" s="580"/>
      <c r="T43" s="580"/>
      <c r="U43" s="580"/>
      <c r="V43" s="580"/>
      <c r="W43" s="580"/>
      <c r="X43" s="580"/>
    </row>
    <row r="44" ht="15.75" customHeight="1">
      <c r="A44" s="580"/>
      <c r="B44" s="580"/>
      <c r="C44" s="582"/>
      <c r="D44" s="580"/>
      <c r="E44" s="580"/>
      <c r="F44" s="580"/>
      <c r="G44" s="580"/>
      <c r="H44" s="580"/>
      <c r="I44" s="580"/>
      <c r="J44" s="580"/>
      <c r="K44" s="580"/>
      <c r="L44" s="580"/>
      <c r="M44" s="580"/>
      <c r="N44" s="580"/>
      <c r="O44" s="580"/>
      <c r="P44" s="580"/>
      <c r="Q44" s="580"/>
      <c r="R44" s="580"/>
      <c r="S44" s="580"/>
      <c r="T44" s="580"/>
      <c r="U44" s="580"/>
      <c r="V44" s="580"/>
      <c r="W44" s="580"/>
      <c r="X44" s="580"/>
    </row>
    <row r="45" ht="15.75" customHeight="1">
      <c r="A45" s="580"/>
      <c r="B45" s="580"/>
      <c r="C45" s="582"/>
      <c r="D45" s="580"/>
      <c r="E45" s="580"/>
      <c r="F45" s="580"/>
      <c r="G45" s="580"/>
      <c r="H45" s="580"/>
      <c r="I45" s="580"/>
      <c r="J45" s="580"/>
      <c r="K45" s="580"/>
      <c r="L45" s="580"/>
      <c r="M45" s="580"/>
      <c r="N45" s="580"/>
      <c r="O45" s="580"/>
      <c r="P45" s="580"/>
      <c r="Q45" s="580"/>
      <c r="R45" s="580"/>
      <c r="S45" s="580"/>
      <c r="T45" s="580"/>
      <c r="U45" s="580"/>
      <c r="V45" s="580"/>
      <c r="W45" s="580"/>
      <c r="X45" s="580"/>
    </row>
    <row r="46" ht="15.75" customHeight="1">
      <c r="A46" s="580"/>
      <c r="B46" s="580"/>
      <c r="C46" s="582"/>
      <c r="D46" s="580"/>
      <c r="E46" s="580"/>
      <c r="F46" s="580"/>
      <c r="G46" s="580"/>
      <c r="H46" s="580"/>
      <c r="I46" s="580"/>
      <c r="J46" s="580"/>
      <c r="K46" s="580"/>
      <c r="L46" s="580"/>
      <c r="M46" s="580"/>
      <c r="N46" s="580"/>
      <c r="O46" s="580"/>
      <c r="P46" s="580"/>
      <c r="Q46" s="580"/>
      <c r="R46" s="580"/>
      <c r="S46" s="580"/>
      <c r="T46" s="580"/>
      <c r="U46" s="580"/>
      <c r="V46" s="580"/>
      <c r="W46" s="580"/>
      <c r="X46" s="580"/>
    </row>
    <row r="47" ht="15.75" customHeight="1">
      <c r="A47" s="580"/>
      <c r="B47" s="580"/>
      <c r="C47" s="582"/>
      <c r="D47" s="580"/>
      <c r="E47" s="580"/>
      <c r="F47" s="580"/>
      <c r="G47" s="580"/>
      <c r="H47" s="580"/>
      <c r="I47" s="580"/>
      <c r="J47" s="580"/>
      <c r="K47" s="580"/>
      <c r="L47" s="580"/>
      <c r="M47" s="580"/>
      <c r="N47" s="580"/>
      <c r="O47" s="580"/>
      <c r="P47" s="580"/>
      <c r="Q47" s="580"/>
      <c r="R47" s="580"/>
      <c r="S47" s="580"/>
      <c r="T47" s="580"/>
      <c r="U47" s="580"/>
      <c r="V47" s="580"/>
      <c r="W47" s="580"/>
      <c r="X47" s="580"/>
    </row>
    <row r="48" ht="15.75" customHeight="1">
      <c r="A48" s="580"/>
      <c r="B48" s="580"/>
      <c r="C48" s="582"/>
      <c r="D48" s="580"/>
      <c r="E48" s="580"/>
      <c r="F48" s="580"/>
      <c r="G48" s="580"/>
      <c r="H48" s="580"/>
      <c r="I48" s="580"/>
      <c r="J48" s="580"/>
      <c r="K48" s="580"/>
      <c r="L48" s="580"/>
      <c r="M48" s="580"/>
      <c r="N48" s="580"/>
      <c r="O48" s="580"/>
      <c r="P48" s="580"/>
      <c r="Q48" s="580"/>
      <c r="R48" s="580"/>
      <c r="S48" s="580"/>
      <c r="T48" s="580"/>
      <c r="U48" s="580"/>
      <c r="V48" s="580"/>
      <c r="W48" s="580"/>
      <c r="X48" s="580"/>
    </row>
    <row r="49" ht="15.75" customHeight="1">
      <c r="A49" s="580"/>
      <c r="B49" s="580"/>
      <c r="C49" s="582"/>
      <c r="D49" s="580"/>
      <c r="E49" s="580"/>
      <c r="F49" s="580"/>
      <c r="G49" s="580"/>
      <c r="H49" s="580"/>
      <c r="I49" s="580"/>
      <c r="J49" s="580"/>
      <c r="K49" s="580"/>
      <c r="L49" s="580"/>
      <c r="M49" s="580"/>
      <c r="N49" s="580"/>
      <c r="O49" s="580"/>
      <c r="P49" s="580"/>
      <c r="Q49" s="580"/>
      <c r="R49" s="580"/>
      <c r="S49" s="580"/>
      <c r="T49" s="580"/>
      <c r="U49" s="580"/>
      <c r="V49" s="580"/>
      <c r="W49" s="580"/>
      <c r="X49" s="580"/>
    </row>
    <row r="50" ht="15.75" customHeight="1">
      <c r="A50" s="580"/>
      <c r="B50" s="580"/>
      <c r="C50" s="582"/>
      <c r="D50" s="580"/>
      <c r="E50" s="580"/>
      <c r="F50" s="580"/>
      <c r="G50" s="580"/>
      <c r="H50" s="580"/>
      <c r="I50" s="580"/>
      <c r="J50" s="580"/>
      <c r="K50" s="580"/>
      <c r="L50" s="580"/>
      <c r="M50" s="580"/>
      <c r="N50" s="580"/>
      <c r="O50" s="580"/>
      <c r="P50" s="580"/>
      <c r="Q50" s="580"/>
      <c r="R50" s="580"/>
      <c r="S50" s="580"/>
      <c r="T50" s="580"/>
      <c r="U50" s="580"/>
      <c r="V50" s="580"/>
      <c r="W50" s="580"/>
      <c r="X50" s="580"/>
    </row>
    <row r="51" ht="15.75" customHeight="1">
      <c r="A51" s="580"/>
      <c r="B51" s="580"/>
      <c r="C51" s="582"/>
      <c r="D51" s="580"/>
      <c r="E51" s="580"/>
      <c r="F51" s="580"/>
      <c r="G51" s="580"/>
      <c r="H51" s="580"/>
      <c r="I51" s="580"/>
      <c r="J51" s="580"/>
      <c r="K51" s="580"/>
      <c r="L51" s="580"/>
      <c r="M51" s="580"/>
      <c r="N51" s="580"/>
      <c r="O51" s="580"/>
      <c r="P51" s="580"/>
      <c r="Q51" s="580"/>
      <c r="R51" s="580"/>
      <c r="S51" s="580"/>
      <c r="T51" s="580"/>
      <c r="U51" s="580"/>
      <c r="V51" s="580"/>
      <c r="W51" s="580"/>
      <c r="X51" s="580"/>
    </row>
    <row r="52" ht="15.75" customHeight="1">
      <c r="A52" s="580"/>
      <c r="B52" s="580"/>
      <c r="C52" s="582"/>
      <c r="D52" s="580"/>
      <c r="E52" s="580"/>
      <c r="F52" s="580"/>
      <c r="G52" s="580"/>
      <c r="H52" s="580"/>
      <c r="I52" s="580"/>
      <c r="J52" s="580"/>
      <c r="K52" s="580"/>
      <c r="L52" s="580"/>
      <c r="M52" s="580"/>
      <c r="N52" s="580"/>
      <c r="O52" s="580"/>
      <c r="P52" s="580"/>
      <c r="Q52" s="580"/>
      <c r="R52" s="580"/>
      <c r="S52" s="580"/>
      <c r="T52" s="580"/>
      <c r="U52" s="580"/>
      <c r="V52" s="580"/>
      <c r="W52" s="580"/>
      <c r="X52" s="580"/>
    </row>
    <row r="53" ht="15.75" customHeight="1">
      <c r="A53" s="580"/>
      <c r="B53" s="580"/>
      <c r="C53" s="582"/>
      <c r="D53" s="580"/>
      <c r="E53" s="580"/>
      <c r="F53" s="580"/>
      <c r="G53" s="580"/>
      <c r="H53" s="580"/>
      <c r="I53" s="580"/>
      <c r="J53" s="580"/>
      <c r="K53" s="580"/>
      <c r="L53" s="580"/>
      <c r="M53" s="580"/>
      <c r="N53" s="580"/>
      <c r="O53" s="580"/>
      <c r="P53" s="580"/>
      <c r="Q53" s="580"/>
      <c r="R53" s="580"/>
      <c r="S53" s="580"/>
      <c r="T53" s="580"/>
      <c r="U53" s="580"/>
      <c r="V53" s="580"/>
      <c r="W53" s="580"/>
      <c r="X53" s="580"/>
    </row>
    <row r="54" ht="15.75" customHeight="1">
      <c r="A54" s="580"/>
      <c r="B54" s="580"/>
      <c r="C54" s="582"/>
      <c r="D54" s="580"/>
      <c r="E54" s="580"/>
      <c r="F54" s="580"/>
      <c r="G54" s="580"/>
      <c r="H54" s="580"/>
      <c r="I54" s="580"/>
      <c r="J54" s="580"/>
      <c r="K54" s="580"/>
      <c r="L54" s="580"/>
      <c r="M54" s="580"/>
      <c r="N54" s="580"/>
      <c r="O54" s="580"/>
      <c r="P54" s="580"/>
      <c r="Q54" s="580"/>
      <c r="R54" s="580"/>
      <c r="S54" s="580"/>
      <c r="T54" s="580"/>
      <c r="U54" s="580"/>
      <c r="V54" s="580"/>
      <c r="W54" s="580"/>
      <c r="X54" s="580"/>
    </row>
    <row r="55" ht="15.75" customHeight="1">
      <c r="A55" s="580"/>
      <c r="B55" s="580"/>
      <c r="C55" s="582"/>
      <c r="D55" s="580"/>
      <c r="E55" s="580"/>
      <c r="F55" s="580"/>
      <c r="G55" s="580"/>
      <c r="H55" s="580"/>
      <c r="I55" s="580"/>
      <c r="J55" s="580"/>
      <c r="K55" s="580"/>
      <c r="L55" s="580"/>
      <c r="M55" s="580"/>
      <c r="N55" s="580"/>
      <c r="O55" s="580"/>
      <c r="P55" s="580"/>
      <c r="Q55" s="580"/>
      <c r="R55" s="580"/>
      <c r="S55" s="580"/>
      <c r="T55" s="580"/>
      <c r="U55" s="580"/>
      <c r="V55" s="580"/>
      <c r="W55" s="580"/>
      <c r="X55" s="580"/>
    </row>
    <row r="56" ht="15.75" customHeight="1">
      <c r="A56" s="580"/>
      <c r="B56" s="580"/>
      <c r="C56" s="582"/>
      <c r="D56" s="580"/>
      <c r="E56" s="580"/>
      <c r="F56" s="580"/>
      <c r="G56" s="580"/>
      <c r="H56" s="580"/>
      <c r="I56" s="580"/>
      <c r="J56" s="580"/>
      <c r="K56" s="580"/>
      <c r="L56" s="580"/>
      <c r="M56" s="580"/>
      <c r="N56" s="580"/>
      <c r="O56" s="580"/>
      <c r="P56" s="580"/>
      <c r="Q56" s="580"/>
      <c r="R56" s="580"/>
      <c r="S56" s="580"/>
      <c r="T56" s="580"/>
      <c r="U56" s="580"/>
      <c r="V56" s="580"/>
      <c r="W56" s="580"/>
      <c r="X56" s="580"/>
    </row>
    <row r="57" ht="15.75" customHeight="1">
      <c r="A57" s="580"/>
      <c r="B57" s="580"/>
      <c r="C57" s="582"/>
      <c r="D57" s="580"/>
      <c r="E57" s="580"/>
      <c r="F57" s="580"/>
      <c r="G57" s="580"/>
      <c r="H57" s="580"/>
      <c r="I57" s="580"/>
      <c r="J57" s="580"/>
      <c r="K57" s="580"/>
      <c r="L57" s="580"/>
      <c r="M57" s="580"/>
      <c r="N57" s="580"/>
      <c r="O57" s="580"/>
      <c r="P57" s="580"/>
      <c r="Q57" s="580"/>
      <c r="R57" s="580"/>
      <c r="S57" s="580"/>
      <c r="T57" s="580"/>
      <c r="U57" s="580"/>
      <c r="V57" s="580"/>
      <c r="W57" s="580"/>
      <c r="X57" s="580"/>
    </row>
    <row r="58" ht="15.75" customHeight="1">
      <c r="A58" s="580"/>
      <c r="B58" s="580"/>
      <c r="C58" s="582"/>
      <c r="D58" s="580"/>
      <c r="E58" s="580"/>
      <c r="F58" s="580"/>
      <c r="G58" s="580"/>
      <c r="H58" s="580"/>
      <c r="I58" s="580"/>
      <c r="J58" s="580"/>
      <c r="K58" s="580"/>
      <c r="L58" s="580"/>
      <c r="M58" s="580"/>
      <c r="N58" s="580"/>
      <c r="O58" s="580"/>
      <c r="P58" s="580"/>
      <c r="Q58" s="580"/>
      <c r="R58" s="580"/>
      <c r="S58" s="580"/>
      <c r="T58" s="580"/>
      <c r="U58" s="580"/>
      <c r="V58" s="580"/>
      <c r="W58" s="580"/>
      <c r="X58" s="580"/>
    </row>
    <row r="59" ht="15.75" customHeight="1">
      <c r="A59" s="580"/>
      <c r="B59" s="580"/>
      <c r="C59" s="582"/>
      <c r="D59" s="580"/>
      <c r="E59" s="580"/>
      <c r="F59" s="580"/>
      <c r="G59" s="580"/>
      <c r="H59" s="580"/>
      <c r="I59" s="580"/>
      <c r="J59" s="580"/>
      <c r="K59" s="580"/>
      <c r="L59" s="580"/>
      <c r="M59" s="580"/>
      <c r="N59" s="580"/>
      <c r="O59" s="580"/>
      <c r="P59" s="580"/>
      <c r="Q59" s="580"/>
      <c r="R59" s="580"/>
      <c r="S59" s="580"/>
      <c r="T59" s="580"/>
      <c r="U59" s="580"/>
      <c r="V59" s="580"/>
      <c r="W59" s="580"/>
      <c r="X59" s="580"/>
    </row>
    <row r="60" ht="15.75" customHeight="1">
      <c r="A60" s="580"/>
      <c r="B60" s="580"/>
      <c r="C60" s="582"/>
      <c r="D60" s="580"/>
      <c r="E60" s="580"/>
      <c r="F60" s="580"/>
      <c r="G60" s="580"/>
      <c r="H60" s="580"/>
      <c r="I60" s="580"/>
      <c r="J60" s="580"/>
      <c r="K60" s="580"/>
      <c r="L60" s="580"/>
      <c r="M60" s="580"/>
      <c r="N60" s="580"/>
      <c r="O60" s="580"/>
      <c r="P60" s="580"/>
      <c r="Q60" s="580"/>
      <c r="R60" s="580"/>
      <c r="S60" s="580"/>
      <c r="T60" s="580"/>
      <c r="U60" s="580"/>
      <c r="V60" s="580"/>
      <c r="W60" s="580"/>
      <c r="X60" s="580"/>
    </row>
    <row r="61" ht="15.75" customHeight="1">
      <c r="A61" s="580"/>
      <c r="B61" s="580"/>
      <c r="C61" s="582"/>
      <c r="D61" s="580"/>
      <c r="E61" s="580"/>
      <c r="F61" s="580"/>
      <c r="G61" s="580"/>
      <c r="H61" s="580"/>
      <c r="I61" s="580"/>
      <c r="J61" s="580"/>
      <c r="K61" s="580"/>
      <c r="L61" s="580"/>
      <c r="M61" s="580"/>
      <c r="N61" s="580"/>
      <c r="O61" s="580"/>
      <c r="P61" s="580"/>
      <c r="Q61" s="580"/>
      <c r="R61" s="580"/>
      <c r="S61" s="580"/>
      <c r="T61" s="580"/>
      <c r="U61" s="580"/>
      <c r="V61" s="580"/>
      <c r="W61" s="580"/>
      <c r="X61" s="580"/>
    </row>
    <row r="62" ht="15.75" customHeight="1">
      <c r="A62" s="580"/>
      <c r="B62" s="580"/>
      <c r="C62" s="582"/>
      <c r="D62" s="580"/>
      <c r="E62" s="580"/>
      <c r="F62" s="580"/>
      <c r="G62" s="580"/>
      <c r="H62" s="580"/>
      <c r="I62" s="580"/>
      <c r="J62" s="580"/>
      <c r="K62" s="580"/>
      <c r="L62" s="580"/>
      <c r="M62" s="580"/>
      <c r="N62" s="580"/>
      <c r="O62" s="580"/>
      <c r="P62" s="580"/>
      <c r="Q62" s="580"/>
      <c r="R62" s="580"/>
      <c r="S62" s="580"/>
      <c r="T62" s="580"/>
      <c r="U62" s="580"/>
      <c r="V62" s="580"/>
      <c r="W62" s="580"/>
      <c r="X62" s="580"/>
    </row>
    <row r="63" ht="15.75" customHeight="1">
      <c r="A63" s="580"/>
      <c r="B63" s="580"/>
      <c r="C63" s="582"/>
      <c r="D63" s="580"/>
      <c r="E63" s="580"/>
      <c r="F63" s="580"/>
      <c r="G63" s="580"/>
      <c r="H63" s="580"/>
      <c r="I63" s="580"/>
      <c r="J63" s="580"/>
      <c r="K63" s="580"/>
      <c r="L63" s="580"/>
      <c r="M63" s="580"/>
      <c r="N63" s="580"/>
      <c r="O63" s="580"/>
      <c r="P63" s="580"/>
      <c r="Q63" s="580"/>
      <c r="R63" s="580"/>
      <c r="S63" s="580"/>
      <c r="T63" s="580"/>
      <c r="U63" s="580"/>
      <c r="V63" s="580"/>
      <c r="W63" s="580"/>
      <c r="X63" s="580"/>
    </row>
    <row r="64" ht="15.75" customHeight="1">
      <c r="A64" s="580"/>
      <c r="B64" s="580"/>
      <c r="C64" s="582"/>
      <c r="D64" s="580"/>
      <c r="E64" s="580"/>
      <c r="F64" s="580"/>
      <c r="G64" s="580"/>
      <c r="H64" s="580"/>
      <c r="I64" s="580"/>
      <c r="J64" s="580"/>
      <c r="K64" s="580"/>
      <c r="L64" s="580"/>
      <c r="M64" s="580"/>
      <c r="N64" s="580"/>
      <c r="O64" s="580"/>
      <c r="P64" s="580"/>
      <c r="Q64" s="580"/>
      <c r="R64" s="580"/>
      <c r="S64" s="580"/>
      <c r="T64" s="580"/>
      <c r="U64" s="580"/>
      <c r="V64" s="580"/>
      <c r="W64" s="580"/>
      <c r="X64" s="580"/>
    </row>
    <row r="65" ht="15.75" customHeight="1">
      <c r="A65" s="580"/>
      <c r="B65" s="580"/>
      <c r="C65" s="582"/>
      <c r="D65" s="580"/>
      <c r="E65" s="580"/>
      <c r="F65" s="580"/>
      <c r="G65" s="580"/>
      <c r="H65" s="580"/>
      <c r="I65" s="580"/>
      <c r="J65" s="580"/>
      <c r="K65" s="580"/>
      <c r="L65" s="580"/>
      <c r="M65" s="580"/>
      <c r="N65" s="580"/>
      <c r="O65" s="580"/>
      <c r="P65" s="580"/>
      <c r="Q65" s="580"/>
      <c r="R65" s="580"/>
      <c r="S65" s="580"/>
      <c r="T65" s="580"/>
      <c r="U65" s="580"/>
      <c r="V65" s="580"/>
      <c r="W65" s="580"/>
      <c r="X65" s="580"/>
    </row>
    <row r="66" ht="15.75" customHeight="1">
      <c r="A66" s="580"/>
      <c r="B66" s="580"/>
      <c r="C66" s="582"/>
      <c r="D66" s="580"/>
      <c r="E66" s="580"/>
      <c r="F66" s="580"/>
      <c r="G66" s="580"/>
      <c r="H66" s="580"/>
      <c r="I66" s="580"/>
      <c r="J66" s="580"/>
      <c r="K66" s="580"/>
      <c r="L66" s="580"/>
      <c r="M66" s="580"/>
      <c r="N66" s="580"/>
      <c r="O66" s="580"/>
      <c r="P66" s="580"/>
      <c r="Q66" s="580"/>
      <c r="R66" s="580"/>
      <c r="S66" s="580"/>
      <c r="T66" s="580"/>
      <c r="U66" s="580"/>
      <c r="V66" s="580"/>
      <c r="W66" s="580"/>
      <c r="X66" s="580"/>
    </row>
    <row r="67" ht="15.75" customHeight="1">
      <c r="A67" s="580"/>
      <c r="B67" s="580"/>
      <c r="C67" s="582"/>
      <c r="D67" s="580"/>
      <c r="E67" s="580"/>
      <c r="F67" s="580"/>
      <c r="G67" s="580"/>
      <c r="H67" s="580"/>
      <c r="I67" s="580"/>
      <c r="J67" s="580"/>
      <c r="K67" s="580"/>
      <c r="L67" s="580"/>
      <c r="M67" s="580"/>
      <c r="N67" s="580"/>
      <c r="O67" s="580"/>
      <c r="P67" s="580"/>
      <c r="Q67" s="580"/>
      <c r="R67" s="580"/>
      <c r="S67" s="580"/>
      <c r="T67" s="580"/>
      <c r="U67" s="580"/>
      <c r="V67" s="580"/>
      <c r="W67" s="580"/>
      <c r="X67" s="580"/>
    </row>
    <row r="68" ht="15.75" customHeight="1">
      <c r="A68" s="580"/>
      <c r="B68" s="580"/>
      <c r="C68" s="582"/>
      <c r="D68" s="580"/>
      <c r="E68" s="580"/>
      <c r="F68" s="580"/>
      <c r="G68" s="580"/>
      <c r="H68" s="580"/>
      <c r="I68" s="580"/>
      <c r="J68" s="580"/>
      <c r="K68" s="580"/>
      <c r="L68" s="580"/>
      <c r="M68" s="580"/>
      <c r="N68" s="580"/>
      <c r="O68" s="580"/>
      <c r="P68" s="580"/>
      <c r="Q68" s="580"/>
      <c r="R68" s="580"/>
      <c r="S68" s="580"/>
      <c r="T68" s="580"/>
      <c r="U68" s="580"/>
      <c r="V68" s="580"/>
      <c r="W68" s="580"/>
      <c r="X68" s="580"/>
    </row>
    <row r="69" ht="15.75" customHeight="1">
      <c r="A69" s="580"/>
      <c r="B69" s="580"/>
      <c r="C69" s="582"/>
      <c r="D69" s="580"/>
      <c r="E69" s="580"/>
      <c r="F69" s="580"/>
      <c r="G69" s="580"/>
      <c r="H69" s="580"/>
      <c r="I69" s="580"/>
      <c r="J69" s="580"/>
      <c r="K69" s="580"/>
      <c r="L69" s="580"/>
      <c r="M69" s="580"/>
      <c r="N69" s="580"/>
      <c r="O69" s="580"/>
      <c r="P69" s="580"/>
      <c r="Q69" s="580"/>
      <c r="R69" s="580"/>
      <c r="S69" s="580"/>
      <c r="T69" s="580"/>
      <c r="U69" s="580"/>
      <c r="V69" s="580"/>
      <c r="W69" s="580"/>
      <c r="X69" s="580"/>
    </row>
    <row r="70" ht="15.75" customHeight="1">
      <c r="A70" s="580"/>
      <c r="B70" s="580"/>
      <c r="C70" s="582"/>
      <c r="D70" s="580"/>
      <c r="E70" s="580"/>
      <c r="F70" s="580"/>
      <c r="G70" s="580"/>
      <c r="H70" s="580"/>
      <c r="I70" s="580"/>
      <c r="J70" s="580"/>
      <c r="K70" s="580"/>
      <c r="L70" s="580"/>
      <c r="M70" s="580"/>
      <c r="N70" s="580"/>
      <c r="O70" s="580"/>
      <c r="P70" s="580"/>
      <c r="Q70" s="580"/>
      <c r="R70" s="580"/>
      <c r="S70" s="580"/>
      <c r="T70" s="580"/>
      <c r="U70" s="580"/>
      <c r="V70" s="580"/>
      <c r="W70" s="580"/>
      <c r="X70" s="580"/>
    </row>
    <row r="71" ht="15.75" customHeight="1">
      <c r="A71" s="580"/>
      <c r="B71" s="580"/>
      <c r="C71" s="582"/>
      <c r="D71" s="580"/>
      <c r="E71" s="580"/>
      <c r="F71" s="580"/>
      <c r="G71" s="580"/>
      <c r="H71" s="580"/>
      <c r="I71" s="580"/>
      <c r="J71" s="580"/>
      <c r="K71" s="580"/>
      <c r="L71" s="580"/>
      <c r="M71" s="580"/>
      <c r="N71" s="580"/>
      <c r="O71" s="580"/>
      <c r="P71" s="580"/>
      <c r="Q71" s="580"/>
      <c r="R71" s="580"/>
      <c r="S71" s="580"/>
      <c r="T71" s="580"/>
      <c r="U71" s="580"/>
      <c r="V71" s="580"/>
      <c r="W71" s="580"/>
      <c r="X71" s="580"/>
    </row>
    <row r="72" ht="15.75" customHeight="1">
      <c r="A72" s="580"/>
      <c r="B72" s="580"/>
      <c r="C72" s="582"/>
      <c r="D72" s="580"/>
      <c r="E72" s="580"/>
      <c r="F72" s="580"/>
      <c r="G72" s="580"/>
      <c r="H72" s="580"/>
      <c r="I72" s="580"/>
      <c r="J72" s="580"/>
      <c r="K72" s="580"/>
      <c r="L72" s="580"/>
      <c r="M72" s="580"/>
      <c r="N72" s="580"/>
      <c r="O72" s="580"/>
      <c r="P72" s="580"/>
      <c r="Q72" s="580"/>
      <c r="R72" s="580"/>
      <c r="S72" s="580"/>
      <c r="T72" s="580"/>
      <c r="U72" s="580"/>
      <c r="V72" s="580"/>
      <c r="W72" s="580"/>
      <c r="X72" s="580"/>
    </row>
    <row r="73" ht="15.75" customHeight="1">
      <c r="A73" s="580"/>
      <c r="B73" s="580"/>
      <c r="C73" s="582"/>
      <c r="D73" s="580"/>
      <c r="E73" s="580"/>
      <c r="F73" s="580"/>
      <c r="G73" s="580"/>
      <c r="H73" s="580"/>
      <c r="I73" s="580"/>
      <c r="J73" s="580"/>
      <c r="K73" s="580"/>
      <c r="L73" s="580"/>
      <c r="M73" s="580"/>
      <c r="N73" s="580"/>
      <c r="O73" s="580"/>
      <c r="P73" s="580"/>
      <c r="Q73" s="580"/>
      <c r="R73" s="580"/>
      <c r="S73" s="580"/>
      <c r="T73" s="580"/>
      <c r="U73" s="580"/>
      <c r="V73" s="580"/>
      <c r="W73" s="580"/>
      <c r="X73" s="580"/>
    </row>
    <row r="74" ht="15.75" customHeight="1">
      <c r="A74" s="580"/>
      <c r="B74" s="580"/>
      <c r="C74" s="582"/>
      <c r="D74" s="580"/>
      <c r="E74" s="580"/>
      <c r="F74" s="580"/>
      <c r="G74" s="580"/>
      <c r="H74" s="580"/>
      <c r="I74" s="580"/>
      <c r="J74" s="580"/>
      <c r="K74" s="580"/>
      <c r="L74" s="580"/>
      <c r="M74" s="580"/>
      <c r="N74" s="580"/>
      <c r="O74" s="580"/>
      <c r="P74" s="580"/>
      <c r="Q74" s="580"/>
      <c r="R74" s="580"/>
      <c r="S74" s="580"/>
      <c r="T74" s="580"/>
      <c r="U74" s="580"/>
      <c r="V74" s="580"/>
      <c r="W74" s="580"/>
      <c r="X74" s="580"/>
    </row>
    <row r="75" ht="15.75" customHeight="1">
      <c r="A75" s="580"/>
      <c r="B75" s="580"/>
      <c r="C75" s="582"/>
      <c r="D75" s="580"/>
      <c r="E75" s="580"/>
      <c r="F75" s="580"/>
      <c r="G75" s="580"/>
      <c r="H75" s="580"/>
      <c r="I75" s="580"/>
      <c r="J75" s="580"/>
      <c r="K75" s="580"/>
      <c r="L75" s="580"/>
      <c r="M75" s="580"/>
      <c r="N75" s="580"/>
      <c r="O75" s="580"/>
      <c r="P75" s="580"/>
      <c r="Q75" s="580"/>
      <c r="R75" s="580"/>
      <c r="S75" s="580"/>
      <c r="T75" s="580"/>
      <c r="U75" s="580"/>
      <c r="V75" s="580"/>
      <c r="W75" s="580"/>
      <c r="X75" s="580"/>
    </row>
    <row r="76" ht="15.75" customHeight="1">
      <c r="A76" s="580"/>
      <c r="B76" s="580"/>
      <c r="C76" s="582"/>
      <c r="D76" s="580"/>
      <c r="E76" s="580"/>
      <c r="F76" s="580"/>
      <c r="G76" s="580"/>
      <c r="H76" s="580"/>
      <c r="I76" s="580"/>
      <c r="J76" s="580"/>
      <c r="K76" s="580"/>
      <c r="L76" s="580"/>
      <c r="M76" s="580"/>
      <c r="N76" s="580"/>
      <c r="O76" s="580"/>
      <c r="P76" s="580"/>
      <c r="Q76" s="580"/>
      <c r="R76" s="580"/>
      <c r="S76" s="580"/>
      <c r="T76" s="580"/>
      <c r="U76" s="580"/>
      <c r="V76" s="580"/>
      <c r="W76" s="580"/>
      <c r="X76" s="580"/>
    </row>
    <row r="77" ht="15.75" customHeight="1">
      <c r="A77" s="580"/>
      <c r="B77" s="580"/>
      <c r="C77" s="582"/>
      <c r="D77" s="580"/>
      <c r="E77" s="580"/>
      <c r="F77" s="580"/>
      <c r="G77" s="580"/>
      <c r="H77" s="580"/>
      <c r="I77" s="580"/>
      <c r="J77" s="580"/>
      <c r="K77" s="580"/>
      <c r="L77" s="580"/>
      <c r="M77" s="580"/>
      <c r="N77" s="580"/>
      <c r="O77" s="580"/>
      <c r="P77" s="580"/>
      <c r="Q77" s="580"/>
      <c r="R77" s="580"/>
      <c r="S77" s="580"/>
      <c r="T77" s="580"/>
      <c r="U77" s="580"/>
      <c r="V77" s="580"/>
      <c r="W77" s="580"/>
      <c r="X77" s="580"/>
    </row>
    <row r="78" ht="15.75" customHeight="1">
      <c r="A78" s="580"/>
      <c r="B78" s="580"/>
      <c r="C78" s="582"/>
      <c r="D78" s="580"/>
      <c r="E78" s="580"/>
      <c r="F78" s="580"/>
      <c r="G78" s="580"/>
      <c r="H78" s="580"/>
      <c r="I78" s="580"/>
      <c r="J78" s="580"/>
      <c r="K78" s="580"/>
      <c r="L78" s="580"/>
      <c r="M78" s="580"/>
      <c r="N78" s="580"/>
      <c r="O78" s="580"/>
      <c r="P78" s="580"/>
      <c r="Q78" s="580"/>
      <c r="R78" s="580"/>
      <c r="S78" s="580"/>
      <c r="T78" s="580"/>
      <c r="U78" s="580"/>
      <c r="V78" s="580"/>
      <c r="W78" s="580"/>
      <c r="X78" s="580"/>
    </row>
    <row r="79" ht="15.75" customHeight="1">
      <c r="A79" s="580"/>
      <c r="B79" s="580"/>
      <c r="C79" s="582"/>
      <c r="D79" s="580"/>
      <c r="E79" s="580"/>
      <c r="F79" s="580"/>
      <c r="G79" s="580"/>
      <c r="H79" s="580"/>
      <c r="I79" s="580"/>
      <c r="J79" s="580"/>
      <c r="K79" s="580"/>
      <c r="L79" s="580"/>
      <c r="M79" s="580"/>
      <c r="N79" s="580"/>
      <c r="O79" s="580"/>
      <c r="P79" s="580"/>
      <c r="Q79" s="580"/>
      <c r="R79" s="580"/>
      <c r="S79" s="580"/>
      <c r="T79" s="580"/>
      <c r="U79" s="580"/>
      <c r="V79" s="580"/>
      <c r="W79" s="580"/>
      <c r="X79" s="580"/>
    </row>
    <row r="80" ht="15.75" customHeight="1">
      <c r="A80" s="580"/>
      <c r="B80" s="580"/>
      <c r="C80" s="582"/>
      <c r="D80" s="580"/>
      <c r="E80" s="580"/>
      <c r="F80" s="580"/>
      <c r="G80" s="580"/>
      <c r="H80" s="580"/>
      <c r="I80" s="580"/>
      <c r="J80" s="580"/>
      <c r="K80" s="580"/>
      <c r="L80" s="580"/>
      <c r="M80" s="580"/>
      <c r="N80" s="580"/>
      <c r="O80" s="580"/>
      <c r="P80" s="580"/>
      <c r="Q80" s="580"/>
      <c r="R80" s="580"/>
      <c r="S80" s="580"/>
      <c r="T80" s="580"/>
      <c r="U80" s="580"/>
      <c r="V80" s="580"/>
      <c r="W80" s="580"/>
      <c r="X80" s="580"/>
    </row>
    <row r="81" ht="15.75" customHeight="1">
      <c r="A81" s="580"/>
      <c r="B81" s="580"/>
      <c r="C81" s="582"/>
      <c r="D81" s="580"/>
      <c r="E81" s="580"/>
      <c r="F81" s="580"/>
      <c r="G81" s="580"/>
      <c r="H81" s="580"/>
      <c r="I81" s="580"/>
      <c r="J81" s="580"/>
      <c r="K81" s="580"/>
      <c r="L81" s="580"/>
      <c r="M81" s="580"/>
      <c r="N81" s="580"/>
      <c r="O81" s="580"/>
      <c r="P81" s="580"/>
      <c r="Q81" s="580"/>
      <c r="R81" s="580"/>
      <c r="S81" s="580"/>
      <c r="T81" s="580"/>
      <c r="U81" s="580"/>
      <c r="V81" s="580"/>
      <c r="W81" s="580"/>
      <c r="X81" s="580"/>
    </row>
    <row r="82" ht="15.75" customHeight="1">
      <c r="A82" s="580"/>
      <c r="B82" s="580"/>
      <c r="C82" s="582"/>
      <c r="D82" s="580"/>
      <c r="E82" s="580"/>
      <c r="F82" s="580"/>
      <c r="G82" s="580"/>
      <c r="H82" s="580"/>
      <c r="I82" s="580"/>
      <c r="J82" s="580"/>
      <c r="K82" s="580"/>
      <c r="L82" s="580"/>
      <c r="M82" s="580"/>
      <c r="N82" s="580"/>
      <c r="O82" s="580"/>
      <c r="P82" s="580"/>
      <c r="Q82" s="580"/>
      <c r="R82" s="580"/>
      <c r="S82" s="580"/>
      <c r="T82" s="580"/>
      <c r="U82" s="580"/>
      <c r="V82" s="580"/>
      <c r="W82" s="580"/>
      <c r="X82" s="580"/>
    </row>
    <row r="83" ht="15.75" customHeight="1">
      <c r="A83" s="580"/>
      <c r="B83" s="580"/>
      <c r="C83" s="582"/>
      <c r="D83" s="580"/>
      <c r="E83" s="580"/>
      <c r="F83" s="580"/>
      <c r="G83" s="580"/>
      <c r="H83" s="580"/>
      <c r="I83" s="580"/>
      <c r="J83" s="580"/>
      <c r="K83" s="580"/>
      <c r="L83" s="580"/>
      <c r="M83" s="580"/>
      <c r="N83" s="580"/>
      <c r="O83" s="580"/>
      <c r="P83" s="580"/>
      <c r="Q83" s="580"/>
      <c r="R83" s="580"/>
      <c r="S83" s="580"/>
      <c r="T83" s="580"/>
      <c r="U83" s="580"/>
      <c r="V83" s="580"/>
      <c r="W83" s="580"/>
      <c r="X83" s="580"/>
    </row>
    <row r="84" ht="15.75" customHeight="1">
      <c r="A84" s="580"/>
      <c r="B84" s="580"/>
      <c r="C84" s="582"/>
      <c r="D84" s="580"/>
      <c r="E84" s="580"/>
      <c r="F84" s="580"/>
      <c r="G84" s="580"/>
      <c r="H84" s="580"/>
      <c r="I84" s="580"/>
      <c r="J84" s="580"/>
      <c r="K84" s="580"/>
      <c r="L84" s="580"/>
      <c r="M84" s="580"/>
      <c r="N84" s="580"/>
      <c r="O84" s="580"/>
      <c r="P84" s="580"/>
      <c r="Q84" s="580"/>
      <c r="R84" s="580"/>
      <c r="S84" s="580"/>
      <c r="T84" s="580"/>
      <c r="U84" s="580"/>
      <c r="V84" s="580"/>
      <c r="W84" s="580"/>
      <c r="X84" s="580"/>
    </row>
    <row r="85" ht="15.75" customHeight="1">
      <c r="A85" s="580"/>
      <c r="B85" s="580"/>
      <c r="C85" s="582"/>
      <c r="D85" s="580"/>
      <c r="E85" s="580"/>
      <c r="F85" s="580"/>
      <c r="G85" s="580"/>
      <c r="H85" s="580"/>
      <c r="I85" s="580"/>
      <c r="J85" s="580"/>
      <c r="K85" s="580"/>
      <c r="L85" s="580"/>
      <c r="M85" s="580"/>
      <c r="N85" s="580"/>
      <c r="O85" s="580"/>
      <c r="P85" s="580"/>
      <c r="Q85" s="580"/>
      <c r="R85" s="580"/>
      <c r="S85" s="580"/>
      <c r="T85" s="580"/>
      <c r="U85" s="580"/>
      <c r="V85" s="580"/>
      <c r="W85" s="580"/>
      <c r="X85" s="580"/>
    </row>
    <row r="86" ht="15.75" customHeight="1">
      <c r="A86" s="580"/>
      <c r="B86" s="580"/>
      <c r="C86" s="582"/>
      <c r="D86" s="580"/>
      <c r="E86" s="580"/>
      <c r="F86" s="580"/>
      <c r="G86" s="580"/>
      <c r="H86" s="580"/>
      <c r="I86" s="580"/>
      <c r="J86" s="580"/>
      <c r="K86" s="580"/>
      <c r="L86" s="580"/>
      <c r="M86" s="580"/>
      <c r="N86" s="580"/>
      <c r="O86" s="580"/>
      <c r="P86" s="580"/>
      <c r="Q86" s="580"/>
      <c r="R86" s="580"/>
      <c r="S86" s="580"/>
      <c r="T86" s="580"/>
      <c r="U86" s="580"/>
      <c r="V86" s="580"/>
      <c r="W86" s="580"/>
      <c r="X86" s="580"/>
    </row>
    <row r="87" ht="15.75" customHeight="1">
      <c r="A87" s="580"/>
      <c r="B87" s="580"/>
      <c r="C87" s="582"/>
      <c r="D87" s="580"/>
      <c r="E87" s="580"/>
      <c r="F87" s="580"/>
      <c r="G87" s="580"/>
      <c r="H87" s="580"/>
      <c r="I87" s="580"/>
      <c r="J87" s="580"/>
      <c r="K87" s="580"/>
      <c r="L87" s="580"/>
      <c r="M87" s="580"/>
      <c r="N87" s="580"/>
      <c r="O87" s="580"/>
      <c r="P87" s="580"/>
      <c r="Q87" s="580"/>
      <c r="R87" s="580"/>
      <c r="S87" s="580"/>
      <c r="T87" s="580"/>
      <c r="U87" s="580"/>
      <c r="V87" s="580"/>
      <c r="W87" s="580"/>
      <c r="X87" s="580"/>
    </row>
    <row r="88" ht="15.75" customHeight="1">
      <c r="A88" s="580"/>
      <c r="B88" s="580"/>
      <c r="C88" s="582"/>
      <c r="D88" s="580"/>
      <c r="E88" s="580"/>
      <c r="F88" s="580"/>
      <c r="G88" s="580"/>
      <c r="H88" s="580"/>
      <c r="I88" s="580"/>
      <c r="J88" s="580"/>
      <c r="K88" s="580"/>
      <c r="L88" s="580"/>
      <c r="M88" s="580"/>
      <c r="N88" s="580"/>
      <c r="O88" s="580"/>
      <c r="P88" s="580"/>
      <c r="Q88" s="580"/>
      <c r="R88" s="580"/>
      <c r="S88" s="580"/>
      <c r="T88" s="580"/>
      <c r="U88" s="580"/>
      <c r="V88" s="580"/>
      <c r="W88" s="580"/>
      <c r="X88" s="580"/>
    </row>
    <row r="89" ht="15.75" customHeight="1">
      <c r="A89" s="580"/>
      <c r="B89" s="580"/>
      <c r="C89" s="582"/>
      <c r="D89" s="580"/>
      <c r="E89" s="580"/>
      <c r="F89" s="580"/>
      <c r="G89" s="580"/>
      <c r="H89" s="580"/>
      <c r="I89" s="580"/>
      <c r="J89" s="580"/>
      <c r="K89" s="580"/>
      <c r="L89" s="580"/>
      <c r="M89" s="580"/>
      <c r="N89" s="580"/>
      <c r="O89" s="580"/>
      <c r="P89" s="580"/>
      <c r="Q89" s="580"/>
      <c r="R89" s="580"/>
      <c r="S89" s="580"/>
      <c r="T89" s="580"/>
      <c r="U89" s="580"/>
      <c r="V89" s="580"/>
      <c r="W89" s="580"/>
      <c r="X89" s="580"/>
    </row>
    <row r="90" ht="15.75" customHeight="1">
      <c r="A90" s="580"/>
      <c r="B90" s="580"/>
      <c r="C90" s="582"/>
      <c r="D90" s="580"/>
      <c r="E90" s="580"/>
      <c r="F90" s="580"/>
      <c r="G90" s="580"/>
      <c r="H90" s="580"/>
      <c r="I90" s="580"/>
      <c r="J90" s="580"/>
      <c r="K90" s="580"/>
      <c r="L90" s="580"/>
      <c r="M90" s="580"/>
      <c r="N90" s="580"/>
      <c r="O90" s="580"/>
      <c r="P90" s="580"/>
      <c r="Q90" s="580"/>
      <c r="R90" s="580"/>
      <c r="S90" s="580"/>
      <c r="T90" s="580"/>
      <c r="U90" s="580"/>
      <c r="V90" s="580"/>
      <c r="W90" s="580"/>
      <c r="X90" s="580"/>
    </row>
    <row r="91" ht="15.75" customHeight="1">
      <c r="A91" s="580"/>
      <c r="B91" s="580"/>
      <c r="C91" s="582"/>
      <c r="D91" s="580"/>
      <c r="E91" s="580"/>
      <c r="F91" s="580"/>
      <c r="G91" s="580"/>
      <c r="H91" s="580"/>
      <c r="I91" s="580"/>
      <c r="J91" s="580"/>
      <c r="K91" s="580"/>
      <c r="L91" s="580"/>
      <c r="M91" s="580"/>
      <c r="N91" s="580"/>
      <c r="O91" s="580"/>
      <c r="P91" s="580"/>
      <c r="Q91" s="580"/>
      <c r="R91" s="580"/>
      <c r="S91" s="580"/>
      <c r="T91" s="580"/>
      <c r="U91" s="580"/>
      <c r="V91" s="580"/>
      <c r="W91" s="580"/>
      <c r="X91" s="580"/>
    </row>
    <row r="92" ht="15.75" customHeight="1">
      <c r="A92" s="580"/>
      <c r="B92" s="580"/>
      <c r="C92" s="582"/>
      <c r="D92" s="580"/>
      <c r="E92" s="580"/>
      <c r="F92" s="580"/>
      <c r="G92" s="580"/>
      <c r="H92" s="580"/>
      <c r="I92" s="580"/>
      <c r="J92" s="580"/>
      <c r="K92" s="580"/>
      <c r="L92" s="580"/>
      <c r="M92" s="580"/>
      <c r="N92" s="580"/>
      <c r="O92" s="580"/>
      <c r="P92" s="580"/>
      <c r="Q92" s="580"/>
      <c r="R92" s="580"/>
      <c r="S92" s="580"/>
      <c r="T92" s="580"/>
      <c r="U92" s="580"/>
      <c r="V92" s="580"/>
      <c r="W92" s="580"/>
      <c r="X92" s="580"/>
    </row>
    <row r="93" ht="15.75" customHeight="1">
      <c r="A93" s="580"/>
      <c r="B93" s="580"/>
      <c r="C93" s="582"/>
      <c r="D93" s="580"/>
      <c r="E93" s="580"/>
      <c r="F93" s="580"/>
      <c r="G93" s="580"/>
      <c r="H93" s="580"/>
      <c r="I93" s="580"/>
      <c r="J93" s="580"/>
      <c r="K93" s="580"/>
      <c r="L93" s="580"/>
      <c r="M93" s="580"/>
      <c r="N93" s="580"/>
      <c r="O93" s="580"/>
      <c r="P93" s="580"/>
      <c r="Q93" s="580"/>
      <c r="R93" s="580"/>
      <c r="S93" s="580"/>
      <c r="T93" s="580"/>
      <c r="U93" s="580"/>
      <c r="V93" s="580"/>
      <c r="W93" s="580"/>
      <c r="X93" s="580"/>
    </row>
    <row r="94" ht="15.75" customHeight="1">
      <c r="A94" s="580"/>
      <c r="B94" s="580"/>
      <c r="C94" s="582"/>
      <c r="D94" s="580"/>
      <c r="E94" s="580"/>
      <c r="F94" s="580"/>
      <c r="G94" s="580"/>
      <c r="H94" s="580"/>
      <c r="I94" s="580"/>
      <c r="J94" s="580"/>
      <c r="K94" s="580"/>
      <c r="L94" s="580"/>
      <c r="M94" s="580"/>
      <c r="N94" s="580"/>
      <c r="O94" s="580"/>
      <c r="P94" s="580"/>
      <c r="Q94" s="580"/>
      <c r="R94" s="580"/>
      <c r="S94" s="580"/>
      <c r="T94" s="580"/>
      <c r="U94" s="580"/>
      <c r="V94" s="580"/>
      <c r="W94" s="580"/>
      <c r="X94" s="580"/>
    </row>
    <row r="95" ht="15.75" customHeight="1">
      <c r="A95" s="580"/>
      <c r="B95" s="580"/>
      <c r="C95" s="582"/>
      <c r="D95" s="580"/>
      <c r="E95" s="580"/>
      <c r="F95" s="580"/>
      <c r="G95" s="580"/>
      <c r="H95" s="580"/>
      <c r="I95" s="580"/>
      <c r="J95" s="580"/>
      <c r="K95" s="580"/>
      <c r="L95" s="580"/>
      <c r="M95" s="580"/>
      <c r="N95" s="580"/>
      <c r="O95" s="580"/>
      <c r="P95" s="580"/>
      <c r="Q95" s="580"/>
      <c r="R95" s="580"/>
      <c r="S95" s="580"/>
      <c r="T95" s="580"/>
      <c r="U95" s="580"/>
      <c r="V95" s="580"/>
      <c r="W95" s="580"/>
      <c r="X95" s="580"/>
    </row>
    <row r="96" ht="15.75" customHeight="1">
      <c r="A96" s="580"/>
      <c r="B96" s="580"/>
      <c r="C96" s="582"/>
      <c r="D96" s="580"/>
      <c r="E96" s="580"/>
      <c r="F96" s="580"/>
      <c r="G96" s="580"/>
      <c r="H96" s="580"/>
      <c r="I96" s="580"/>
      <c r="J96" s="580"/>
      <c r="K96" s="580"/>
      <c r="L96" s="580"/>
      <c r="M96" s="580"/>
      <c r="N96" s="580"/>
      <c r="O96" s="580"/>
      <c r="P96" s="580"/>
      <c r="Q96" s="580"/>
      <c r="R96" s="580"/>
      <c r="S96" s="580"/>
      <c r="T96" s="580"/>
      <c r="U96" s="580"/>
      <c r="V96" s="580"/>
      <c r="W96" s="580"/>
      <c r="X96" s="580"/>
    </row>
    <row r="97" ht="15.75" customHeight="1">
      <c r="A97" s="580"/>
      <c r="B97" s="580"/>
      <c r="C97" s="582"/>
      <c r="D97" s="580"/>
      <c r="E97" s="580"/>
      <c r="F97" s="580"/>
      <c r="G97" s="580"/>
      <c r="H97" s="580"/>
      <c r="I97" s="580"/>
      <c r="J97" s="580"/>
      <c r="K97" s="580"/>
      <c r="L97" s="580"/>
      <c r="M97" s="580"/>
      <c r="N97" s="580"/>
      <c r="O97" s="580"/>
      <c r="P97" s="580"/>
      <c r="Q97" s="580"/>
      <c r="R97" s="580"/>
      <c r="S97" s="580"/>
      <c r="T97" s="580"/>
      <c r="U97" s="580"/>
      <c r="V97" s="580"/>
      <c r="W97" s="580"/>
      <c r="X97" s="580"/>
    </row>
    <row r="98" ht="15.75" customHeight="1">
      <c r="A98" s="580"/>
      <c r="B98" s="580"/>
      <c r="C98" s="582"/>
      <c r="D98" s="580"/>
      <c r="E98" s="580"/>
      <c r="F98" s="580"/>
      <c r="G98" s="580"/>
      <c r="H98" s="580"/>
      <c r="I98" s="580"/>
      <c r="J98" s="580"/>
      <c r="K98" s="580"/>
      <c r="L98" s="580"/>
      <c r="M98" s="580"/>
      <c r="N98" s="580"/>
      <c r="O98" s="580"/>
      <c r="P98" s="580"/>
      <c r="Q98" s="580"/>
      <c r="R98" s="580"/>
      <c r="S98" s="580"/>
      <c r="T98" s="580"/>
      <c r="U98" s="580"/>
      <c r="V98" s="580"/>
      <c r="W98" s="580"/>
      <c r="X98" s="580"/>
    </row>
    <row r="99" ht="15.75" customHeight="1">
      <c r="A99" s="580"/>
      <c r="B99" s="580"/>
      <c r="C99" s="582"/>
      <c r="D99" s="580"/>
      <c r="E99" s="580"/>
      <c r="F99" s="580"/>
      <c r="G99" s="580"/>
      <c r="H99" s="580"/>
      <c r="I99" s="580"/>
      <c r="J99" s="580"/>
      <c r="K99" s="580"/>
      <c r="L99" s="580"/>
      <c r="M99" s="580"/>
      <c r="N99" s="580"/>
      <c r="O99" s="580"/>
      <c r="P99" s="580"/>
      <c r="Q99" s="580"/>
      <c r="R99" s="580"/>
      <c r="S99" s="580"/>
      <c r="T99" s="580"/>
      <c r="U99" s="580"/>
      <c r="V99" s="580"/>
      <c r="W99" s="580"/>
      <c r="X99" s="580"/>
    </row>
    <row r="100" ht="15.75" customHeight="1">
      <c r="A100" s="580"/>
      <c r="B100" s="580"/>
      <c r="C100" s="582"/>
      <c r="D100" s="580"/>
      <c r="E100" s="580"/>
      <c r="F100" s="580"/>
      <c r="G100" s="580"/>
      <c r="H100" s="580"/>
      <c r="I100" s="580"/>
      <c r="J100" s="580"/>
      <c r="K100" s="580"/>
      <c r="L100" s="580"/>
      <c r="M100" s="580"/>
      <c r="N100" s="580"/>
      <c r="O100" s="580"/>
      <c r="P100" s="580"/>
      <c r="Q100" s="580"/>
      <c r="R100" s="580"/>
      <c r="S100" s="580"/>
      <c r="T100" s="580"/>
      <c r="U100" s="580"/>
      <c r="V100" s="580"/>
      <c r="W100" s="580"/>
      <c r="X100" s="580"/>
    </row>
    <row r="101" ht="15.75" customHeight="1">
      <c r="A101" s="580"/>
      <c r="B101" s="580"/>
      <c r="C101" s="582"/>
      <c r="D101" s="580"/>
      <c r="E101" s="580"/>
      <c r="F101" s="580"/>
      <c r="G101" s="580"/>
      <c r="H101" s="580"/>
      <c r="I101" s="580"/>
      <c r="J101" s="580"/>
      <c r="K101" s="580"/>
      <c r="L101" s="580"/>
      <c r="M101" s="580"/>
      <c r="N101" s="580"/>
      <c r="O101" s="580"/>
      <c r="P101" s="580"/>
      <c r="Q101" s="580"/>
      <c r="R101" s="580"/>
      <c r="S101" s="580"/>
      <c r="T101" s="580"/>
      <c r="U101" s="580"/>
      <c r="V101" s="580"/>
      <c r="W101" s="580"/>
      <c r="X101" s="580"/>
    </row>
    <row r="102" ht="15.75" customHeight="1">
      <c r="A102" s="580"/>
      <c r="B102" s="580"/>
      <c r="C102" s="582"/>
      <c r="D102" s="580"/>
      <c r="E102" s="580"/>
      <c r="F102" s="580"/>
      <c r="G102" s="580"/>
      <c r="H102" s="580"/>
      <c r="I102" s="580"/>
      <c r="J102" s="580"/>
      <c r="K102" s="580"/>
      <c r="L102" s="580"/>
      <c r="M102" s="580"/>
      <c r="N102" s="580"/>
      <c r="O102" s="580"/>
      <c r="P102" s="580"/>
      <c r="Q102" s="580"/>
      <c r="R102" s="580"/>
      <c r="S102" s="580"/>
      <c r="T102" s="580"/>
      <c r="U102" s="580"/>
      <c r="V102" s="580"/>
      <c r="W102" s="580"/>
      <c r="X102" s="580"/>
    </row>
    <row r="103" ht="15.75" customHeight="1">
      <c r="A103" s="580"/>
      <c r="B103" s="580"/>
      <c r="C103" s="582"/>
      <c r="D103" s="580"/>
      <c r="E103" s="580"/>
      <c r="F103" s="580"/>
      <c r="G103" s="580"/>
      <c r="H103" s="580"/>
      <c r="I103" s="580"/>
      <c r="J103" s="580"/>
      <c r="K103" s="580"/>
      <c r="L103" s="580"/>
      <c r="M103" s="580"/>
      <c r="N103" s="580"/>
      <c r="O103" s="580"/>
      <c r="P103" s="580"/>
      <c r="Q103" s="580"/>
      <c r="R103" s="580"/>
      <c r="S103" s="580"/>
      <c r="T103" s="580"/>
      <c r="U103" s="580"/>
      <c r="V103" s="580"/>
      <c r="W103" s="580"/>
      <c r="X103" s="580"/>
    </row>
    <row r="104" ht="15.75" customHeight="1">
      <c r="A104" s="580"/>
      <c r="B104" s="580"/>
      <c r="C104" s="582"/>
      <c r="D104" s="580"/>
      <c r="E104" s="580"/>
      <c r="F104" s="580"/>
      <c r="G104" s="580"/>
      <c r="H104" s="580"/>
      <c r="I104" s="580"/>
      <c r="J104" s="580"/>
      <c r="K104" s="580"/>
      <c r="L104" s="580"/>
      <c r="M104" s="580"/>
      <c r="N104" s="580"/>
      <c r="O104" s="580"/>
      <c r="P104" s="580"/>
      <c r="Q104" s="580"/>
      <c r="R104" s="580"/>
      <c r="S104" s="580"/>
      <c r="T104" s="580"/>
      <c r="U104" s="580"/>
      <c r="V104" s="580"/>
      <c r="W104" s="580"/>
      <c r="X104" s="580"/>
    </row>
    <row r="105" ht="15.75" customHeight="1">
      <c r="A105" s="580"/>
      <c r="B105" s="580"/>
      <c r="C105" s="582"/>
      <c r="D105" s="580"/>
      <c r="E105" s="580"/>
      <c r="F105" s="580"/>
      <c r="G105" s="580"/>
      <c r="H105" s="580"/>
      <c r="I105" s="580"/>
      <c r="J105" s="580"/>
      <c r="K105" s="580"/>
      <c r="L105" s="580"/>
      <c r="M105" s="580"/>
      <c r="N105" s="580"/>
      <c r="O105" s="580"/>
      <c r="P105" s="580"/>
      <c r="Q105" s="580"/>
      <c r="R105" s="580"/>
      <c r="S105" s="580"/>
      <c r="T105" s="580"/>
      <c r="U105" s="580"/>
      <c r="V105" s="580"/>
      <c r="W105" s="580"/>
      <c r="X105" s="580"/>
    </row>
    <row r="106" ht="15.75" customHeight="1">
      <c r="A106" s="580"/>
      <c r="B106" s="580"/>
      <c r="C106" s="582"/>
      <c r="D106" s="580"/>
      <c r="E106" s="580"/>
      <c r="F106" s="580"/>
      <c r="G106" s="580"/>
      <c r="H106" s="580"/>
      <c r="I106" s="580"/>
      <c r="J106" s="580"/>
      <c r="K106" s="580"/>
      <c r="L106" s="580"/>
      <c r="M106" s="580"/>
      <c r="N106" s="580"/>
      <c r="O106" s="580"/>
      <c r="P106" s="580"/>
      <c r="Q106" s="580"/>
      <c r="R106" s="580"/>
      <c r="S106" s="580"/>
      <c r="T106" s="580"/>
      <c r="U106" s="580"/>
      <c r="V106" s="580"/>
      <c r="W106" s="580"/>
      <c r="X106" s="580"/>
    </row>
    <row r="107" ht="15.75" customHeight="1">
      <c r="A107" s="580"/>
      <c r="B107" s="580"/>
      <c r="C107" s="582"/>
      <c r="D107" s="580"/>
      <c r="E107" s="580"/>
      <c r="F107" s="580"/>
      <c r="G107" s="580"/>
      <c r="H107" s="580"/>
      <c r="I107" s="580"/>
      <c r="J107" s="580"/>
      <c r="K107" s="580"/>
      <c r="L107" s="580"/>
      <c r="M107" s="580"/>
      <c r="N107" s="580"/>
      <c r="O107" s="580"/>
      <c r="P107" s="580"/>
      <c r="Q107" s="580"/>
      <c r="R107" s="580"/>
      <c r="S107" s="580"/>
      <c r="T107" s="580"/>
      <c r="U107" s="580"/>
      <c r="V107" s="580"/>
      <c r="W107" s="580"/>
      <c r="X107" s="580"/>
    </row>
    <row r="108" ht="15.75" customHeight="1">
      <c r="A108" s="580"/>
      <c r="B108" s="580"/>
      <c r="C108" s="582"/>
      <c r="D108" s="580"/>
      <c r="E108" s="580"/>
      <c r="F108" s="580"/>
      <c r="G108" s="580"/>
      <c r="H108" s="580"/>
      <c r="I108" s="580"/>
      <c r="J108" s="580"/>
      <c r="K108" s="580"/>
      <c r="L108" s="580"/>
      <c r="M108" s="580"/>
      <c r="N108" s="580"/>
      <c r="O108" s="580"/>
      <c r="P108" s="580"/>
      <c r="Q108" s="580"/>
      <c r="R108" s="580"/>
      <c r="S108" s="580"/>
      <c r="T108" s="580"/>
      <c r="U108" s="580"/>
      <c r="V108" s="580"/>
      <c r="W108" s="580"/>
      <c r="X108" s="580"/>
    </row>
    <row r="109" ht="15.75" customHeight="1">
      <c r="A109" s="580"/>
      <c r="B109" s="580"/>
      <c r="C109" s="582"/>
      <c r="D109" s="580"/>
      <c r="E109" s="580"/>
      <c r="F109" s="580"/>
      <c r="G109" s="580"/>
      <c r="H109" s="580"/>
      <c r="I109" s="580"/>
      <c r="J109" s="580"/>
      <c r="K109" s="580"/>
      <c r="L109" s="580"/>
      <c r="M109" s="580"/>
      <c r="N109" s="580"/>
      <c r="O109" s="580"/>
      <c r="P109" s="580"/>
      <c r="Q109" s="580"/>
      <c r="R109" s="580"/>
      <c r="S109" s="580"/>
      <c r="T109" s="580"/>
      <c r="U109" s="580"/>
      <c r="V109" s="580"/>
      <c r="W109" s="580"/>
      <c r="X109" s="580"/>
    </row>
    <row r="110" ht="15.75" customHeight="1">
      <c r="A110" s="580"/>
      <c r="B110" s="580"/>
      <c r="C110" s="582"/>
      <c r="D110" s="580"/>
      <c r="E110" s="580"/>
      <c r="F110" s="580"/>
      <c r="G110" s="580"/>
      <c r="H110" s="580"/>
      <c r="I110" s="580"/>
      <c r="J110" s="580"/>
      <c r="K110" s="580"/>
      <c r="L110" s="580"/>
      <c r="M110" s="580"/>
      <c r="N110" s="580"/>
      <c r="O110" s="580"/>
      <c r="P110" s="580"/>
      <c r="Q110" s="580"/>
      <c r="R110" s="580"/>
      <c r="S110" s="580"/>
      <c r="T110" s="580"/>
      <c r="U110" s="580"/>
      <c r="V110" s="580"/>
      <c r="W110" s="580"/>
      <c r="X110" s="580"/>
    </row>
    <row r="111" ht="15.75" customHeight="1">
      <c r="A111" s="580"/>
      <c r="B111" s="580"/>
      <c r="C111" s="582"/>
      <c r="D111" s="580"/>
      <c r="E111" s="580"/>
      <c r="F111" s="580"/>
      <c r="G111" s="580"/>
      <c r="H111" s="580"/>
      <c r="I111" s="580"/>
      <c r="J111" s="580"/>
      <c r="K111" s="580"/>
      <c r="L111" s="580"/>
      <c r="M111" s="580"/>
      <c r="N111" s="580"/>
      <c r="O111" s="580"/>
      <c r="P111" s="580"/>
      <c r="Q111" s="580"/>
      <c r="R111" s="580"/>
      <c r="S111" s="580"/>
      <c r="T111" s="580"/>
      <c r="U111" s="580"/>
      <c r="V111" s="580"/>
      <c r="W111" s="580"/>
      <c r="X111" s="580"/>
    </row>
    <row r="112" ht="15.75" customHeight="1">
      <c r="A112" s="580"/>
      <c r="B112" s="580"/>
      <c r="C112" s="582"/>
      <c r="D112" s="580"/>
      <c r="E112" s="580"/>
      <c r="F112" s="580"/>
      <c r="G112" s="580"/>
      <c r="H112" s="580"/>
      <c r="I112" s="580"/>
      <c r="J112" s="580"/>
      <c r="K112" s="580"/>
      <c r="L112" s="580"/>
      <c r="M112" s="580"/>
      <c r="N112" s="580"/>
      <c r="O112" s="580"/>
      <c r="P112" s="580"/>
      <c r="Q112" s="580"/>
      <c r="R112" s="580"/>
      <c r="S112" s="580"/>
      <c r="T112" s="580"/>
      <c r="U112" s="580"/>
      <c r="V112" s="580"/>
      <c r="W112" s="580"/>
      <c r="X112" s="580"/>
    </row>
    <row r="113" ht="15.75" customHeight="1">
      <c r="A113" s="580"/>
      <c r="B113" s="580"/>
      <c r="C113" s="582"/>
      <c r="D113" s="580"/>
      <c r="E113" s="580"/>
      <c r="F113" s="580"/>
      <c r="G113" s="580"/>
      <c r="H113" s="580"/>
      <c r="I113" s="580"/>
      <c r="J113" s="580"/>
      <c r="K113" s="580"/>
      <c r="L113" s="580"/>
      <c r="M113" s="580"/>
      <c r="N113" s="580"/>
      <c r="O113" s="580"/>
      <c r="P113" s="580"/>
      <c r="Q113" s="580"/>
      <c r="R113" s="580"/>
      <c r="S113" s="580"/>
      <c r="T113" s="580"/>
      <c r="U113" s="580"/>
      <c r="V113" s="580"/>
      <c r="W113" s="580"/>
      <c r="X113" s="580"/>
    </row>
    <row r="114" ht="15.75" customHeight="1">
      <c r="A114" s="580"/>
      <c r="B114" s="580"/>
      <c r="C114" s="582"/>
      <c r="D114" s="580"/>
      <c r="E114" s="580"/>
      <c r="F114" s="580"/>
      <c r="G114" s="580"/>
      <c r="H114" s="580"/>
      <c r="I114" s="580"/>
      <c r="J114" s="580"/>
      <c r="K114" s="580"/>
      <c r="L114" s="580"/>
      <c r="M114" s="580"/>
      <c r="N114" s="580"/>
      <c r="O114" s="580"/>
      <c r="P114" s="580"/>
      <c r="Q114" s="580"/>
      <c r="R114" s="580"/>
      <c r="S114" s="580"/>
      <c r="T114" s="580"/>
      <c r="U114" s="580"/>
      <c r="V114" s="580"/>
      <c r="W114" s="580"/>
      <c r="X114" s="580"/>
    </row>
    <row r="115" ht="15.75" customHeight="1">
      <c r="A115" s="580"/>
      <c r="B115" s="580"/>
      <c r="C115" s="582"/>
      <c r="D115" s="580"/>
      <c r="E115" s="580"/>
      <c r="F115" s="580"/>
      <c r="G115" s="580"/>
      <c r="H115" s="580"/>
      <c r="I115" s="580"/>
      <c r="J115" s="580"/>
      <c r="K115" s="580"/>
      <c r="L115" s="580"/>
      <c r="M115" s="580"/>
      <c r="N115" s="580"/>
      <c r="O115" s="580"/>
      <c r="P115" s="580"/>
      <c r="Q115" s="580"/>
      <c r="R115" s="580"/>
      <c r="S115" s="580"/>
      <c r="T115" s="580"/>
      <c r="U115" s="580"/>
      <c r="V115" s="580"/>
      <c r="W115" s="580"/>
      <c r="X115" s="580"/>
    </row>
    <row r="116" ht="15.75" customHeight="1">
      <c r="A116" s="580"/>
      <c r="B116" s="580"/>
      <c r="C116" s="582"/>
      <c r="D116" s="580"/>
      <c r="E116" s="580"/>
      <c r="F116" s="580"/>
      <c r="G116" s="580"/>
      <c r="H116" s="580"/>
      <c r="I116" s="580"/>
      <c r="J116" s="580"/>
      <c r="K116" s="580"/>
      <c r="L116" s="580"/>
      <c r="M116" s="580"/>
      <c r="N116" s="580"/>
      <c r="O116" s="580"/>
      <c r="P116" s="580"/>
      <c r="Q116" s="580"/>
      <c r="R116" s="580"/>
      <c r="S116" s="580"/>
      <c r="T116" s="580"/>
      <c r="U116" s="580"/>
      <c r="V116" s="580"/>
      <c r="W116" s="580"/>
      <c r="X116" s="580"/>
    </row>
    <row r="117" ht="15.75" customHeight="1">
      <c r="A117" s="580"/>
      <c r="B117" s="580"/>
      <c r="C117" s="582"/>
      <c r="D117" s="580"/>
      <c r="E117" s="580"/>
      <c r="F117" s="580"/>
      <c r="G117" s="580"/>
      <c r="H117" s="580"/>
      <c r="I117" s="580"/>
      <c r="J117" s="580"/>
      <c r="K117" s="580"/>
      <c r="L117" s="580"/>
      <c r="M117" s="580"/>
      <c r="N117" s="580"/>
      <c r="O117" s="580"/>
      <c r="P117" s="580"/>
      <c r="Q117" s="580"/>
      <c r="R117" s="580"/>
      <c r="S117" s="580"/>
      <c r="T117" s="580"/>
      <c r="U117" s="580"/>
      <c r="V117" s="580"/>
      <c r="W117" s="580"/>
      <c r="X117" s="580"/>
    </row>
    <row r="118" ht="15.75" customHeight="1">
      <c r="A118" s="580"/>
      <c r="B118" s="580"/>
      <c r="C118" s="582"/>
      <c r="D118" s="580"/>
      <c r="E118" s="580"/>
      <c r="F118" s="580"/>
      <c r="G118" s="580"/>
      <c r="H118" s="580"/>
      <c r="I118" s="580"/>
      <c r="J118" s="580"/>
      <c r="K118" s="580"/>
      <c r="L118" s="580"/>
      <c r="M118" s="580"/>
      <c r="N118" s="580"/>
      <c r="O118" s="580"/>
      <c r="P118" s="580"/>
      <c r="Q118" s="580"/>
      <c r="R118" s="580"/>
      <c r="S118" s="580"/>
      <c r="T118" s="580"/>
      <c r="U118" s="580"/>
      <c r="V118" s="580"/>
      <c r="W118" s="580"/>
      <c r="X118" s="580"/>
    </row>
    <row r="119" ht="15.75" customHeight="1">
      <c r="A119" s="580"/>
      <c r="B119" s="580"/>
      <c r="C119" s="582"/>
      <c r="D119" s="580"/>
      <c r="E119" s="580"/>
      <c r="F119" s="580"/>
      <c r="G119" s="580"/>
      <c r="H119" s="580"/>
      <c r="I119" s="580"/>
      <c r="J119" s="580"/>
      <c r="K119" s="580"/>
      <c r="L119" s="580"/>
      <c r="M119" s="580"/>
      <c r="N119" s="580"/>
      <c r="O119" s="580"/>
      <c r="P119" s="580"/>
      <c r="Q119" s="580"/>
      <c r="R119" s="580"/>
      <c r="S119" s="580"/>
      <c r="T119" s="580"/>
      <c r="U119" s="580"/>
      <c r="V119" s="580"/>
      <c r="W119" s="580"/>
      <c r="X119" s="580"/>
    </row>
    <row r="120" ht="15.75" customHeight="1">
      <c r="A120" s="580"/>
      <c r="B120" s="580"/>
      <c r="C120" s="582"/>
      <c r="D120" s="580"/>
      <c r="E120" s="580"/>
      <c r="F120" s="580"/>
      <c r="G120" s="580"/>
      <c r="H120" s="580"/>
      <c r="I120" s="580"/>
      <c r="J120" s="580"/>
      <c r="K120" s="580"/>
      <c r="L120" s="580"/>
      <c r="M120" s="580"/>
      <c r="N120" s="580"/>
      <c r="O120" s="580"/>
      <c r="P120" s="580"/>
      <c r="Q120" s="580"/>
      <c r="R120" s="580"/>
      <c r="S120" s="580"/>
      <c r="T120" s="580"/>
      <c r="U120" s="580"/>
      <c r="V120" s="580"/>
      <c r="W120" s="580"/>
      <c r="X120" s="580"/>
    </row>
    <row r="121" ht="15.75" customHeight="1">
      <c r="A121" s="580"/>
      <c r="B121" s="580"/>
      <c r="C121" s="582"/>
      <c r="D121" s="580"/>
      <c r="E121" s="580"/>
      <c r="F121" s="580"/>
      <c r="G121" s="580"/>
      <c r="H121" s="580"/>
      <c r="I121" s="580"/>
      <c r="J121" s="580"/>
      <c r="K121" s="580"/>
      <c r="L121" s="580"/>
      <c r="M121" s="580"/>
      <c r="N121" s="580"/>
      <c r="O121" s="580"/>
      <c r="P121" s="580"/>
      <c r="Q121" s="580"/>
      <c r="R121" s="580"/>
      <c r="S121" s="580"/>
      <c r="T121" s="580"/>
      <c r="U121" s="580"/>
      <c r="V121" s="580"/>
      <c r="W121" s="580"/>
      <c r="X121" s="580"/>
    </row>
    <row r="122" ht="15.75" customHeight="1">
      <c r="A122" s="580"/>
      <c r="B122" s="580"/>
      <c r="C122" s="582"/>
      <c r="D122" s="580"/>
      <c r="E122" s="580"/>
      <c r="F122" s="580"/>
      <c r="G122" s="580"/>
      <c r="H122" s="580"/>
      <c r="I122" s="580"/>
      <c r="J122" s="580"/>
      <c r="K122" s="580"/>
      <c r="L122" s="580"/>
      <c r="M122" s="580"/>
      <c r="N122" s="580"/>
      <c r="O122" s="580"/>
      <c r="P122" s="580"/>
      <c r="Q122" s="580"/>
      <c r="R122" s="580"/>
      <c r="S122" s="580"/>
      <c r="T122" s="580"/>
      <c r="U122" s="580"/>
      <c r="V122" s="580"/>
      <c r="W122" s="580"/>
      <c r="X122" s="580"/>
    </row>
    <row r="123" ht="15.75" customHeight="1">
      <c r="A123" s="580"/>
      <c r="B123" s="580"/>
      <c r="C123" s="582"/>
      <c r="D123" s="580"/>
      <c r="E123" s="580"/>
      <c r="F123" s="580"/>
      <c r="G123" s="580"/>
      <c r="H123" s="580"/>
      <c r="I123" s="580"/>
      <c r="J123" s="580"/>
      <c r="K123" s="580"/>
      <c r="L123" s="580"/>
      <c r="M123" s="580"/>
      <c r="N123" s="580"/>
      <c r="O123" s="580"/>
      <c r="P123" s="580"/>
      <c r="Q123" s="580"/>
      <c r="R123" s="580"/>
      <c r="S123" s="580"/>
      <c r="T123" s="580"/>
      <c r="U123" s="580"/>
      <c r="V123" s="580"/>
      <c r="W123" s="580"/>
      <c r="X123" s="580"/>
    </row>
    <row r="124" ht="15.75" customHeight="1">
      <c r="A124" s="580"/>
      <c r="B124" s="580"/>
      <c r="C124" s="582"/>
      <c r="D124" s="580"/>
      <c r="E124" s="580"/>
      <c r="F124" s="580"/>
      <c r="G124" s="580"/>
      <c r="H124" s="580"/>
      <c r="I124" s="580"/>
      <c r="J124" s="580"/>
      <c r="K124" s="580"/>
      <c r="L124" s="580"/>
      <c r="M124" s="580"/>
      <c r="N124" s="580"/>
      <c r="O124" s="580"/>
      <c r="P124" s="580"/>
      <c r="Q124" s="580"/>
      <c r="R124" s="580"/>
      <c r="S124" s="580"/>
      <c r="T124" s="580"/>
      <c r="U124" s="580"/>
      <c r="V124" s="580"/>
      <c r="W124" s="580"/>
      <c r="X124" s="580"/>
    </row>
    <row r="125" ht="15.75" customHeight="1">
      <c r="A125" s="580"/>
      <c r="B125" s="580"/>
      <c r="C125" s="582"/>
      <c r="D125" s="580"/>
      <c r="E125" s="580"/>
      <c r="F125" s="580"/>
      <c r="G125" s="580"/>
      <c r="H125" s="580"/>
      <c r="I125" s="580"/>
      <c r="J125" s="580"/>
      <c r="K125" s="580"/>
      <c r="L125" s="580"/>
      <c r="M125" s="580"/>
      <c r="N125" s="580"/>
      <c r="O125" s="580"/>
      <c r="P125" s="580"/>
      <c r="Q125" s="580"/>
      <c r="R125" s="580"/>
      <c r="S125" s="580"/>
      <c r="T125" s="580"/>
      <c r="U125" s="580"/>
      <c r="V125" s="580"/>
      <c r="W125" s="580"/>
      <c r="X125" s="580"/>
    </row>
    <row r="126" ht="15.75" customHeight="1">
      <c r="A126" s="580"/>
      <c r="B126" s="580"/>
      <c r="C126" s="582"/>
      <c r="D126" s="580"/>
      <c r="E126" s="580"/>
      <c r="F126" s="580"/>
      <c r="G126" s="580"/>
      <c r="H126" s="580"/>
      <c r="I126" s="580"/>
      <c r="J126" s="580"/>
      <c r="K126" s="580"/>
      <c r="L126" s="580"/>
      <c r="M126" s="580"/>
      <c r="N126" s="580"/>
      <c r="O126" s="580"/>
      <c r="P126" s="580"/>
      <c r="Q126" s="580"/>
      <c r="R126" s="580"/>
      <c r="S126" s="580"/>
      <c r="T126" s="580"/>
      <c r="U126" s="580"/>
      <c r="V126" s="580"/>
      <c r="W126" s="580"/>
      <c r="X126" s="580"/>
    </row>
    <row r="127" ht="15.75" customHeight="1">
      <c r="A127" s="580"/>
      <c r="B127" s="580"/>
      <c r="C127" s="582"/>
      <c r="D127" s="580"/>
      <c r="E127" s="580"/>
      <c r="F127" s="580"/>
      <c r="G127" s="580"/>
      <c r="H127" s="580"/>
      <c r="I127" s="580"/>
      <c r="J127" s="580"/>
      <c r="K127" s="580"/>
      <c r="L127" s="580"/>
      <c r="M127" s="580"/>
      <c r="N127" s="580"/>
      <c r="O127" s="580"/>
      <c r="P127" s="580"/>
      <c r="Q127" s="580"/>
      <c r="R127" s="580"/>
      <c r="S127" s="580"/>
      <c r="T127" s="580"/>
      <c r="U127" s="580"/>
      <c r="V127" s="580"/>
      <c r="W127" s="580"/>
      <c r="X127" s="580"/>
    </row>
    <row r="128" ht="15.75" customHeight="1">
      <c r="A128" s="580"/>
      <c r="B128" s="580"/>
      <c r="C128" s="582"/>
      <c r="D128" s="580"/>
      <c r="E128" s="580"/>
      <c r="F128" s="580"/>
      <c r="G128" s="580"/>
      <c r="H128" s="580"/>
      <c r="I128" s="580"/>
      <c r="J128" s="580"/>
      <c r="K128" s="580"/>
      <c r="L128" s="580"/>
      <c r="M128" s="580"/>
      <c r="N128" s="580"/>
      <c r="O128" s="580"/>
      <c r="P128" s="580"/>
      <c r="Q128" s="580"/>
      <c r="R128" s="580"/>
      <c r="S128" s="580"/>
      <c r="T128" s="580"/>
      <c r="U128" s="580"/>
      <c r="V128" s="580"/>
      <c r="W128" s="580"/>
      <c r="X128" s="580"/>
    </row>
    <row r="129" ht="15.75" customHeight="1">
      <c r="A129" s="580"/>
      <c r="B129" s="580"/>
      <c r="C129" s="582"/>
      <c r="D129" s="580"/>
      <c r="E129" s="580"/>
      <c r="F129" s="580"/>
      <c r="G129" s="580"/>
      <c r="H129" s="580"/>
      <c r="I129" s="580"/>
      <c r="J129" s="580"/>
      <c r="K129" s="580"/>
      <c r="L129" s="580"/>
      <c r="M129" s="580"/>
      <c r="N129" s="580"/>
      <c r="O129" s="580"/>
      <c r="P129" s="580"/>
      <c r="Q129" s="580"/>
      <c r="R129" s="580"/>
      <c r="S129" s="580"/>
      <c r="T129" s="580"/>
      <c r="U129" s="580"/>
      <c r="V129" s="580"/>
      <c r="W129" s="580"/>
      <c r="X129" s="580"/>
    </row>
    <row r="130" ht="15.75" customHeight="1">
      <c r="A130" s="580"/>
      <c r="B130" s="580"/>
      <c r="C130" s="582"/>
      <c r="D130" s="580"/>
      <c r="E130" s="580"/>
      <c r="F130" s="580"/>
      <c r="G130" s="580"/>
      <c r="H130" s="580"/>
      <c r="I130" s="580"/>
      <c r="J130" s="580"/>
      <c r="K130" s="580"/>
      <c r="L130" s="580"/>
      <c r="M130" s="580"/>
      <c r="N130" s="580"/>
      <c r="O130" s="580"/>
      <c r="P130" s="580"/>
      <c r="Q130" s="580"/>
      <c r="R130" s="580"/>
      <c r="S130" s="580"/>
      <c r="T130" s="580"/>
      <c r="U130" s="580"/>
      <c r="V130" s="580"/>
      <c r="W130" s="580"/>
      <c r="X130" s="580"/>
    </row>
    <row r="131" ht="15.75" customHeight="1">
      <c r="A131" s="580"/>
      <c r="B131" s="580"/>
      <c r="C131" s="582"/>
      <c r="D131" s="580"/>
      <c r="E131" s="580"/>
      <c r="F131" s="580"/>
      <c r="G131" s="580"/>
      <c r="H131" s="580"/>
      <c r="I131" s="580"/>
      <c r="J131" s="580"/>
      <c r="K131" s="580"/>
      <c r="L131" s="580"/>
      <c r="M131" s="580"/>
      <c r="N131" s="580"/>
      <c r="O131" s="580"/>
      <c r="P131" s="580"/>
      <c r="Q131" s="580"/>
      <c r="R131" s="580"/>
      <c r="S131" s="580"/>
      <c r="T131" s="580"/>
      <c r="U131" s="580"/>
      <c r="V131" s="580"/>
      <c r="W131" s="580"/>
      <c r="X131" s="580"/>
    </row>
    <row r="132" ht="15.75" customHeight="1">
      <c r="A132" s="580"/>
      <c r="B132" s="580"/>
      <c r="C132" s="582"/>
      <c r="D132" s="580"/>
      <c r="E132" s="580"/>
      <c r="F132" s="580"/>
      <c r="G132" s="580"/>
      <c r="H132" s="580"/>
      <c r="I132" s="580"/>
      <c r="J132" s="580"/>
      <c r="K132" s="580"/>
      <c r="L132" s="580"/>
      <c r="M132" s="580"/>
      <c r="N132" s="580"/>
      <c r="O132" s="580"/>
      <c r="P132" s="580"/>
      <c r="Q132" s="580"/>
      <c r="R132" s="580"/>
      <c r="S132" s="580"/>
      <c r="T132" s="580"/>
      <c r="U132" s="580"/>
      <c r="V132" s="580"/>
      <c r="W132" s="580"/>
      <c r="X132" s="580"/>
    </row>
    <row r="133" ht="15.75" customHeight="1">
      <c r="A133" s="580"/>
      <c r="B133" s="580"/>
      <c r="C133" s="582"/>
      <c r="D133" s="580"/>
      <c r="E133" s="580"/>
      <c r="F133" s="580"/>
      <c r="G133" s="580"/>
      <c r="H133" s="580"/>
      <c r="I133" s="580"/>
      <c r="J133" s="580"/>
      <c r="K133" s="580"/>
      <c r="L133" s="580"/>
      <c r="M133" s="580"/>
      <c r="N133" s="580"/>
      <c r="O133" s="580"/>
      <c r="P133" s="580"/>
      <c r="Q133" s="580"/>
      <c r="R133" s="580"/>
      <c r="S133" s="580"/>
      <c r="T133" s="580"/>
      <c r="U133" s="580"/>
      <c r="V133" s="580"/>
      <c r="W133" s="580"/>
      <c r="X133" s="580"/>
    </row>
    <row r="134" ht="15.75" customHeight="1">
      <c r="A134" s="580"/>
      <c r="B134" s="580"/>
      <c r="C134" s="582"/>
      <c r="D134" s="580"/>
      <c r="E134" s="580"/>
      <c r="F134" s="580"/>
      <c r="G134" s="580"/>
      <c r="H134" s="580"/>
      <c r="I134" s="580"/>
      <c r="J134" s="580"/>
      <c r="K134" s="580"/>
      <c r="L134" s="580"/>
      <c r="M134" s="580"/>
      <c r="N134" s="580"/>
      <c r="O134" s="580"/>
      <c r="P134" s="580"/>
      <c r="Q134" s="580"/>
      <c r="R134" s="580"/>
      <c r="S134" s="580"/>
      <c r="T134" s="580"/>
      <c r="U134" s="580"/>
      <c r="V134" s="580"/>
      <c r="W134" s="580"/>
      <c r="X134" s="580"/>
    </row>
    <row r="135" ht="15.75" customHeight="1">
      <c r="A135" s="580"/>
      <c r="B135" s="580"/>
      <c r="C135" s="582"/>
      <c r="D135" s="580"/>
      <c r="E135" s="580"/>
      <c r="F135" s="580"/>
      <c r="G135" s="580"/>
      <c r="H135" s="580"/>
      <c r="I135" s="580"/>
      <c r="J135" s="580"/>
      <c r="K135" s="580"/>
      <c r="L135" s="580"/>
      <c r="M135" s="580"/>
      <c r="N135" s="580"/>
      <c r="O135" s="580"/>
      <c r="P135" s="580"/>
      <c r="Q135" s="580"/>
      <c r="R135" s="580"/>
      <c r="S135" s="580"/>
      <c r="T135" s="580"/>
      <c r="U135" s="580"/>
      <c r="V135" s="580"/>
      <c r="W135" s="580"/>
      <c r="X135" s="580"/>
    </row>
    <row r="136" ht="15.75" customHeight="1">
      <c r="A136" s="580"/>
      <c r="B136" s="580"/>
      <c r="C136" s="582"/>
      <c r="D136" s="580"/>
      <c r="E136" s="580"/>
      <c r="F136" s="580"/>
      <c r="G136" s="580"/>
      <c r="H136" s="580"/>
      <c r="I136" s="580"/>
      <c r="J136" s="580"/>
      <c r="K136" s="580"/>
      <c r="L136" s="580"/>
      <c r="M136" s="580"/>
      <c r="N136" s="580"/>
      <c r="O136" s="580"/>
      <c r="P136" s="580"/>
      <c r="Q136" s="580"/>
      <c r="R136" s="580"/>
      <c r="S136" s="580"/>
      <c r="T136" s="580"/>
      <c r="U136" s="580"/>
      <c r="V136" s="580"/>
      <c r="W136" s="580"/>
      <c r="X136" s="580"/>
    </row>
    <row r="137" ht="15.75" customHeight="1">
      <c r="A137" s="580"/>
      <c r="B137" s="580"/>
      <c r="C137" s="582"/>
      <c r="D137" s="580"/>
      <c r="E137" s="580"/>
      <c r="F137" s="580"/>
      <c r="G137" s="580"/>
      <c r="H137" s="580"/>
      <c r="I137" s="580"/>
      <c r="J137" s="580"/>
      <c r="K137" s="580"/>
      <c r="L137" s="580"/>
      <c r="M137" s="580"/>
      <c r="N137" s="580"/>
      <c r="O137" s="580"/>
      <c r="P137" s="580"/>
      <c r="Q137" s="580"/>
      <c r="R137" s="580"/>
      <c r="S137" s="580"/>
      <c r="T137" s="580"/>
      <c r="U137" s="580"/>
      <c r="V137" s="580"/>
      <c r="W137" s="580"/>
      <c r="X137" s="580"/>
    </row>
    <row r="138" ht="15.75" customHeight="1">
      <c r="A138" s="580"/>
      <c r="B138" s="580"/>
      <c r="C138" s="582"/>
      <c r="D138" s="580"/>
      <c r="E138" s="580"/>
      <c r="F138" s="580"/>
      <c r="G138" s="580"/>
      <c r="H138" s="580"/>
      <c r="I138" s="580"/>
      <c r="J138" s="580"/>
      <c r="K138" s="580"/>
      <c r="L138" s="580"/>
      <c r="M138" s="580"/>
      <c r="N138" s="580"/>
      <c r="O138" s="580"/>
      <c r="P138" s="580"/>
      <c r="Q138" s="580"/>
      <c r="R138" s="580"/>
      <c r="S138" s="580"/>
      <c r="T138" s="580"/>
      <c r="U138" s="580"/>
      <c r="V138" s="580"/>
      <c r="W138" s="580"/>
      <c r="X138" s="580"/>
    </row>
    <row r="139" ht="15.75" customHeight="1">
      <c r="A139" s="580"/>
      <c r="B139" s="580"/>
      <c r="C139" s="582"/>
      <c r="D139" s="580"/>
      <c r="E139" s="580"/>
      <c r="F139" s="580"/>
      <c r="G139" s="580"/>
      <c r="H139" s="580"/>
      <c r="I139" s="580"/>
      <c r="J139" s="580"/>
      <c r="K139" s="580"/>
      <c r="L139" s="580"/>
      <c r="M139" s="580"/>
      <c r="N139" s="580"/>
      <c r="O139" s="580"/>
      <c r="P139" s="580"/>
      <c r="Q139" s="580"/>
      <c r="R139" s="580"/>
      <c r="S139" s="580"/>
      <c r="T139" s="580"/>
      <c r="U139" s="580"/>
      <c r="V139" s="580"/>
      <c r="W139" s="580"/>
      <c r="X139" s="580"/>
    </row>
    <row r="140" ht="15.75" customHeight="1">
      <c r="A140" s="580"/>
      <c r="B140" s="580"/>
      <c r="C140" s="582"/>
      <c r="D140" s="580"/>
      <c r="E140" s="580"/>
      <c r="F140" s="580"/>
      <c r="G140" s="580"/>
      <c r="H140" s="580"/>
      <c r="I140" s="580"/>
      <c r="J140" s="580"/>
      <c r="K140" s="580"/>
      <c r="L140" s="580"/>
      <c r="M140" s="580"/>
      <c r="N140" s="580"/>
      <c r="O140" s="580"/>
      <c r="P140" s="580"/>
      <c r="Q140" s="580"/>
      <c r="R140" s="580"/>
      <c r="S140" s="580"/>
      <c r="T140" s="580"/>
      <c r="U140" s="580"/>
      <c r="V140" s="580"/>
      <c r="W140" s="580"/>
      <c r="X140" s="580"/>
    </row>
    <row r="141" ht="15.75" customHeight="1">
      <c r="A141" s="580"/>
      <c r="B141" s="580"/>
      <c r="C141" s="582"/>
      <c r="D141" s="580"/>
      <c r="E141" s="580"/>
      <c r="F141" s="580"/>
      <c r="G141" s="580"/>
      <c r="H141" s="580"/>
      <c r="I141" s="580"/>
      <c r="J141" s="580"/>
      <c r="K141" s="580"/>
      <c r="L141" s="580"/>
      <c r="M141" s="580"/>
      <c r="N141" s="580"/>
      <c r="O141" s="580"/>
      <c r="P141" s="580"/>
      <c r="Q141" s="580"/>
      <c r="R141" s="580"/>
      <c r="S141" s="580"/>
      <c r="T141" s="580"/>
      <c r="U141" s="580"/>
      <c r="V141" s="580"/>
      <c r="W141" s="580"/>
      <c r="X141" s="580"/>
    </row>
    <row r="142" ht="15.75" customHeight="1">
      <c r="A142" s="580"/>
      <c r="B142" s="580"/>
      <c r="C142" s="582"/>
      <c r="D142" s="580"/>
      <c r="E142" s="580"/>
      <c r="F142" s="580"/>
      <c r="G142" s="580"/>
      <c r="H142" s="580"/>
      <c r="I142" s="580"/>
      <c r="J142" s="580"/>
      <c r="K142" s="580"/>
      <c r="L142" s="580"/>
      <c r="M142" s="580"/>
      <c r="N142" s="580"/>
      <c r="O142" s="580"/>
      <c r="P142" s="580"/>
      <c r="Q142" s="580"/>
      <c r="R142" s="580"/>
      <c r="S142" s="580"/>
      <c r="T142" s="580"/>
      <c r="U142" s="580"/>
      <c r="V142" s="580"/>
      <c r="W142" s="580"/>
      <c r="X142" s="580"/>
    </row>
    <row r="143" ht="15.75" customHeight="1">
      <c r="A143" s="580"/>
      <c r="B143" s="580"/>
      <c r="C143" s="582"/>
      <c r="D143" s="580"/>
      <c r="E143" s="580"/>
      <c r="F143" s="580"/>
      <c r="G143" s="580"/>
      <c r="H143" s="580"/>
      <c r="I143" s="580"/>
      <c r="J143" s="580"/>
      <c r="K143" s="580"/>
      <c r="L143" s="580"/>
      <c r="M143" s="580"/>
      <c r="N143" s="580"/>
      <c r="O143" s="580"/>
      <c r="P143" s="580"/>
      <c r="Q143" s="580"/>
      <c r="R143" s="580"/>
      <c r="S143" s="580"/>
      <c r="T143" s="580"/>
      <c r="U143" s="580"/>
      <c r="V143" s="580"/>
      <c r="W143" s="580"/>
      <c r="X143" s="580"/>
    </row>
    <row r="144" ht="15.75" customHeight="1">
      <c r="A144" s="580"/>
      <c r="B144" s="580"/>
      <c r="C144" s="582"/>
      <c r="D144" s="580"/>
      <c r="E144" s="580"/>
      <c r="F144" s="580"/>
      <c r="G144" s="580"/>
      <c r="H144" s="580"/>
      <c r="I144" s="580"/>
      <c r="J144" s="580"/>
      <c r="K144" s="580"/>
      <c r="L144" s="580"/>
      <c r="M144" s="580"/>
      <c r="N144" s="580"/>
      <c r="O144" s="580"/>
      <c r="P144" s="580"/>
      <c r="Q144" s="580"/>
      <c r="R144" s="580"/>
      <c r="S144" s="580"/>
      <c r="T144" s="580"/>
      <c r="U144" s="580"/>
      <c r="V144" s="580"/>
      <c r="W144" s="580"/>
      <c r="X144" s="580"/>
    </row>
    <row r="145" ht="15.75" customHeight="1">
      <c r="A145" s="580"/>
      <c r="B145" s="580"/>
      <c r="C145" s="582"/>
      <c r="D145" s="580"/>
      <c r="E145" s="580"/>
      <c r="F145" s="580"/>
      <c r="G145" s="580"/>
      <c r="H145" s="580"/>
      <c r="I145" s="580"/>
      <c r="J145" s="580"/>
      <c r="K145" s="580"/>
      <c r="L145" s="580"/>
      <c r="M145" s="580"/>
      <c r="N145" s="580"/>
      <c r="O145" s="580"/>
      <c r="P145" s="580"/>
      <c r="Q145" s="580"/>
      <c r="R145" s="580"/>
      <c r="S145" s="580"/>
      <c r="T145" s="580"/>
      <c r="U145" s="580"/>
      <c r="V145" s="580"/>
      <c r="W145" s="580"/>
      <c r="X145" s="580"/>
    </row>
    <row r="146" ht="15.75" customHeight="1">
      <c r="A146" s="580"/>
      <c r="B146" s="580"/>
      <c r="C146" s="582"/>
      <c r="D146" s="580"/>
      <c r="E146" s="580"/>
      <c r="F146" s="580"/>
      <c r="G146" s="580"/>
      <c r="H146" s="580"/>
      <c r="I146" s="580"/>
      <c r="J146" s="580"/>
      <c r="K146" s="580"/>
      <c r="L146" s="580"/>
      <c r="M146" s="580"/>
      <c r="N146" s="580"/>
      <c r="O146" s="580"/>
      <c r="P146" s="580"/>
      <c r="Q146" s="580"/>
      <c r="R146" s="580"/>
      <c r="S146" s="580"/>
      <c r="T146" s="580"/>
      <c r="U146" s="580"/>
      <c r="V146" s="580"/>
      <c r="W146" s="580"/>
      <c r="X146" s="580"/>
    </row>
    <row r="147" ht="15.75" customHeight="1">
      <c r="A147" s="580"/>
      <c r="B147" s="580"/>
      <c r="C147" s="582"/>
      <c r="D147" s="580"/>
      <c r="E147" s="580"/>
      <c r="F147" s="580"/>
      <c r="G147" s="580"/>
      <c r="H147" s="580"/>
      <c r="I147" s="580"/>
      <c r="J147" s="580"/>
      <c r="K147" s="580"/>
      <c r="L147" s="580"/>
      <c r="M147" s="580"/>
      <c r="N147" s="580"/>
      <c r="O147" s="580"/>
      <c r="P147" s="580"/>
      <c r="Q147" s="580"/>
      <c r="R147" s="580"/>
      <c r="S147" s="580"/>
      <c r="T147" s="580"/>
      <c r="U147" s="580"/>
      <c r="V147" s="580"/>
      <c r="W147" s="580"/>
      <c r="X147" s="580"/>
    </row>
    <row r="148" ht="15.75" customHeight="1">
      <c r="A148" s="580"/>
      <c r="B148" s="580"/>
      <c r="C148" s="582"/>
      <c r="D148" s="580"/>
      <c r="E148" s="580"/>
      <c r="F148" s="580"/>
      <c r="G148" s="580"/>
      <c r="H148" s="580"/>
      <c r="I148" s="580"/>
      <c r="J148" s="580"/>
      <c r="K148" s="580"/>
      <c r="L148" s="580"/>
      <c r="M148" s="580"/>
      <c r="N148" s="580"/>
      <c r="O148" s="580"/>
      <c r="P148" s="580"/>
      <c r="Q148" s="580"/>
      <c r="R148" s="580"/>
      <c r="S148" s="580"/>
      <c r="T148" s="580"/>
      <c r="U148" s="580"/>
      <c r="V148" s="580"/>
      <c r="W148" s="580"/>
      <c r="X148" s="580"/>
    </row>
    <row r="149" ht="15.75" customHeight="1">
      <c r="A149" s="580"/>
      <c r="B149" s="580"/>
      <c r="C149" s="582"/>
      <c r="D149" s="580"/>
      <c r="E149" s="580"/>
      <c r="F149" s="580"/>
      <c r="G149" s="580"/>
      <c r="H149" s="580"/>
      <c r="I149" s="580"/>
      <c r="J149" s="580"/>
      <c r="K149" s="580"/>
      <c r="L149" s="580"/>
      <c r="M149" s="580"/>
      <c r="N149" s="580"/>
      <c r="O149" s="580"/>
      <c r="P149" s="580"/>
      <c r="Q149" s="580"/>
      <c r="R149" s="580"/>
      <c r="S149" s="580"/>
      <c r="T149" s="580"/>
      <c r="U149" s="580"/>
      <c r="V149" s="580"/>
      <c r="W149" s="580"/>
      <c r="X149" s="580"/>
    </row>
    <row r="150" ht="15.75" customHeight="1">
      <c r="A150" s="580"/>
      <c r="B150" s="580"/>
      <c r="C150" s="582"/>
      <c r="D150" s="580"/>
      <c r="E150" s="580"/>
      <c r="F150" s="580"/>
      <c r="G150" s="580"/>
      <c r="H150" s="580"/>
      <c r="I150" s="580"/>
      <c r="J150" s="580"/>
      <c r="K150" s="580"/>
      <c r="L150" s="580"/>
      <c r="M150" s="580"/>
      <c r="N150" s="580"/>
      <c r="O150" s="580"/>
      <c r="P150" s="580"/>
      <c r="Q150" s="580"/>
      <c r="R150" s="580"/>
      <c r="S150" s="580"/>
      <c r="T150" s="580"/>
      <c r="U150" s="580"/>
      <c r="V150" s="580"/>
      <c r="W150" s="580"/>
      <c r="X150" s="580"/>
    </row>
    <row r="151" ht="15.75" customHeight="1">
      <c r="A151" s="580"/>
      <c r="B151" s="580"/>
      <c r="C151" s="582"/>
      <c r="D151" s="580"/>
      <c r="E151" s="580"/>
      <c r="F151" s="580"/>
      <c r="G151" s="580"/>
      <c r="H151" s="580"/>
      <c r="I151" s="580"/>
      <c r="J151" s="580"/>
      <c r="K151" s="580"/>
      <c r="L151" s="580"/>
      <c r="M151" s="580"/>
      <c r="N151" s="580"/>
      <c r="O151" s="580"/>
      <c r="P151" s="580"/>
      <c r="Q151" s="580"/>
      <c r="R151" s="580"/>
      <c r="S151" s="580"/>
      <c r="T151" s="580"/>
      <c r="U151" s="580"/>
      <c r="V151" s="580"/>
      <c r="W151" s="580"/>
      <c r="X151" s="580"/>
    </row>
    <row r="152" ht="15.75" customHeight="1">
      <c r="A152" s="580"/>
      <c r="B152" s="580"/>
      <c r="C152" s="582"/>
      <c r="D152" s="580"/>
      <c r="E152" s="580"/>
      <c r="F152" s="580"/>
      <c r="G152" s="580"/>
      <c r="H152" s="580"/>
      <c r="I152" s="580"/>
      <c r="J152" s="580"/>
      <c r="K152" s="580"/>
      <c r="L152" s="580"/>
      <c r="M152" s="580"/>
      <c r="N152" s="580"/>
      <c r="O152" s="580"/>
      <c r="P152" s="580"/>
      <c r="Q152" s="580"/>
      <c r="R152" s="580"/>
      <c r="S152" s="580"/>
      <c r="T152" s="580"/>
      <c r="U152" s="580"/>
      <c r="V152" s="580"/>
      <c r="W152" s="580"/>
      <c r="X152" s="580"/>
    </row>
    <row r="153" ht="15.75" customHeight="1">
      <c r="A153" s="580"/>
      <c r="B153" s="580"/>
      <c r="C153" s="582"/>
      <c r="D153" s="580"/>
      <c r="E153" s="580"/>
      <c r="F153" s="580"/>
      <c r="G153" s="580"/>
      <c r="H153" s="580"/>
      <c r="I153" s="580"/>
      <c r="J153" s="580"/>
      <c r="K153" s="580"/>
      <c r="L153" s="580"/>
      <c r="M153" s="580"/>
      <c r="N153" s="580"/>
      <c r="O153" s="580"/>
      <c r="P153" s="580"/>
      <c r="Q153" s="580"/>
      <c r="R153" s="580"/>
      <c r="S153" s="580"/>
      <c r="T153" s="580"/>
      <c r="U153" s="580"/>
      <c r="V153" s="580"/>
      <c r="W153" s="580"/>
      <c r="X153" s="580"/>
    </row>
    <row r="154" ht="15.75" customHeight="1">
      <c r="A154" s="580"/>
      <c r="B154" s="580"/>
      <c r="C154" s="582"/>
      <c r="D154" s="580"/>
      <c r="E154" s="580"/>
      <c r="F154" s="580"/>
      <c r="G154" s="580"/>
      <c r="H154" s="580"/>
      <c r="I154" s="580"/>
      <c r="J154" s="580"/>
      <c r="K154" s="580"/>
      <c r="L154" s="580"/>
      <c r="M154" s="580"/>
      <c r="N154" s="580"/>
      <c r="O154" s="580"/>
      <c r="P154" s="580"/>
      <c r="Q154" s="580"/>
      <c r="R154" s="580"/>
      <c r="S154" s="580"/>
      <c r="T154" s="580"/>
      <c r="U154" s="580"/>
      <c r="V154" s="580"/>
      <c r="W154" s="580"/>
      <c r="X154" s="580"/>
    </row>
    <row r="155" ht="15.75" customHeight="1">
      <c r="A155" s="580"/>
      <c r="B155" s="580"/>
      <c r="C155" s="582"/>
      <c r="D155" s="580"/>
      <c r="E155" s="580"/>
      <c r="F155" s="580"/>
      <c r="G155" s="580"/>
      <c r="H155" s="580"/>
      <c r="I155" s="580"/>
      <c r="J155" s="580"/>
      <c r="K155" s="580"/>
      <c r="L155" s="580"/>
      <c r="M155" s="580"/>
      <c r="N155" s="580"/>
      <c r="O155" s="580"/>
      <c r="P155" s="580"/>
      <c r="Q155" s="580"/>
      <c r="R155" s="580"/>
      <c r="S155" s="580"/>
      <c r="T155" s="580"/>
      <c r="U155" s="580"/>
      <c r="V155" s="580"/>
      <c r="W155" s="580"/>
      <c r="X155" s="580"/>
    </row>
    <row r="156" ht="15.75" customHeight="1">
      <c r="A156" s="580"/>
      <c r="B156" s="580"/>
      <c r="C156" s="582"/>
      <c r="D156" s="580"/>
      <c r="E156" s="580"/>
      <c r="F156" s="580"/>
      <c r="G156" s="580"/>
      <c r="H156" s="580"/>
      <c r="I156" s="580"/>
      <c r="J156" s="580"/>
      <c r="K156" s="580"/>
      <c r="L156" s="580"/>
      <c r="M156" s="580"/>
      <c r="N156" s="580"/>
      <c r="O156" s="580"/>
      <c r="P156" s="580"/>
      <c r="Q156" s="580"/>
      <c r="R156" s="580"/>
      <c r="S156" s="580"/>
      <c r="T156" s="580"/>
      <c r="U156" s="580"/>
      <c r="V156" s="580"/>
      <c r="W156" s="580"/>
      <c r="X156" s="580"/>
    </row>
    <row r="157" ht="15.75" customHeight="1">
      <c r="A157" s="580"/>
      <c r="B157" s="580"/>
      <c r="C157" s="582"/>
      <c r="D157" s="580"/>
      <c r="E157" s="580"/>
      <c r="F157" s="580"/>
      <c r="G157" s="580"/>
      <c r="H157" s="580"/>
      <c r="I157" s="580"/>
      <c r="J157" s="580"/>
      <c r="K157" s="580"/>
      <c r="L157" s="580"/>
      <c r="M157" s="580"/>
      <c r="N157" s="580"/>
      <c r="O157" s="580"/>
      <c r="P157" s="580"/>
      <c r="Q157" s="580"/>
      <c r="R157" s="580"/>
      <c r="S157" s="580"/>
      <c r="T157" s="580"/>
      <c r="U157" s="580"/>
      <c r="V157" s="580"/>
      <c r="W157" s="580"/>
      <c r="X157" s="580"/>
    </row>
    <row r="158" ht="15.75" customHeight="1">
      <c r="A158" s="580"/>
      <c r="B158" s="580"/>
      <c r="C158" s="582"/>
      <c r="D158" s="580"/>
      <c r="E158" s="580"/>
      <c r="F158" s="580"/>
      <c r="G158" s="580"/>
      <c r="H158" s="580"/>
      <c r="I158" s="580"/>
      <c r="J158" s="580"/>
      <c r="K158" s="580"/>
      <c r="L158" s="580"/>
      <c r="M158" s="580"/>
      <c r="N158" s="580"/>
      <c r="O158" s="580"/>
      <c r="P158" s="580"/>
      <c r="Q158" s="580"/>
      <c r="R158" s="580"/>
      <c r="S158" s="580"/>
      <c r="T158" s="580"/>
      <c r="U158" s="580"/>
      <c r="V158" s="580"/>
      <c r="W158" s="580"/>
      <c r="X158" s="580"/>
    </row>
    <row r="159" ht="15.75" customHeight="1">
      <c r="A159" s="580"/>
      <c r="B159" s="580"/>
      <c r="C159" s="582"/>
      <c r="D159" s="580"/>
      <c r="E159" s="580"/>
      <c r="F159" s="580"/>
      <c r="G159" s="580"/>
      <c r="H159" s="580"/>
      <c r="I159" s="580"/>
      <c r="J159" s="580"/>
      <c r="K159" s="580"/>
      <c r="L159" s="580"/>
      <c r="M159" s="580"/>
      <c r="N159" s="580"/>
      <c r="O159" s="580"/>
      <c r="P159" s="580"/>
      <c r="Q159" s="580"/>
      <c r="R159" s="580"/>
      <c r="S159" s="580"/>
      <c r="T159" s="580"/>
      <c r="U159" s="580"/>
      <c r="V159" s="580"/>
      <c r="W159" s="580"/>
      <c r="X159" s="580"/>
    </row>
    <row r="160" ht="15.75" customHeight="1">
      <c r="A160" s="580"/>
      <c r="B160" s="580"/>
      <c r="C160" s="582"/>
      <c r="D160" s="580"/>
      <c r="E160" s="580"/>
      <c r="F160" s="580"/>
      <c r="G160" s="580"/>
      <c r="H160" s="580"/>
      <c r="I160" s="580"/>
      <c r="J160" s="580"/>
      <c r="K160" s="580"/>
      <c r="L160" s="580"/>
      <c r="M160" s="580"/>
      <c r="N160" s="580"/>
      <c r="O160" s="580"/>
      <c r="P160" s="580"/>
      <c r="Q160" s="580"/>
      <c r="R160" s="580"/>
      <c r="S160" s="580"/>
      <c r="T160" s="580"/>
      <c r="U160" s="580"/>
      <c r="V160" s="580"/>
      <c r="W160" s="580"/>
      <c r="X160" s="580"/>
    </row>
    <row r="161" ht="15.75" customHeight="1">
      <c r="A161" s="580"/>
      <c r="B161" s="580"/>
      <c r="C161" s="582"/>
      <c r="D161" s="580"/>
      <c r="E161" s="580"/>
      <c r="F161" s="580"/>
      <c r="G161" s="580"/>
      <c r="H161" s="580"/>
      <c r="I161" s="580"/>
      <c r="J161" s="580"/>
      <c r="K161" s="580"/>
      <c r="L161" s="580"/>
      <c r="M161" s="580"/>
      <c r="N161" s="580"/>
      <c r="O161" s="580"/>
      <c r="P161" s="580"/>
      <c r="Q161" s="580"/>
      <c r="R161" s="580"/>
      <c r="S161" s="580"/>
      <c r="T161" s="580"/>
      <c r="U161" s="580"/>
      <c r="V161" s="580"/>
      <c r="W161" s="580"/>
      <c r="X161" s="580"/>
    </row>
    <row r="162" ht="15.75" customHeight="1">
      <c r="A162" s="580"/>
      <c r="B162" s="580"/>
      <c r="C162" s="582"/>
      <c r="D162" s="580"/>
      <c r="E162" s="580"/>
      <c r="F162" s="580"/>
      <c r="G162" s="580"/>
      <c r="H162" s="580"/>
      <c r="I162" s="580"/>
      <c r="J162" s="580"/>
      <c r="K162" s="580"/>
      <c r="L162" s="580"/>
      <c r="M162" s="580"/>
      <c r="N162" s="580"/>
      <c r="O162" s="580"/>
      <c r="P162" s="580"/>
      <c r="Q162" s="580"/>
      <c r="R162" s="580"/>
      <c r="S162" s="580"/>
      <c r="T162" s="580"/>
      <c r="U162" s="580"/>
      <c r="V162" s="580"/>
      <c r="W162" s="580"/>
      <c r="X162" s="580"/>
    </row>
    <row r="163" ht="15.75" customHeight="1">
      <c r="A163" s="580"/>
      <c r="B163" s="580"/>
      <c r="C163" s="582"/>
      <c r="D163" s="580"/>
      <c r="E163" s="580"/>
      <c r="F163" s="580"/>
      <c r="G163" s="580"/>
      <c r="H163" s="580"/>
      <c r="I163" s="580"/>
      <c r="J163" s="580"/>
      <c r="K163" s="580"/>
      <c r="L163" s="580"/>
      <c r="M163" s="580"/>
      <c r="N163" s="580"/>
      <c r="O163" s="580"/>
      <c r="P163" s="580"/>
      <c r="Q163" s="580"/>
      <c r="R163" s="580"/>
      <c r="S163" s="580"/>
      <c r="T163" s="580"/>
      <c r="U163" s="580"/>
      <c r="V163" s="580"/>
      <c r="W163" s="580"/>
      <c r="X163" s="580"/>
    </row>
    <row r="164" ht="15.75" customHeight="1">
      <c r="A164" s="580"/>
      <c r="B164" s="580"/>
      <c r="C164" s="582"/>
      <c r="D164" s="580"/>
      <c r="E164" s="580"/>
      <c r="F164" s="580"/>
      <c r="G164" s="580"/>
      <c r="H164" s="580"/>
      <c r="I164" s="580"/>
      <c r="J164" s="580"/>
      <c r="K164" s="580"/>
      <c r="L164" s="580"/>
      <c r="M164" s="580"/>
      <c r="N164" s="580"/>
      <c r="O164" s="580"/>
      <c r="P164" s="580"/>
      <c r="Q164" s="580"/>
      <c r="R164" s="580"/>
      <c r="S164" s="580"/>
      <c r="T164" s="580"/>
      <c r="U164" s="580"/>
      <c r="V164" s="580"/>
      <c r="W164" s="580"/>
      <c r="X164" s="580"/>
    </row>
    <row r="165" ht="15.75" customHeight="1">
      <c r="A165" s="580"/>
      <c r="B165" s="580"/>
      <c r="C165" s="582"/>
      <c r="D165" s="580"/>
      <c r="E165" s="580"/>
      <c r="F165" s="580"/>
      <c r="G165" s="580"/>
      <c r="H165" s="580"/>
      <c r="I165" s="580"/>
      <c r="J165" s="580"/>
      <c r="K165" s="580"/>
      <c r="L165" s="580"/>
      <c r="M165" s="580"/>
      <c r="N165" s="580"/>
      <c r="O165" s="580"/>
      <c r="P165" s="580"/>
      <c r="Q165" s="580"/>
      <c r="R165" s="580"/>
      <c r="S165" s="580"/>
      <c r="T165" s="580"/>
      <c r="U165" s="580"/>
      <c r="V165" s="580"/>
      <c r="W165" s="580"/>
      <c r="X165" s="580"/>
    </row>
    <row r="166" ht="15.75" customHeight="1">
      <c r="A166" s="580"/>
      <c r="B166" s="580"/>
      <c r="C166" s="582"/>
      <c r="D166" s="580"/>
      <c r="E166" s="580"/>
      <c r="F166" s="580"/>
      <c r="G166" s="580"/>
      <c r="H166" s="580"/>
      <c r="I166" s="580"/>
      <c r="J166" s="580"/>
      <c r="K166" s="580"/>
      <c r="L166" s="580"/>
      <c r="M166" s="580"/>
      <c r="N166" s="580"/>
      <c r="O166" s="580"/>
      <c r="P166" s="580"/>
      <c r="Q166" s="580"/>
      <c r="R166" s="580"/>
      <c r="S166" s="580"/>
      <c r="T166" s="580"/>
      <c r="U166" s="580"/>
      <c r="V166" s="580"/>
      <c r="W166" s="580"/>
      <c r="X166" s="580"/>
    </row>
    <row r="167" ht="15.75" customHeight="1">
      <c r="A167" s="580"/>
      <c r="B167" s="580"/>
      <c r="C167" s="582"/>
      <c r="D167" s="580"/>
      <c r="E167" s="580"/>
      <c r="F167" s="580"/>
      <c r="G167" s="580"/>
      <c r="H167" s="580"/>
      <c r="I167" s="580"/>
      <c r="J167" s="580"/>
      <c r="K167" s="580"/>
      <c r="L167" s="580"/>
      <c r="M167" s="580"/>
      <c r="N167" s="580"/>
      <c r="O167" s="580"/>
      <c r="P167" s="580"/>
      <c r="Q167" s="580"/>
      <c r="R167" s="580"/>
      <c r="S167" s="580"/>
      <c r="T167" s="580"/>
      <c r="U167" s="580"/>
      <c r="V167" s="580"/>
      <c r="W167" s="580"/>
      <c r="X167" s="580"/>
    </row>
    <row r="168" ht="15.75" customHeight="1">
      <c r="A168" s="580"/>
      <c r="B168" s="580"/>
      <c r="C168" s="582"/>
      <c r="D168" s="580"/>
      <c r="E168" s="580"/>
      <c r="F168" s="580"/>
      <c r="G168" s="580"/>
      <c r="H168" s="580"/>
      <c r="I168" s="580"/>
      <c r="J168" s="580"/>
      <c r="K168" s="580"/>
      <c r="L168" s="580"/>
      <c r="M168" s="580"/>
      <c r="N168" s="580"/>
      <c r="O168" s="580"/>
      <c r="P168" s="580"/>
      <c r="Q168" s="580"/>
      <c r="R168" s="580"/>
      <c r="S168" s="580"/>
      <c r="T168" s="580"/>
      <c r="U168" s="580"/>
      <c r="V168" s="580"/>
      <c r="W168" s="580"/>
      <c r="X168" s="580"/>
    </row>
    <row r="169" ht="15.75" customHeight="1">
      <c r="A169" s="580"/>
      <c r="B169" s="580"/>
      <c r="C169" s="582"/>
      <c r="D169" s="580"/>
      <c r="E169" s="580"/>
      <c r="F169" s="580"/>
      <c r="G169" s="580"/>
      <c r="H169" s="580"/>
      <c r="I169" s="580"/>
      <c r="J169" s="580"/>
      <c r="K169" s="580"/>
      <c r="L169" s="580"/>
      <c r="M169" s="580"/>
      <c r="N169" s="580"/>
      <c r="O169" s="580"/>
      <c r="P169" s="580"/>
      <c r="Q169" s="580"/>
      <c r="R169" s="580"/>
      <c r="S169" s="580"/>
      <c r="T169" s="580"/>
      <c r="U169" s="580"/>
      <c r="V169" s="580"/>
      <c r="W169" s="580"/>
      <c r="X169" s="580"/>
    </row>
    <row r="170" ht="15.75" customHeight="1">
      <c r="A170" s="580"/>
      <c r="B170" s="580"/>
      <c r="C170" s="582"/>
      <c r="D170" s="580"/>
      <c r="E170" s="580"/>
      <c r="F170" s="580"/>
      <c r="G170" s="580"/>
      <c r="H170" s="580"/>
      <c r="I170" s="580"/>
      <c r="J170" s="580"/>
      <c r="K170" s="580"/>
      <c r="L170" s="580"/>
      <c r="M170" s="580"/>
      <c r="N170" s="580"/>
      <c r="O170" s="580"/>
      <c r="P170" s="580"/>
      <c r="Q170" s="580"/>
      <c r="R170" s="580"/>
      <c r="S170" s="580"/>
      <c r="T170" s="580"/>
      <c r="U170" s="580"/>
      <c r="V170" s="580"/>
      <c r="W170" s="580"/>
      <c r="X170" s="580"/>
    </row>
    <row r="171" ht="15.75" customHeight="1">
      <c r="A171" s="580"/>
      <c r="B171" s="580"/>
      <c r="C171" s="582"/>
      <c r="D171" s="580"/>
      <c r="E171" s="580"/>
      <c r="F171" s="580"/>
      <c r="G171" s="580"/>
      <c r="H171" s="580"/>
      <c r="I171" s="580"/>
      <c r="J171" s="580"/>
      <c r="K171" s="580"/>
      <c r="L171" s="580"/>
      <c r="M171" s="580"/>
      <c r="N171" s="580"/>
      <c r="O171" s="580"/>
      <c r="P171" s="580"/>
      <c r="Q171" s="580"/>
      <c r="R171" s="580"/>
      <c r="S171" s="580"/>
      <c r="T171" s="580"/>
      <c r="U171" s="580"/>
      <c r="V171" s="580"/>
      <c r="W171" s="580"/>
      <c r="X171" s="580"/>
    </row>
    <row r="172" ht="15.75" customHeight="1">
      <c r="A172" s="580"/>
      <c r="B172" s="580"/>
      <c r="C172" s="582"/>
      <c r="D172" s="580"/>
      <c r="E172" s="580"/>
      <c r="F172" s="580"/>
      <c r="G172" s="580"/>
      <c r="H172" s="580"/>
      <c r="I172" s="580"/>
      <c r="J172" s="580"/>
      <c r="K172" s="580"/>
      <c r="L172" s="580"/>
      <c r="M172" s="580"/>
      <c r="N172" s="580"/>
      <c r="O172" s="580"/>
      <c r="P172" s="580"/>
      <c r="Q172" s="580"/>
      <c r="R172" s="580"/>
      <c r="S172" s="580"/>
      <c r="T172" s="580"/>
      <c r="U172" s="580"/>
      <c r="V172" s="580"/>
      <c r="W172" s="580"/>
      <c r="X172" s="580"/>
    </row>
    <row r="173" ht="15.75" customHeight="1">
      <c r="A173" s="580"/>
      <c r="B173" s="580"/>
      <c r="C173" s="582"/>
      <c r="D173" s="580"/>
      <c r="E173" s="580"/>
      <c r="F173" s="580"/>
      <c r="G173" s="580"/>
      <c r="H173" s="580"/>
      <c r="I173" s="580"/>
      <c r="J173" s="580"/>
      <c r="K173" s="580"/>
      <c r="L173" s="580"/>
      <c r="M173" s="580"/>
      <c r="N173" s="580"/>
      <c r="O173" s="580"/>
      <c r="P173" s="580"/>
      <c r="Q173" s="580"/>
      <c r="R173" s="580"/>
      <c r="S173" s="580"/>
      <c r="T173" s="580"/>
      <c r="U173" s="580"/>
      <c r="V173" s="580"/>
      <c r="W173" s="580"/>
      <c r="X173" s="580"/>
    </row>
    <row r="174" ht="15.75" customHeight="1">
      <c r="A174" s="580"/>
      <c r="B174" s="580"/>
      <c r="C174" s="582"/>
      <c r="D174" s="580"/>
      <c r="E174" s="580"/>
      <c r="F174" s="580"/>
      <c r="G174" s="580"/>
      <c r="H174" s="580"/>
      <c r="I174" s="580"/>
      <c r="J174" s="580"/>
      <c r="K174" s="580"/>
      <c r="L174" s="580"/>
      <c r="M174" s="580"/>
      <c r="N174" s="580"/>
      <c r="O174" s="580"/>
      <c r="P174" s="580"/>
      <c r="Q174" s="580"/>
      <c r="R174" s="580"/>
      <c r="S174" s="580"/>
      <c r="T174" s="580"/>
      <c r="U174" s="580"/>
      <c r="V174" s="580"/>
      <c r="W174" s="580"/>
      <c r="X174" s="580"/>
    </row>
    <row r="175" ht="15.75" customHeight="1">
      <c r="A175" s="580"/>
      <c r="B175" s="580"/>
      <c r="C175" s="582"/>
      <c r="D175" s="580"/>
      <c r="E175" s="580"/>
      <c r="F175" s="580"/>
      <c r="G175" s="580"/>
      <c r="H175" s="580"/>
      <c r="I175" s="580"/>
      <c r="J175" s="580"/>
      <c r="K175" s="580"/>
      <c r="L175" s="580"/>
      <c r="M175" s="580"/>
      <c r="N175" s="580"/>
      <c r="O175" s="580"/>
      <c r="P175" s="580"/>
      <c r="Q175" s="580"/>
      <c r="R175" s="580"/>
      <c r="S175" s="580"/>
      <c r="T175" s="580"/>
      <c r="U175" s="580"/>
      <c r="V175" s="580"/>
      <c r="W175" s="580"/>
      <c r="X175" s="580"/>
    </row>
    <row r="176" ht="15.75" customHeight="1">
      <c r="A176" s="580"/>
      <c r="B176" s="580"/>
      <c r="C176" s="582"/>
      <c r="D176" s="580"/>
      <c r="E176" s="580"/>
      <c r="F176" s="580"/>
      <c r="G176" s="580"/>
      <c r="H176" s="580"/>
      <c r="I176" s="580"/>
      <c r="J176" s="580"/>
      <c r="K176" s="580"/>
      <c r="L176" s="580"/>
      <c r="M176" s="580"/>
      <c r="N176" s="580"/>
      <c r="O176" s="580"/>
      <c r="P176" s="580"/>
      <c r="Q176" s="580"/>
      <c r="R176" s="580"/>
      <c r="S176" s="580"/>
      <c r="T176" s="580"/>
      <c r="U176" s="580"/>
      <c r="V176" s="580"/>
      <c r="W176" s="580"/>
      <c r="X176" s="580"/>
    </row>
    <row r="177" ht="15.75" customHeight="1">
      <c r="A177" s="580"/>
      <c r="B177" s="580"/>
      <c r="C177" s="582"/>
      <c r="D177" s="580"/>
      <c r="E177" s="580"/>
      <c r="F177" s="580"/>
      <c r="G177" s="580"/>
      <c r="H177" s="580"/>
      <c r="I177" s="580"/>
      <c r="J177" s="580"/>
      <c r="K177" s="580"/>
      <c r="L177" s="580"/>
      <c r="M177" s="580"/>
      <c r="N177" s="580"/>
      <c r="O177" s="580"/>
      <c r="P177" s="580"/>
      <c r="Q177" s="580"/>
      <c r="R177" s="580"/>
      <c r="S177" s="580"/>
      <c r="T177" s="580"/>
      <c r="U177" s="580"/>
      <c r="V177" s="580"/>
      <c r="W177" s="580"/>
      <c r="X177" s="580"/>
    </row>
    <row r="178" ht="15.75" customHeight="1">
      <c r="A178" s="580"/>
      <c r="B178" s="580"/>
      <c r="C178" s="582"/>
      <c r="D178" s="580"/>
      <c r="E178" s="580"/>
      <c r="F178" s="580"/>
      <c r="G178" s="580"/>
      <c r="H178" s="580"/>
      <c r="I178" s="580"/>
      <c r="J178" s="580"/>
      <c r="K178" s="580"/>
      <c r="L178" s="580"/>
      <c r="M178" s="580"/>
      <c r="N178" s="580"/>
      <c r="O178" s="580"/>
      <c r="P178" s="580"/>
      <c r="Q178" s="580"/>
      <c r="R178" s="580"/>
      <c r="S178" s="580"/>
      <c r="T178" s="580"/>
      <c r="U178" s="580"/>
      <c r="V178" s="580"/>
      <c r="W178" s="580"/>
      <c r="X178" s="580"/>
    </row>
    <row r="179" ht="15.75" customHeight="1">
      <c r="A179" s="580"/>
      <c r="B179" s="580"/>
      <c r="C179" s="582"/>
      <c r="D179" s="580"/>
      <c r="E179" s="580"/>
      <c r="F179" s="580"/>
      <c r="G179" s="580"/>
      <c r="H179" s="580"/>
      <c r="I179" s="580"/>
      <c r="J179" s="580"/>
      <c r="K179" s="580"/>
      <c r="L179" s="580"/>
      <c r="M179" s="580"/>
      <c r="N179" s="580"/>
      <c r="O179" s="580"/>
      <c r="P179" s="580"/>
      <c r="Q179" s="580"/>
      <c r="R179" s="580"/>
      <c r="S179" s="580"/>
      <c r="T179" s="580"/>
      <c r="U179" s="580"/>
      <c r="V179" s="580"/>
      <c r="W179" s="580"/>
      <c r="X179" s="580"/>
    </row>
    <row r="180" ht="15.75" customHeight="1">
      <c r="A180" s="580"/>
      <c r="B180" s="580"/>
      <c r="C180" s="582"/>
      <c r="D180" s="580"/>
      <c r="E180" s="580"/>
      <c r="F180" s="580"/>
      <c r="G180" s="580"/>
      <c r="H180" s="580"/>
      <c r="I180" s="580"/>
      <c r="J180" s="580"/>
      <c r="K180" s="580"/>
      <c r="L180" s="580"/>
      <c r="M180" s="580"/>
      <c r="N180" s="580"/>
      <c r="O180" s="580"/>
      <c r="P180" s="580"/>
      <c r="Q180" s="580"/>
      <c r="R180" s="580"/>
      <c r="S180" s="580"/>
      <c r="T180" s="580"/>
      <c r="U180" s="580"/>
      <c r="V180" s="580"/>
      <c r="W180" s="580"/>
      <c r="X180" s="580"/>
    </row>
    <row r="181" ht="15.75" customHeight="1">
      <c r="A181" s="580"/>
      <c r="B181" s="580"/>
      <c r="C181" s="582"/>
      <c r="D181" s="580"/>
      <c r="E181" s="580"/>
      <c r="F181" s="580"/>
      <c r="G181" s="580"/>
      <c r="H181" s="580"/>
      <c r="I181" s="580"/>
      <c r="J181" s="580"/>
      <c r="K181" s="580"/>
      <c r="L181" s="580"/>
      <c r="M181" s="580"/>
      <c r="N181" s="580"/>
      <c r="O181" s="580"/>
      <c r="P181" s="580"/>
      <c r="Q181" s="580"/>
      <c r="R181" s="580"/>
      <c r="S181" s="580"/>
      <c r="T181" s="580"/>
      <c r="U181" s="580"/>
      <c r="V181" s="580"/>
      <c r="W181" s="580"/>
      <c r="X181" s="580"/>
    </row>
    <row r="182" ht="15.75" customHeight="1">
      <c r="A182" s="580"/>
      <c r="B182" s="580"/>
      <c r="C182" s="582"/>
      <c r="D182" s="580"/>
      <c r="E182" s="580"/>
      <c r="F182" s="580"/>
      <c r="G182" s="580"/>
      <c r="H182" s="580"/>
      <c r="I182" s="580"/>
      <c r="J182" s="580"/>
      <c r="K182" s="580"/>
      <c r="L182" s="580"/>
      <c r="M182" s="580"/>
      <c r="N182" s="580"/>
      <c r="O182" s="580"/>
      <c r="P182" s="580"/>
      <c r="Q182" s="580"/>
      <c r="R182" s="580"/>
      <c r="S182" s="580"/>
      <c r="T182" s="580"/>
      <c r="U182" s="580"/>
      <c r="V182" s="580"/>
      <c r="W182" s="580"/>
      <c r="X182" s="580"/>
    </row>
    <row r="183" ht="15.75" customHeight="1">
      <c r="A183" s="580"/>
      <c r="B183" s="580"/>
      <c r="C183" s="582"/>
      <c r="D183" s="580"/>
      <c r="E183" s="580"/>
      <c r="F183" s="580"/>
      <c r="G183" s="580"/>
      <c r="H183" s="580"/>
      <c r="I183" s="580"/>
      <c r="J183" s="580"/>
      <c r="K183" s="580"/>
      <c r="L183" s="580"/>
      <c r="M183" s="580"/>
      <c r="N183" s="580"/>
      <c r="O183" s="580"/>
      <c r="P183" s="580"/>
      <c r="Q183" s="580"/>
      <c r="R183" s="580"/>
      <c r="S183" s="580"/>
      <c r="T183" s="580"/>
      <c r="U183" s="580"/>
      <c r="V183" s="580"/>
      <c r="W183" s="580"/>
      <c r="X183" s="580"/>
    </row>
    <row r="184" ht="15.75" customHeight="1">
      <c r="A184" s="580"/>
      <c r="B184" s="580"/>
      <c r="C184" s="582"/>
      <c r="D184" s="580"/>
      <c r="E184" s="580"/>
      <c r="F184" s="580"/>
      <c r="G184" s="580"/>
      <c r="H184" s="580"/>
      <c r="I184" s="580"/>
      <c r="J184" s="580"/>
      <c r="K184" s="580"/>
      <c r="L184" s="580"/>
      <c r="M184" s="580"/>
      <c r="N184" s="580"/>
      <c r="O184" s="580"/>
      <c r="P184" s="580"/>
      <c r="Q184" s="580"/>
      <c r="R184" s="580"/>
      <c r="S184" s="580"/>
      <c r="T184" s="580"/>
      <c r="U184" s="580"/>
      <c r="V184" s="580"/>
      <c r="W184" s="580"/>
      <c r="X184" s="580"/>
    </row>
    <row r="185" ht="15.75" customHeight="1">
      <c r="A185" s="580"/>
      <c r="B185" s="580"/>
      <c r="C185" s="582"/>
      <c r="D185" s="580"/>
      <c r="E185" s="580"/>
      <c r="F185" s="580"/>
      <c r="G185" s="580"/>
      <c r="H185" s="580"/>
      <c r="I185" s="580"/>
      <c r="J185" s="580"/>
      <c r="K185" s="580"/>
      <c r="L185" s="580"/>
      <c r="M185" s="580"/>
      <c r="N185" s="580"/>
      <c r="O185" s="580"/>
      <c r="P185" s="580"/>
      <c r="Q185" s="580"/>
      <c r="R185" s="580"/>
      <c r="S185" s="580"/>
      <c r="T185" s="580"/>
      <c r="U185" s="580"/>
      <c r="V185" s="580"/>
      <c r="W185" s="580"/>
      <c r="X185" s="580"/>
    </row>
    <row r="186" ht="15.75" customHeight="1">
      <c r="A186" s="580"/>
      <c r="B186" s="580"/>
      <c r="C186" s="582"/>
      <c r="D186" s="580"/>
      <c r="E186" s="580"/>
      <c r="F186" s="580"/>
      <c r="G186" s="580"/>
      <c r="H186" s="580"/>
      <c r="I186" s="580"/>
      <c r="J186" s="580"/>
      <c r="K186" s="580"/>
      <c r="L186" s="580"/>
      <c r="M186" s="580"/>
      <c r="N186" s="580"/>
      <c r="O186" s="580"/>
      <c r="P186" s="580"/>
      <c r="Q186" s="580"/>
      <c r="R186" s="580"/>
      <c r="S186" s="580"/>
      <c r="T186" s="580"/>
      <c r="U186" s="580"/>
      <c r="V186" s="580"/>
      <c r="W186" s="580"/>
      <c r="X186" s="580"/>
    </row>
    <row r="187" ht="15.75" customHeight="1">
      <c r="A187" s="580"/>
      <c r="B187" s="580"/>
      <c r="C187" s="582"/>
      <c r="D187" s="580"/>
      <c r="E187" s="580"/>
      <c r="F187" s="580"/>
      <c r="G187" s="580"/>
      <c r="H187" s="580"/>
      <c r="I187" s="580"/>
      <c r="J187" s="580"/>
      <c r="K187" s="580"/>
      <c r="L187" s="580"/>
      <c r="M187" s="580"/>
      <c r="N187" s="580"/>
      <c r="O187" s="580"/>
      <c r="P187" s="580"/>
      <c r="Q187" s="580"/>
      <c r="R187" s="580"/>
      <c r="S187" s="580"/>
      <c r="T187" s="580"/>
      <c r="U187" s="580"/>
      <c r="V187" s="580"/>
      <c r="W187" s="580"/>
      <c r="X187" s="580"/>
    </row>
    <row r="188" ht="15.75" customHeight="1">
      <c r="A188" s="580"/>
      <c r="B188" s="580"/>
      <c r="C188" s="582"/>
      <c r="D188" s="580"/>
      <c r="E188" s="580"/>
      <c r="F188" s="580"/>
      <c r="G188" s="580"/>
      <c r="H188" s="580"/>
      <c r="I188" s="580"/>
      <c r="J188" s="580"/>
      <c r="K188" s="580"/>
      <c r="L188" s="580"/>
      <c r="M188" s="580"/>
      <c r="N188" s="580"/>
      <c r="O188" s="580"/>
      <c r="P188" s="580"/>
      <c r="Q188" s="580"/>
      <c r="R188" s="580"/>
      <c r="S188" s="580"/>
      <c r="T188" s="580"/>
      <c r="U188" s="580"/>
      <c r="V188" s="580"/>
      <c r="W188" s="580"/>
      <c r="X188" s="580"/>
    </row>
    <row r="189" ht="15.75" customHeight="1">
      <c r="A189" s="580"/>
      <c r="B189" s="580"/>
      <c r="C189" s="582"/>
      <c r="D189" s="580"/>
      <c r="E189" s="580"/>
      <c r="F189" s="580"/>
      <c r="G189" s="580"/>
      <c r="H189" s="580"/>
      <c r="I189" s="580"/>
      <c r="J189" s="580"/>
      <c r="K189" s="580"/>
      <c r="L189" s="580"/>
      <c r="M189" s="580"/>
      <c r="N189" s="580"/>
      <c r="O189" s="580"/>
      <c r="P189" s="580"/>
      <c r="Q189" s="580"/>
      <c r="R189" s="580"/>
      <c r="S189" s="580"/>
      <c r="T189" s="580"/>
      <c r="U189" s="580"/>
      <c r="V189" s="580"/>
      <c r="W189" s="580"/>
      <c r="X189" s="580"/>
    </row>
    <row r="190" ht="15.75" customHeight="1">
      <c r="A190" s="580"/>
      <c r="B190" s="580"/>
      <c r="C190" s="582"/>
      <c r="D190" s="580"/>
      <c r="E190" s="580"/>
      <c r="F190" s="580"/>
      <c r="G190" s="580"/>
      <c r="H190" s="580"/>
      <c r="I190" s="580"/>
      <c r="J190" s="580"/>
      <c r="K190" s="580"/>
      <c r="L190" s="580"/>
      <c r="M190" s="580"/>
      <c r="N190" s="580"/>
      <c r="O190" s="580"/>
      <c r="P190" s="580"/>
      <c r="Q190" s="580"/>
      <c r="R190" s="580"/>
      <c r="S190" s="580"/>
      <c r="T190" s="580"/>
      <c r="U190" s="580"/>
      <c r="V190" s="580"/>
      <c r="W190" s="580"/>
      <c r="X190" s="580"/>
    </row>
    <row r="191" ht="15.75" customHeight="1">
      <c r="A191" s="580"/>
      <c r="B191" s="580"/>
      <c r="C191" s="582"/>
      <c r="D191" s="580"/>
      <c r="E191" s="580"/>
      <c r="F191" s="580"/>
      <c r="G191" s="580"/>
      <c r="H191" s="580"/>
      <c r="I191" s="580"/>
      <c r="J191" s="580"/>
      <c r="K191" s="580"/>
      <c r="L191" s="580"/>
      <c r="M191" s="580"/>
      <c r="N191" s="580"/>
      <c r="O191" s="580"/>
      <c r="P191" s="580"/>
      <c r="Q191" s="580"/>
      <c r="R191" s="580"/>
      <c r="S191" s="580"/>
      <c r="T191" s="580"/>
      <c r="U191" s="580"/>
      <c r="V191" s="580"/>
      <c r="W191" s="580"/>
      <c r="X191" s="580"/>
    </row>
    <row r="192" ht="15.75" customHeight="1">
      <c r="A192" s="580"/>
      <c r="B192" s="580"/>
      <c r="C192" s="582"/>
      <c r="D192" s="580"/>
      <c r="E192" s="580"/>
      <c r="F192" s="580"/>
      <c r="G192" s="580"/>
      <c r="H192" s="580"/>
      <c r="I192" s="580"/>
      <c r="J192" s="580"/>
      <c r="K192" s="580"/>
      <c r="L192" s="580"/>
      <c r="M192" s="580"/>
      <c r="N192" s="580"/>
      <c r="O192" s="580"/>
      <c r="P192" s="580"/>
      <c r="Q192" s="580"/>
      <c r="R192" s="580"/>
      <c r="S192" s="580"/>
      <c r="T192" s="580"/>
      <c r="U192" s="580"/>
      <c r="V192" s="580"/>
      <c r="W192" s="580"/>
      <c r="X192" s="580"/>
    </row>
    <row r="193" ht="15.75" customHeight="1">
      <c r="A193" s="580"/>
      <c r="B193" s="580"/>
      <c r="C193" s="582"/>
      <c r="D193" s="580"/>
      <c r="E193" s="580"/>
      <c r="F193" s="580"/>
      <c r="G193" s="580"/>
      <c r="H193" s="580"/>
      <c r="I193" s="580"/>
      <c r="J193" s="580"/>
      <c r="K193" s="580"/>
      <c r="L193" s="580"/>
      <c r="M193" s="580"/>
      <c r="N193" s="580"/>
      <c r="O193" s="580"/>
      <c r="P193" s="580"/>
      <c r="Q193" s="580"/>
      <c r="R193" s="580"/>
      <c r="S193" s="580"/>
      <c r="T193" s="580"/>
      <c r="U193" s="580"/>
      <c r="V193" s="580"/>
      <c r="W193" s="580"/>
      <c r="X193" s="580"/>
    </row>
    <row r="194" ht="15.75" customHeight="1">
      <c r="A194" s="580"/>
      <c r="B194" s="580"/>
      <c r="C194" s="582"/>
      <c r="D194" s="580"/>
      <c r="E194" s="580"/>
      <c r="F194" s="580"/>
      <c r="G194" s="580"/>
      <c r="H194" s="580"/>
      <c r="I194" s="580"/>
      <c r="J194" s="580"/>
      <c r="K194" s="580"/>
      <c r="L194" s="580"/>
      <c r="M194" s="580"/>
      <c r="N194" s="580"/>
      <c r="O194" s="580"/>
      <c r="P194" s="580"/>
      <c r="Q194" s="580"/>
      <c r="R194" s="580"/>
      <c r="S194" s="580"/>
      <c r="T194" s="580"/>
      <c r="U194" s="580"/>
      <c r="V194" s="580"/>
      <c r="W194" s="580"/>
      <c r="X194" s="580"/>
    </row>
    <row r="195" ht="15.75" customHeight="1">
      <c r="A195" s="580"/>
      <c r="B195" s="580"/>
      <c r="C195" s="582"/>
      <c r="D195" s="580"/>
      <c r="E195" s="580"/>
      <c r="F195" s="580"/>
      <c r="G195" s="580"/>
      <c r="H195" s="580"/>
      <c r="I195" s="580"/>
      <c r="J195" s="580"/>
      <c r="K195" s="580"/>
      <c r="L195" s="580"/>
      <c r="M195" s="580"/>
      <c r="N195" s="580"/>
      <c r="O195" s="580"/>
      <c r="P195" s="580"/>
      <c r="Q195" s="580"/>
      <c r="R195" s="580"/>
      <c r="S195" s="580"/>
      <c r="T195" s="580"/>
      <c r="U195" s="580"/>
      <c r="V195" s="580"/>
      <c r="W195" s="580"/>
      <c r="X195" s="580"/>
    </row>
    <row r="196" ht="15.75" customHeight="1">
      <c r="A196" s="580"/>
      <c r="B196" s="580"/>
      <c r="C196" s="582"/>
      <c r="D196" s="580"/>
      <c r="E196" s="580"/>
      <c r="F196" s="580"/>
      <c r="G196" s="580"/>
      <c r="H196" s="580"/>
      <c r="I196" s="580"/>
      <c r="J196" s="580"/>
      <c r="K196" s="580"/>
      <c r="L196" s="580"/>
      <c r="M196" s="580"/>
      <c r="N196" s="580"/>
      <c r="O196" s="580"/>
      <c r="P196" s="580"/>
      <c r="Q196" s="580"/>
      <c r="R196" s="580"/>
      <c r="S196" s="580"/>
      <c r="T196" s="580"/>
      <c r="U196" s="580"/>
      <c r="V196" s="580"/>
      <c r="W196" s="580"/>
      <c r="X196" s="580"/>
    </row>
    <row r="197" ht="15.75" customHeight="1">
      <c r="A197" s="580"/>
      <c r="B197" s="580"/>
      <c r="C197" s="582"/>
      <c r="D197" s="580"/>
      <c r="E197" s="580"/>
      <c r="F197" s="580"/>
      <c r="G197" s="580"/>
      <c r="H197" s="580"/>
      <c r="I197" s="580"/>
      <c r="J197" s="580"/>
      <c r="K197" s="580"/>
      <c r="L197" s="580"/>
      <c r="M197" s="580"/>
      <c r="N197" s="580"/>
      <c r="O197" s="580"/>
      <c r="P197" s="580"/>
      <c r="Q197" s="580"/>
      <c r="R197" s="580"/>
      <c r="S197" s="580"/>
      <c r="T197" s="580"/>
      <c r="U197" s="580"/>
      <c r="V197" s="580"/>
      <c r="W197" s="580"/>
      <c r="X197" s="580"/>
    </row>
    <row r="198" ht="15.75" customHeight="1">
      <c r="A198" s="580"/>
      <c r="B198" s="580"/>
      <c r="C198" s="582"/>
      <c r="D198" s="580"/>
      <c r="E198" s="580"/>
      <c r="F198" s="580"/>
      <c r="G198" s="580"/>
      <c r="H198" s="580"/>
      <c r="I198" s="580"/>
      <c r="J198" s="580"/>
      <c r="K198" s="580"/>
      <c r="L198" s="580"/>
      <c r="M198" s="580"/>
      <c r="N198" s="580"/>
      <c r="O198" s="580"/>
      <c r="P198" s="580"/>
      <c r="Q198" s="580"/>
      <c r="R198" s="580"/>
      <c r="S198" s="580"/>
      <c r="T198" s="580"/>
      <c r="U198" s="580"/>
      <c r="V198" s="580"/>
      <c r="W198" s="580"/>
      <c r="X198" s="580"/>
    </row>
    <row r="199" ht="15.75" customHeight="1">
      <c r="A199" s="580"/>
      <c r="B199" s="580"/>
      <c r="C199" s="582"/>
      <c r="D199" s="580"/>
      <c r="E199" s="580"/>
      <c r="F199" s="580"/>
      <c r="G199" s="580"/>
      <c r="H199" s="580"/>
      <c r="I199" s="580"/>
      <c r="J199" s="580"/>
      <c r="K199" s="580"/>
      <c r="L199" s="580"/>
      <c r="M199" s="580"/>
      <c r="N199" s="580"/>
      <c r="O199" s="580"/>
      <c r="P199" s="580"/>
      <c r="Q199" s="580"/>
      <c r="R199" s="580"/>
      <c r="S199" s="580"/>
      <c r="T199" s="580"/>
      <c r="U199" s="580"/>
      <c r="V199" s="580"/>
      <c r="W199" s="580"/>
      <c r="X199" s="580"/>
    </row>
    <row r="200" ht="15.75" customHeight="1">
      <c r="A200" s="580"/>
      <c r="B200" s="580"/>
      <c r="C200" s="582"/>
      <c r="D200" s="580"/>
      <c r="E200" s="580"/>
      <c r="F200" s="580"/>
      <c r="G200" s="580"/>
      <c r="H200" s="580"/>
      <c r="I200" s="580"/>
      <c r="J200" s="580"/>
      <c r="K200" s="580"/>
      <c r="L200" s="580"/>
      <c r="M200" s="580"/>
      <c r="N200" s="580"/>
      <c r="O200" s="580"/>
      <c r="P200" s="580"/>
      <c r="Q200" s="580"/>
      <c r="R200" s="580"/>
      <c r="S200" s="580"/>
      <c r="T200" s="580"/>
      <c r="U200" s="580"/>
      <c r="V200" s="580"/>
      <c r="W200" s="580"/>
      <c r="X200" s="580"/>
    </row>
    <row r="201" ht="15.75" customHeight="1">
      <c r="A201" s="580"/>
      <c r="B201" s="580"/>
      <c r="C201" s="582"/>
      <c r="D201" s="580"/>
      <c r="E201" s="580"/>
      <c r="F201" s="580"/>
      <c r="G201" s="580"/>
      <c r="H201" s="580"/>
      <c r="I201" s="580"/>
      <c r="J201" s="580"/>
      <c r="K201" s="580"/>
      <c r="L201" s="580"/>
      <c r="M201" s="580"/>
      <c r="N201" s="580"/>
      <c r="O201" s="580"/>
      <c r="P201" s="580"/>
      <c r="Q201" s="580"/>
      <c r="R201" s="580"/>
      <c r="S201" s="580"/>
      <c r="T201" s="580"/>
      <c r="U201" s="580"/>
      <c r="V201" s="580"/>
      <c r="W201" s="580"/>
      <c r="X201" s="580"/>
    </row>
    <row r="202" ht="15.75" customHeight="1">
      <c r="A202" s="580"/>
      <c r="B202" s="580"/>
      <c r="C202" s="582"/>
      <c r="D202" s="580"/>
      <c r="E202" s="580"/>
      <c r="F202" s="580"/>
      <c r="G202" s="580"/>
      <c r="H202" s="580"/>
      <c r="I202" s="580"/>
      <c r="J202" s="580"/>
      <c r="K202" s="580"/>
      <c r="L202" s="580"/>
      <c r="M202" s="580"/>
      <c r="N202" s="580"/>
      <c r="O202" s="580"/>
      <c r="P202" s="580"/>
      <c r="Q202" s="580"/>
      <c r="R202" s="580"/>
      <c r="S202" s="580"/>
      <c r="T202" s="580"/>
      <c r="U202" s="580"/>
      <c r="V202" s="580"/>
      <c r="W202" s="580"/>
      <c r="X202" s="580"/>
    </row>
    <row r="203" ht="15.75" customHeight="1">
      <c r="A203" s="580"/>
      <c r="B203" s="580"/>
      <c r="C203" s="582"/>
      <c r="D203" s="580"/>
      <c r="E203" s="580"/>
      <c r="F203" s="580"/>
      <c r="G203" s="580"/>
      <c r="H203" s="580"/>
      <c r="I203" s="580"/>
      <c r="J203" s="580"/>
      <c r="K203" s="580"/>
      <c r="L203" s="580"/>
      <c r="M203" s="580"/>
      <c r="N203" s="580"/>
      <c r="O203" s="580"/>
      <c r="P203" s="580"/>
      <c r="Q203" s="580"/>
      <c r="R203" s="580"/>
      <c r="S203" s="580"/>
      <c r="T203" s="580"/>
      <c r="U203" s="580"/>
      <c r="V203" s="580"/>
      <c r="W203" s="580"/>
      <c r="X203" s="580"/>
    </row>
    <row r="204" ht="15.75" customHeight="1">
      <c r="A204" s="580"/>
      <c r="B204" s="580"/>
      <c r="C204" s="582"/>
      <c r="D204" s="580"/>
      <c r="E204" s="580"/>
      <c r="F204" s="580"/>
      <c r="G204" s="580"/>
      <c r="H204" s="580"/>
      <c r="I204" s="580"/>
      <c r="J204" s="580"/>
      <c r="K204" s="580"/>
      <c r="L204" s="580"/>
      <c r="M204" s="580"/>
      <c r="N204" s="580"/>
      <c r="O204" s="580"/>
      <c r="P204" s="580"/>
      <c r="Q204" s="580"/>
      <c r="R204" s="580"/>
      <c r="S204" s="580"/>
      <c r="T204" s="580"/>
      <c r="U204" s="580"/>
      <c r="V204" s="580"/>
      <c r="W204" s="580"/>
      <c r="X204" s="580"/>
    </row>
    <row r="205" ht="15.75" customHeight="1">
      <c r="A205" s="580"/>
      <c r="B205" s="580"/>
      <c r="C205" s="582"/>
      <c r="D205" s="580"/>
      <c r="E205" s="580"/>
      <c r="F205" s="580"/>
      <c r="G205" s="580"/>
      <c r="H205" s="580"/>
      <c r="I205" s="580"/>
      <c r="J205" s="580"/>
      <c r="K205" s="580"/>
      <c r="L205" s="580"/>
      <c r="M205" s="580"/>
      <c r="N205" s="580"/>
      <c r="O205" s="580"/>
      <c r="P205" s="580"/>
      <c r="Q205" s="580"/>
      <c r="R205" s="580"/>
      <c r="S205" s="580"/>
      <c r="T205" s="580"/>
      <c r="U205" s="580"/>
      <c r="V205" s="580"/>
      <c r="W205" s="580"/>
      <c r="X205" s="580"/>
    </row>
    <row r="206" ht="15.75" customHeight="1">
      <c r="A206" s="580"/>
      <c r="B206" s="580"/>
      <c r="C206" s="582"/>
      <c r="D206" s="580"/>
      <c r="E206" s="580"/>
      <c r="F206" s="580"/>
      <c r="G206" s="580"/>
      <c r="H206" s="580"/>
      <c r="I206" s="580"/>
      <c r="J206" s="580"/>
      <c r="K206" s="580"/>
      <c r="L206" s="580"/>
      <c r="M206" s="580"/>
      <c r="N206" s="580"/>
      <c r="O206" s="580"/>
      <c r="P206" s="580"/>
      <c r="Q206" s="580"/>
      <c r="R206" s="580"/>
      <c r="S206" s="580"/>
      <c r="T206" s="580"/>
      <c r="U206" s="580"/>
      <c r="V206" s="580"/>
      <c r="W206" s="580"/>
      <c r="X206" s="580"/>
    </row>
    <row r="207" ht="15.75" customHeight="1">
      <c r="A207" s="580"/>
      <c r="B207" s="580"/>
      <c r="C207" s="582"/>
      <c r="D207" s="580"/>
      <c r="E207" s="580"/>
      <c r="F207" s="580"/>
      <c r="G207" s="580"/>
      <c r="H207" s="580"/>
      <c r="I207" s="580"/>
      <c r="J207" s="580"/>
      <c r="K207" s="580"/>
      <c r="L207" s="580"/>
      <c r="M207" s="580"/>
      <c r="N207" s="580"/>
      <c r="O207" s="580"/>
      <c r="P207" s="580"/>
      <c r="Q207" s="580"/>
      <c r="R207" s="580"/>
      <c r="S207" s="580"/>
      <c r="T207" s="580"/>
      <c r="U207" s="580"/>
      <c r="V207" s="580"/>
      <c r="W207" s="580"/>
      <c r="X207" s="580"/>
    </row>
    <row r="208" ht="15.75" customHeight="1">
      <c r="A208" s="580"/>
      <c r="B208" s="580"/>
      <c r="C208" s="582"/>
      <c r="D208" s="580"/>
      <c r="E208" s="580"/>
      <c r="F208" s="580"/>
      <c r="G208" s="580"/>
      <c r="H208" s="580"/>
      <c r="I208" s="580"/>
      <c r="J208" s="580"/>
      <c r="K208" s="580"/>
      <c r="L208" s="580"/>
      <c r="M208" s="580"/>
      <c r="N208" s="580"/>
      <c r="O208" s="580"/>
      <c r="P208" s="580"/>
      <c r="Q208" s="580"/>
      <c r="R208" s="580"/>
      <c r="S208" s="580"/>
      <c r="T208" s="580"/>
      <c r="U208" s="580"/>
      <c r="V208" s="580"/>
      <c r="W208" s="580"/>
      <c r="X208" s="580"/>
    </row>
    <row r="209" ht="15.75" customHeight="1">
      <c r="A209" s="580"/>
      <c r="B209" s="580"/>
      <c r="C209" s="582"/>
      <c r="D209" s="580"/>
      <c r="E209" s="580"/>
      <c r="F209" s="580"/>
      <c r="G209" s="580"/>
      <c r="H209" s="580"/>
      <c r="I209" s="580"/>
      <c r="J209" s="580"/>
      <c r="K209" s="580"/>
      <c r="L209" s="580"/>
      <c r="M209" s="580"/>
      <c r="N209" s="580"/>
      <c r="O209" s="580"/>
      <c r="P209" s="580"/>
      <c r="Q209" s="580"/>
      <c r="R209" s="580"/>
      <c r="S209" s="580"/>
      <c r="T209" s="580"/>
      <c r="U209" s="580"/>
      <c r="V209" s="580"/>
      <c r="W209" s="580"/>
      <c r="X209" s="580"/>
    </row>
    <row r="210" ht="15.75" customHeight="1">
      <c r="A210" s="580"/>
      <c r="B210" s="580"/>
      <c r="C210" s="582"/>
      <c r="D210" s="580"/>
      <c r="E210" s="580"/>
      <c r="F210" s="580"/>
      <c r="G210" s="580"/>
      <c r="H210" s="580"/>
      <c r="I210" s="580"/>
      <c r="J210" s="580"/>
      <c r="K210" s="580"/>
      <c r="L210" s="580"/>
      <c r="M210" s="580"/>
      <c r="N210" s="580"/>
      <c r="O210" s="580"/>
      <c r="P210" s="580"/>
      <c r="Q210" s="580"/>
      <c r="R210" s="580"/>
      <c r="S210" s="580"/>
      <c r="T210" s="580"/>
      <c r="U210" s="580"/>
      <c r="V210" s="580"/>
      <c r="W210" s="580"/>
      <c r="X210" s="580"/>
    </row>
    <row r="211" ht="15.75" customHeight="1">
      <c r="A211" s="580"/>
      <c r="B211" s="580"/>
      <c r="C211" s="582"/>
      <c r="D211" s="580"/>
      <c r="E211" s="580"/>
      <c r="F211" s="580"/>
      <c r="G211" s="580"/>
      <c r="H211" s="580"/>
      <c r="I211" s="580"/>
      <c r="J211" s="580"/>
      <c r="K211" s="580"/>
      <c r="L211" s="580"/>
      <c r="M211" s="580"/>
      <c r="N211" s="580"/>
      <c r="O211" s="580"/>
      <c r="P211" s="580"/>
      <c r="Q211" s="580"/>
      <c r="R211" s="580"/>
      <c r="S211" s="580"/>
      <c r="T211" s="580"/>
      <c r="U211" s="580"/>
      <c r="V211" s="580"/>
      <c r="W211" s="580"/>
      <c r="X211" s="580"/>
    </row>
    <row r="212" ht="15.75" customHeight="1">
      <c r="A212" s="580"/>
      <c r="B212" s="580"/>
      <c r="C212" s="582"/>
      <c r="D212" s="580"/>
      <c r="E212" s="580"/>
      <c r="F212" s="580"/>
      <c r="G212" s="580"/>
      <c r="H212" s="580"/>
      <c r="I212" s="580"/>
      <c r="J212" s="580"/>
      <c r="K212" s="580"/>
      <c r="L212" s="580"/>
      <c r="M212" s="580"/>
      <c r="N212" s="580"/>
      <c r="O212" s="580"/>
      <c r="P212" s="580"/>
      <c r="Q212" s="580"/>
      <c r="R212" s="580"/>
      <c r="S212" s="580"/>
      <c r="T212" s="580"/>
      <c r="U212" s="580"/>
      <c r="V212" s="580"/>
      <c r="W212" s="580"/>
      <c r="X212" s="580"/>
    </row>
    <row r="213" ht="15.75" customHeight="1">
      <c r="A213" s="580"/>
      <c r="B213" s="580"/>
      <c r="C213" s="582"/>
      <c r="D213" s="580"/>
      <c r="E213" s="580"/>
      <c r="F213" s="580"/>
      <c r="G213" s="580"/>
      <c r="H213" s="580"/>
      <c r="I213" s="580"/>
      <c r="J213" s="580"/>
      <c r="K213" s="580"/>
      <c r="L213" s="580"/>
      <c r="M213" s="580"/>
      <c r="N213" s="580"/>
      <c r="O213" s="580"/>
      <c r="P213" s="580"/>
      <c r="Q213" s="580"/>
      <c r="R213" s="580"/>
      <c r="S213" s="580"/>
      <c r="T213" s="580"/>
      <c r="U213" s="580"/>
      <c r="V213" s="580"/>
      <c r="W213" s="580"/>
      <c r="X213" s="580"/>
    </row>
    <row r="214" ht="15.75" customHeight="1">
      <c r="A214" s="580"/>
      <c r="B214" s="580"/>
      <c r="C214" s="582"/>
      <c r="D214" s="580"/>
      <c r="E214" s="580"/>
      <c r="F214" s="580"/>
      <c r="G214" s="580"/>
      <c r="H214" s="580"/>
      <c r="I214" s="580"/>
      <c r="J214" s="580"/>
      <c r="K214" s="580"/>
      <c r="L214" s="580"/>
      <c r="M214" s="580"/>
      <c r="N214" s="580"/>
      <c r="O214" s="580"/>
      <c r="P214" s="580"/>
      <c r="Q214" s="580"/>
      <c r="R214" s="580"/>
      <c r="S214" s="580"/>
      <c r="T214" s="580"/>
      <c r="U214" s="580"/>
      <c r="V214" s="580"/>
      <c r="W214" s="580"/>
      <c r="X214" s="580"/>
    </row>
    <row r="215" ht="15.75" customHeight="1">
      <c r="A215" s="580"/>
      <c r="B215" s="580"/>
      <c r="C215" s="582"/>
      <c r="D215" s="580"/>
      <c r="E215" s="580"/>
      <c r="F215" s="580"/>
      <c r="G215" s="580"/>
      <c r="H215" s="580"/>
      <c r="I215" s="580"/>
      <c r="J215" s="580"/>
      <c r="K215" s="580"/>
      <c r="L215" s="580"/>
      <c r="M215" s="580"/>
      <c r="N215" s="580"/>
      <c r="O215" s="580"/>
      <c r="P215" s="580"/>
      <c r="Q215" s="580"/>
      <c r="R215" s="580"/>
      <c r="S215" s="580"/>
      <c r="T215" s="580"/>
      <c r="U215" s="580"/>
      <c r="V215" s="580"/>
      <c r="W215" s="580"/>
      <c r="X215" s="580"/>
    </row>
    <row r="216" ht="15.75" customHeight="1">
      <c r="A216" s="580"/>
      <c r="B216" s="580"/>
      <c r="C216" s="582"/>
      <c r="D216" s="580"/>
      <c r="E216" s="580"/>
      <c r="F216" s="580"/>
      <c r="G216" s="580"/>
      <c r="H216" s="580"/>
      <c r="I216" s="580"/>
      <c r="J216" s="580"/>
      <c r="K216" s="580"/>
      <c r="L216" s="580"/>
      <c r="M216" s="580"/>
      <c r="N216" s="580"/>
      <c r="O216" s="580"/>
      <c r="P216" s="580"/>
      <c r="Q216" s="580"/>
      <c r="R216" s="580"/>
      <c r="S216" s="580"/>
      <c r="T216" s="580"/>
      <c r="U216" s="580"/>
      <c r="V216" s="580"/>
      <c r="W216" s="580"/>
      <c r="X216" s="580"/>
    </row>
    <row r="217" ht="15.75" customHeight="1">
      <c r="A217" s="580"/>
      <c r="B217" s="580"/>
      <c r="C217" s="582"/>
      <c r="D217" s="580"/>
      <c r="E217" s="580"/>
      <c r="F217" s="580"/>
      <c r="G217" s="580"/>
      <c r="H217" s="580"/>
      <c r="I217" s="580"/>
      <c r="J217" s="580"/>
      <c r="K217" s="580"/>
      <c r="L217" s="580"/>
      <c r="M217" s="580"/>
      <c r="N217" s="580"/>
      <c r="O217" s="580"/>
      <c r="P217" s="580"/>
      <c r="Q217" s="580"/>
      <c r="R217" s="580"/>
      <c r="S217" s="580"/>
      <c r="T217" s="580"/>
      <c r="U217" s="580"/>
      <c r="V217" s="580"/>
      <c r="W217" s="580"/>
      <c r="X217" s="580"/>
    </row>
    <row r="218" ht="15.75" customHeight="1">
      <c r="A218" s="580"/>
      <c r="B218" s="580"/>
      <c r="C218" s="582"/>
      <c r="D218" s="580"/>
      <c r="E218" s="580"/>
      <c r="F218" s="580"/>
      <c r="G218" s="580"/>
      <c r="H218" s="580"/>
      <c r="I218" s="580"/>
      <c r="J218" s="580"/>
      <c r="K218" s="580"/>
      <c r="L218" s="580"/>
      <c r="M218" s="580"/>
      <c r="N218" s="580"/>
      <c r="O218" s="580"/>
      <c r="P218" s="580"/>
      <c r="Q218" s="580"/>
      <c r="R218" s="580"/>
      <c r="S218" s="580"/>
      <c r="T218" s="580"/>
      <c r="U218" s="580"/>
      <c r="V218" s="580"/>
      <c r="W218" s="580"/>
      <c r="X218" s="580"/>
    </row>
    <row r="219" ht="15.75" customHeight="1">
      <c r="A219" s="580"/>
      <c r="B219" s="580"/>
      <c r="C219" s="582"/>
      <c r="D219" s="580"/>
      <c r="E219" s="580"/>
      <c r="F219" s="580"/>
      <c r="G219" s="580"/>
      <c r="H219" s="580"/>
      <c r="I219" s="580"/>
      <c r="J219" s="580"/>
      <c r="K219" s="580"/>
      <c r="L219" s="580"/>
      <c r="M219" s="580"/>
      <c r="N219" s="580"/>
      <c r="O219" s="580"/>
      <c r="P219" s="580"/>
      <c r="Q219" s="580"/>
      <c r="R219" s="580"/>
      <c r="S219" s="580"/>
      <c r="T219" s="580"/>
      <c r="U219" s="580"/>
      <c r="V219" s="580"/>
      <c r="W219" s="580"/>
      <c r="X219" s="580"/>
    </row>
    <row r="220" ht="15.75" customHeight="1">
      <c r="A220" s="580"/>
      <c r="B220" s="580"/>
      <c r="C220" s="582"/>
      <c r="D220" s="580"/>
      <c r="E220" s="580"/>
      <c r="F220" s="580"/>
      <c r="G220" s="580"/>
      <c r="H220" s="580"/>
      <c r="I220" s="580"/>
      <c r="J220" s="580"/>
      <c r="K220" s="580"/>
      <c r="L220" s="580"/>
      <c r="M220" s="580"/>
      <c r="N220" s="580"/>
      <c r="O220" s="580"/>
      <c r="P220" s="580"/>
      <c r="Q220" s="580"/>
      <c r="R220" s="580"/>
      <c r="S220" s="580"/>
      <c r="T220" s="580"/>
      <c r="U220" s="580"/>
      <c r="V220" s="580"/>
      <c r="W220" s="580"/>
      <c r="X220" s="580"/>
    </row>
    <row r="221" ht="15.75" customHeight="1">
      <c r="A221" s="580"/>
      <c r="B221" s="580"/>
      <c r="C221" s="582"/>
      <c r="D221" s="580"/>
      <c r="E221" s="580"/>
      <c r="F221" s="580"/>
      <c r="G221" s="580"/>
      <c r="H221" s="580"/>
      <c r="I221" s="580"/>
      <c r="J221" s="580"/>
      <c r="K221" s="580"/>
      <c r="L221" s="580"/>
      <c r="M221" s="580"/>
      <c r="N221" s="580"/>
      <c r="O221" s="580"/>
      <c r="P221" s="580"/>
      <c r="Q221" s="580"/>
      <c r="R221" s="580"/>
      <c r="S221" s="580"/>
      <c r="T221" s="580"/>
      <c r="U221" s="580"/>
      <c r="V221" s="580"/>
      <c r="W221" s="580"/>
      <c r="X221" s="580"/>
    </row>
    <row r="222" ht="15.75" customHeight="1">
      <c r="A222" s="580"/>
      <c r="B222" s="580"/>
      <c r="C222" s="582"/>
      <c r="D222" s="580"/>
      <c r="E222" s="580"/>
      <c r="F222" s="580"/>
      <c r="G222" s="580"/>
      <c r="H222" s="580"/>
      <c r="I222" s="580"/>
      <c r="J222" s="580"/>
      <c r="K222" s="580"/>
      <c r="L222" s="580"/>
      <c r="M222" s="580"/>
      <c r="N222" s="580"/>
      <c r="O222" s="580"/>
      <c r="P222" s="580"/>
      <c r="Q222" s="580"/>
      <c r="R222" s="580"/>
      <c r="S222" s="580"/>
      <c r="T222" s="580"/>
      <c r="U222" s="580"/>
      <c r="V222" s="580"/>
      <c r="W222" s="580"/>
      <c r="X222" s="580"/>
    </row>
    <row r="223" ht="15.75" customHeight="1">
      <c r="A223" s="580"/>
      <c r="B223" s="580"/>
      <c r="C223" s="582"/>
      <c r="D223" s="580"/>
      <c r="E223" s="580"/>
      <c r="F223" s="580"/>
      <c r="G223" s="580"/>
      <c r="H223" s="580"/>
      <c r="I223" s="580"/>
      <c r="J223" s="580"/>
      <c r="K223" s="580"/>
      <c r="L223" s="580"/>
      <c r="M223" s="580"/>
      <c r="N223" s="580"/>
      <c r="O223" s="580"/>
      <c r="P223" s="580"/>
      <c r="Q223" s="580"/>
      <c r="R223" s="580"/>
      <c r="S223" s="580"/>
      <c r="T223" s="580"/>
      <c r="U223" s="580"/>
      <c r="V223" s="580"/>
      <c r="W223" s="580"/>
      <c r="X223" s="580"/>
    </row>
    <row r="224" ht="15.75" customHeight="1">
      <c r="A224" s="580"/>
      <c r="B224" s="580"/>
      <c r="C224" s="582"/>
      <c r="D224" s="580"/>
      <c r="E224" s="580"/>
      <c r="F224" s="580"/>
      <c r="G224" s="580"/>
      <c r="H224" s="580"/>
      <c r="I224" s="580"/>
      <c r="J224" s="580"/>
      <c r="K224" s="580"/>
      <c r="L224" s="580"/>
      <c r="M224" s="580"/>
      <c r="N224" s="580"/>
      <c r="O224" s="580"/>
      <c r="P224" s="580"/>
      <c r="Q224" s="580"/>
      <c r="R224" s="580"/>
      <c r="S224" s="580"/>
      <c r="T224" s="580"/>
      <c r="U224" s="580"/>
      <c r="V224" s="580"/>
      <c r="W224" s="580"/>
      <c r="X224" s="580"/>
    </row>
    <row r="225" ht="15.75" customHeight="1">
      <c r="A225" s="580"/>
      <c r="B225" s="580"/>
      <c r="C225" s="582"/>
      <c r="D225" s="580"/>
      <c r="E225" s="580"/>
      <c r="F225" s="580"/>
      <c r="G225" s="580"/>
      <c r="H225" s="580"/>
      <c r="I225" s="580"/>
      <c r="J225" s="580"/>
      <c r="K225" s="580"/>
      <c r="L225" s="580"/>
      <c r="M225" s="580"/>
      <c r="N225" s="580"/>
      <c r="O225" s="580"/>
      <c r="P225" s="580"/>
      <c r="Q225" s="580"/>
      <c r="R225" s="580"/>
      <c r="S225" s="580"/>
      <c r="T225" s="580"/>
      <c r="U225" s="580"/>
      <c r="V225" s="580"/>
      <c r="W225" s="580"/>
      <c r="X225" s="580"/>
    </row>
    <row r="226" ht="15.75" customHeight="1">
      <c r="A226" s="580"/>
      <c r="B226" s="580"/>
      <c r="C226" s="582"/>
      <c r="D226" s="580"/>
      <c r="E226" s="580"/>
      <c r="F226" s="580"/>
      <c r="G226" s="580"/>
      <c r="H226" s="580"/>
      <c r="I226" s="580"/>
      <c r="J226" s="580"/>
      <c r="K226" s="580"/>
      <c r="L226" s="580"/>
      <c r="M226" s="580"/>
      <c r="N226" s="580"/>
      <c r="O226" s="580"/>
      <c r="P226" s="580"/>
      <c r="Q226" s="580"/>
      <c r="R226" s="580"/>
      <c r="S226" s="580"/>
      <c r="T226" s="580"/>
      <c r="U226" s="580"/>
      <c r="V226" s="580"/>
      <c r="W226" s="580"/>
      <c r="X226" s="580"/>
    </row>
    <row r="227" ht="15.75" customHeight="1">
      <c r="A227" s="580"/>
      <c r="B227" s="580"/>
      <c r="C227" s="582"/>
      <c r="D227" s="580"/>
      <c r="E227" s="580"/>
      <c r="F227" s="580"/>
      <c r="G227" s="580"/>
      <c r="H227" s="580"/>
      <c r="I227" s="580"/>
      <c r="J227" s="580"/>
      <c r="K227" s="580"/>
      <c r="L227" s="580"/>
      <c r="M227" s="580"/>
      <c r="N227" s="580"/>
      <c r="O227" s="580"/>
      <c r="P227" s="580"/>
      <c r="Q227" s="580"/>
      <c r="R227" s="580"/>
      <c r="S227" s="580"/>
      <c r="T227" s="580"/>
      <c r="U227" s="580"/>
      <c r="V227" s="580"/>
      <c r="W227" s="580"/>
      <c r="X227" s="580"/>
    </row>
    <row r="228" ht="15.75" customHeight="1">
      <c r="A228" s="580"/>
      <c r="B228" s="580"/>
      <c r="C228" s="582"/>
      <c r="D228" s="580"/>
      <c r="E228" s="580"/>
      <c r="F228" s="580"/>
      <c r="G228" s="580"/>
      <c r="H228" s="580"/>
      <c r="I228" s="580"/>
      <c r="J228" s="580"/>
      <c r="K228" s="580"/>
      <c r="L228" s="580"/>
      <c r="M228" s="580"/>
      <c r="N228" s="580"/>
      <c r="O228" s="580"/>
      <c r="P228" s="580"/>
      <c r="Q228" s="580"/>
      <c r="R228" s="580"/>
      <c r="S228" s="580"/>
      <c r="T228" s="580"/>
      <c r="U228" s="580"/>
      <c r="V228" s="580"/>
      <c r="W228" s="580"/>
      <c r="X228" s="580"/>
    </row>
    <row r="229" ht="15.75" customHeight="1">
      <c r="A229" s="580"/>
      <c r="B229" s="580"/>
      <c r="C229" s="582"/>
      <c r="D229" s="580"/>
      <c r="E229" s="580"/>
      <c r="F229" s="580"/>
      <c r="G229" s="580"/>
      <c r="H229" s="580"/>
      <c r="I229" s="580"/>
      <c r="J229" s="580"/>
      <c r="K229" s="580"/>
      <c r="L229" s="580"/>
      <c r="M229" s="580"/>
      <c r="N229" s="580"/>
      <c r="O229" s="580"/>
      <c r="P229" s="580"/>
      <c r="Q229" s="580"/>
      <c r="R229" s="580"/>
      <c r="S229" s="580"/>
      <c r="T229" s="580"/>
      <c r="U229" s="580"/>
      <c r="V229" s="580"/>
      <c r="W229" s="580"/>
      <c r="X229" s="580"/>
    </row>
    <row r="230" ht="15.75" customHeight="1">
      <c r="A230" s="580"/>
      <c r="B230" s="580"/>
      <c r="C230" s="582"/>
      <c r="D230" s="580"/>
      <c r="E230" s="580"/>
      <c r="F230" s="580"/>
      <c r="G230" s="580"/>
      <c r="H230" s="580"/>
      <c r="I230" s="580"/>
      <c r="J230" s="580"/>
      <c r="K230" s="580"/>
      <c r="L230" s="580"/>
      <c r="M230" s="580"/>
      <c r="N230" s="580"/>
      <c r="O230" s="580"/>
      <c r="P230" s="580"/>
      <c r="Q230" s="580"/>
      <c r="R230" s="580"/>
      <c r="S230" s="580"/>
      <c r="T230" s="580"/>
      <c r="U230" s="580"/>
      <c r="V230" s="580"/>
      <c r="W230" s="580"/>
      <c r="X230" s="580"/>
    </row>
    <row r="231" ht="15.75" customHeight="1">
      <c r="A231" s="580"/>
      <c r="B231" s="580"/>
      <c r="C231" s="582"/>
      <c r="D231" s="580"/>
      <c r="E231" s="580"/>
      <c r="F231" s="580"/>
      <c r="G231" s="580"/>
      <c r="H231" s="580"/>
      <c r="I231" s="580"/>
      <c r="J231" s="580"/>
      <c r="K231" s="580"/>
      <c r="L231" s="580"/>
      <c r="M231" s="580"/>
      <c r="N231" s="580"/>
      <c r="O231" s="580"/>
      <c r="P231" s="580"/>
      <c r="Q231" s="580"/>
      <c r="R231" s="580"/>
      <c r="S231" s="580"/>
      <c r="T231" s="580"/>
      <c r="U231" s="580"/>
      <c r="V231" s="580"/>
      <c r="W231" s="580"/>
      <c r="X231" s="580"/>
    </row>
    <row r="232" ht="15.75" customHeight="1">
      <c r="A232" s="580"/>
      <c r="B232" s="580"/>
      <c r="C232" s="582"/>
      <c r="D232" s="580"/>
      <c r="E232" s="580"/>
      <c r="F232" s="580"/>
      <c r="G232" s="580"/>
      <c r="H232" s="580"/>
      <c r="I232" s="580"/>
      <c r="J232" s="580"/>
      <c r="K232" s="580"/>
      <c r="L232" s="580"/>
      <c r="M232" s="580"/>
      <c r="N232" s="580"/>
      <c r="O232" s="580"/>
      <c r="P232" s="580"/>
      <c r="Q232" s="580"/>
      <c r="R232" s="580"/>
      <c r="S232" s="580"/>
      <c r="T232" s="580"/>
      <c r="U232" s="580"/>
      <c r="V232" s="580"/>
      <c r="W232" s="580"/>
      <c r="X232" s="580"/>
    </row>
    <row r="233" ht="15.75" customHeight="1">
      <c r="A233" s="580"/>
      <c r="B233" s="580"/>
      <c r="C233" s="582"/>
      <c r="D233" s="580"/>
      <c r="E233" s="580"/>
      <c r="F233" s="580"/>
      <c r="G233" s="580"/>
      <c r="H233" s="580"/>
      <c r="I233" s="580"/>
      <c r="J233" s="580"/>
      <c r="K233" s="580"/>
      <c r="L233" s="580"/>
      <c r="M233" s="580"/>
      <c r="N233" s="580"/>
      <c r="O233" s="580"/>
      <c r="P233" s="580"/>
      <c r="Q233" s="580"/>
      <c r="R233" s="580"/>
      <c r="S233" s="580"/>
      <c r="T233" s="580"/>
      <c r="U233" s="580"/>
      <c r="V233" s="580"/>
      <c r="W233" s="580"/>
      <c r="X233" s="580"/>
    </row>
    <row r="234" ht="15.75" customHeight="1">
      <c r="A234" s="580"/>
      <c r="B234" s="580"/>
      <c r="C234" s="582"/>
      <c r="D234" s="580"/>
      <c r="E234" s="580"/>
      <c r="F234" s="580"/>
      <c r="G234" s="580"/>
      <c r="H234" s="580"/>
      <c r="I234" s="580"/>
      <c r="J234" s="580"/>
      <c r="K234" s="580"/>
      <c r="L234" s="580"/>
      <c r="M234" s="580"/>
      <c r="N234" s="580"/>
      <c r="O234" s="580"/>
      <c r="P234" s="580"/>
      <c r="Q234" s="580"/>
      <c r="R234" s="580"/>
      <c r="S234" s="580"/>
      <c r="T234" s="580"/>
      <c r="U234" s="580"/>
      <c r="V234" s="580"/>
      <c r="W234" s="580"/>
      <c r="X234" s="580"/>
    </row>
    <row r="235" ht="15.75" customHeight="1">
      <c r="A235" s="580"/>
      <c r="B235" s="580"/>
      <c r="C235" s="582"/>
      <c r="D235" s="580"/>
      <c r="E235" s="580"/>
      <c r="F235" s="580"/>
      <c r="G235" s="580"/>
      <c r="H235" s="580"/>
      <c r="I235" s="580"/>
      <c r="J235" s="580"/>
      <c r="K235" s="580"/>
      <c r="L235" s="580"/>
      <c r="M235" s="580"/>
      <c r="N235" s="580"/>
      <c r="O235" s="580"/>
      <c r="P235" s="580"/>
      <c r="Q235" s="580"/>
      <c r="R235" s="580"/>
      <c r="S235" s="580"/>
      <c r="T235" s="580"/>
      <c r="U235" s="580"/>
      <c r="V235" s="580"/>
      <c r="W235" s="580"/>
      <c r="X235" s="580"/>
    </row>
    <row r="236" ht="15.75" customHeight="1">
      <c r="A236" s="580"/>
      <c r="B236" s="580"/>
      <c r="C236" s="582"/>
      <c r="D236" s="580"/>
      <c r="E236" s="580"/>
      <c r="F236" s="580"/>
      <c r="G236" s="580"/>
      <c r="H236" s="580"/>
      <c r="I236" s="580"/>
      <c r="J236" s="580"/>
      <c r="K236" s="580"/>
      <c r="L236" s="580"/>
      <c r="M236" s="580"/>
      <c r="N236" s="580"/>
      <c r="O236" s="580"/>
      <c r="P236" s="580"/>
      <c r="Q236" s="580"/>
      <c r="R236" s="580"/>
      <c r="S236" s="580"/>
      <c r="T236" s="580"/>
      <c r="U236" s="580"/>
      <c r="V236" s="580"/>
      <c r="W236" s="580"/>
      <c r="X236" s="580"/>
    </row>
    <row r="237" ht="15.75" customHeight="1">
      <c r="A237" s="580"/>
      <c r="B237" s="580"/>
      <c r="C237" s="582"/>
      <c r="D237" s="580"/>
      <c r="E237" s="580"/>
      <c r="F237" s="580"/>
      <c r="G237" s="580"/>
      <c r="H237" s="580"/>
      <c r="I237" s="580"/>
      <c r="J237" s="580"/>
      <c r="K237" s="580"/>
      <c r="L237" s="580"/>
      <c r="M237" s="580"/>
      <c r="N237" s="580"/>
      <c r="O237" s="580"/>
      <c r="P237" s="580"/>
      <c r="Q237" s="580"/>
      <c r="R237" s="580"/>
      <c r="S237" s="580"/>
      <c r="T237" s="580"/>
      <c r="U237" s="580"/>
      <c r="V237" s="580"/>
      <c r="W237" s="580"/>
      <c r="X237" s="580"/>
    </row>
    <row r="238" ht="15.75" customHeight="1">
      <c r="A238" s="580"/>
      <c r="B238" s="580"/>
      <c r="C238" s="582"/>
      <c r="D238" s="580"/>
      <c r="E238" s="580"/>
      <c r="F238" s="580"/>
      <c r="G238" s="580"/>
      <c r="H238" s="580"/>
      <c r="I238" s="580"/>
      <c r="J238" s="580"/>
      <c r="K238" s="580"/>
      <c r="L238" s="580"/>
      <c r="M238" s="580"/>
      <c r="N238" s="580"/>
      <c r="O238" s="580"/>
      <c r="P238" s="580"/>
      <c r="Q238" s="580"/>
      <c r="R238" s="580"/>
      <c r="S238" s="580"/>
      <c r="T238" s="580"/>
      <c r="U238" s="580"/>
      <c r="V238" s="580"/>
      <c r="W238" s="580"/>
      <c r="X238" s="580"/>
    </row>
    <row r="239" ht="15.75" customHeight="1">
      <c r="A239" s="580"/>
      <c r="B239" s="580"/>
      <c r="C239" s="582"/>
      <c r="D239" s="580"/>
      <c r="E239" s="580"/>
      <c r="F239" s="580"/>
      <c r="G239" s="580"/>
      <c r="H239" s="580"/>
      <c r="I239" s="580"/>
      <c r="J239" s="580"/>
      <c r="K239" s="580"/>
      <c r="L239" s="580"/>
      <c r="M239" s="580"/>
      <c r="N239" s="580"/>
      <c r="O239" s="580"/>
      <c r="P239" s="580"/>
      <c r="Q239" s="580"/>
      <c r="R239" s="580"/>
      <c r="S239" s="580"/>
      <c r="T239" s="580"/>
      <c r="U239" s="580"/>
      <c r="V239" s="580"/>
      <c r="W239" s="580"/>
      <c r="X239" s="580"/>
    </row>
    <row r="240" ht="15.75" customHeight="1">
      <c r="A240" s="580"/>
      <c r="B240" s="580"/>
      <c r="C240" s="582"/>
      <c r="D240" s="580"/>
      <c r="E240" s="580"/>
      <c r="F240" s="580"/>
      <c r="G240" s="580"/>
      <c r="H240" s="580"/>
      <c r="I240" s="580"/>
      <c r="J240" s="580"/>
      <c r="K240" s="580"/>
      <c r="L240" s="580"/>
      <c r="M240" s="580"/>
      <c r="N240" s="580"/>
      <c r="O240" s="580"/>
      <c r="P240" s="580"/>
      <c r="Q240" s="580"/>
      <c r="R240" s="580"/>
      <c r="S240" s="580"/>
      <c r="T240" s="580"/>
      <c r="U240" s="580"/>
      <c r="V240" s="580"/>
      <c r="W240" s="580"/>
      <c r="X240" s="580"/>
    </row>
    <row r="241" ht="15.75" customHeight="1">
      <c r="A241" s="580"/>
      <c r="B241" s="580"/>
      <c r="C241" s="582"/>
      <c r="D241" s="580"/>
      <c r="E241" s="580"/>
      <c r="F241" s="580"/>
      <c r="G241" s="580"/>
      <c r="H241" s="580"/>
      <c r="I241" s="580"/>
      <c r="J241" s="580"/>
      <c r="K241" s="580"/>
      <c r="L241" s="580"/>
      <c r="M241" s="580"/>
      <c r="N241" s="580"/>
      <c r="O241" s="580"/>
      <c r="P241" s="580"/>
      <c r="Q241" s="580"/>
      <c r="R241" s="580"/>
      <c r="S241" s="580"/>
      <c r="T241" s="580"/>
      <c r="U241" s="580"/>
      <c r="V241" s="580"/>
      <c r="W241" s="580"/>
      <c r="X241" s="580"/>
    </row>
    <row r="242" ht="15.75" customHeight="1">
      <c r="A242" s="580"/>
      <c r="B242" s="580"/>
      <c r="C242" s="582"/>
      <c r="D242" s="580"/>
      <c r="E242" s="580"/>
      <c r="F242" s="580"/>
      <c r="G242" s="580"/>
      <c r="H242" s="580"/>
      <c r="I242" s="580"/>
      <c r="J242" s="580"/>
      <c r="K242" s="580"/>
      <c r="L242" s="580"/>
      <c r="M242" s="580"/>
      <c r="N242" s="580"/>
      <c r="O242" s="580"/>
      <c r="P242" s="580"/>
      <c r="Q242" s="580"/>
      <c r="R242" s="580"/>
      <c r="S242" s="580"/>
      <c r="T242" s="580"/>
      <c r="U242" s="580"/>
      <c r="V242" s="580"/>
      <c r="W242" s="580"/>
      <c r="X242" s="580"/>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000"/>
  <customSheetViews>
    <customSheetView guid="{AB856B94-BC6D-4658-AC9D-D986A8231141}" filter="1" showAutoFilter="1">
      <autoFilter ref="$A$1:$I$242"/>
      <extLst>
        <ext uri="GoogleSheetsCustomDataVersion1">
          <go:sheetsCustomData xmlns:go="http://customooxmlschemas.google.com/" filterViewId="1496499453"/>
        </ext>
      </extLst>
    </customSheetView>
  </customSheetView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73.0"/>
    <col customWidth="1" min="3" max="3" width="14.43"/>
    <col customWidth="1" min="4" max="4" width="23.29"/>
    <col customWidth="1" min="5" max="5" width="19.0"/>
    <col customWidth="1" min="6" max="6" width="14.43"/>
    <col customWidth="1" min="10" max="10" width="21.14"/>
  </cols>
  <sheetData>
    <row r="1">
      <c r="A1" s="377" t="s">
        <v>273</v>
      </c>
      <c r="B1" s="377" t="s">
        <v>274</v>
      </c>
      <c r="C1" s="377" t="s">
        <v>275</v>
      </c>
      <c r="D1" s="377" t="s">
        <v>793</v>
      </c>
      <c r="E1" s="64" t="s">
        <v>276</v>
      </c>
      <c r="F1" s="377" t="s">
        <v>277</v>
      </c>
      <c r="G1" s="64" t="s">
        <v>855</v>
      </c>
      <c r="H1" s="377" t="s">
        <v>639</v>
      </c>
      <c r="I1" s="64" t="s">
        <v>138</v>
      </c>
      <c r="J1" s="64" t="s">
        <v>281</v>
      </c>
      <c r="K1" s="27"/>
      <c r="L1" s="27"/>
      <c r="M1" s="27"/>
      <c r="N1" s="27"/>
      <c r="O1" s="27"/>
      <c r="P1" s="27"/>
      <c r="Q1" s="27"/>
      <c r="R1" s="27"/>
      <c r="S1" s="27"/>
      <c r="T1" s="27"/>
      <c r="U1" s="27"/>
      <c r="V1" s="27"/>
      <c r="W1" s="27"/>
      <c r="X1" s="27"/>
      <c r="Y1" s="27"/>
      <c r="Z1" s="27"/>
      <c r="AA1" s="27"/>
      <c r="AB1" s="27"/>
    </row>
    <row r="2">
      <c r="A2" s="189"/>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row>
    <row r="3">
      <c r="A3" s="103">
        <v>1.0</v>
      </c>
      <c r="B3" s="112" t="s">
        <v>902</v>
      </c>
      <c r="C3" s="105" t="s">
        <v>342</v>
      </c>
      <c r="D3" s="234"/>
      <c r="E3" s="234"/>
      <c r="F3" s="226"/>
      <c r="G3" s="214"/>
      <c r="H3" s="266"/>
      <c r="I3" s="214"/>
      <c r="J3" s="214"/>
      <c r="K3" s="189"/>
      <c r="L3" s="189"/>
      <c r="M3" s="189"/>
      <c r="N3" s="189"/>
      <c r="O3" s="189"/>
      <c r="P3" s="189"/>
      <c r="Q3" s="189"/>
      <c r="R3" s="189"/>
      <c r="S3" s="189"/>
      <c r="T3" s="189"/>
      <c r="U3" s="189"/>
      <c r="V3" s="189"/>
      <c r="W3" s="189"/>
      <c r="X3" s="189"/>
      <c r="Y3" s="189"/>
      <c r="Z3" s="189"/>
      <c r="AA3" s="189"/>
      <c r="AB3" s="189"/>
    </row>
    <row r="4">
      <c r="A4" s="263"/>
      <c r="B4" s="113" t="s">
        <v>903</v>
      </c>
      <c r="C4" s="234"/>
      <c r="D4" s="234"/>
      <c r="E4" s="234"/>
      <c r="F4" s="226"/>
      <c r="G4" s="214"/>
      <c r="H4" s="214"/>
      <c r="I4" s="214"/>
      <c r="J4" s="214"/>
      <c r="K4" s="189"/>
      <c r="L4" s="189"/>
      <c r="M4" s="189"/>
      <c r="N4" s="189"/>
      <c r="O4" s="189"/>
      <c r="P4" s="189"/>
      <c r="Q4" s="189"/>
      <c r="R4" s="189"/>
      <c r="S4" s="189"/>
      <c r="T4" s="189"/>
      <c r="U4" s="189"/>
      <c r="V4" s="189"/>
      <c r="W4" s="189"/>
      <c r="X4" s="189"/>
      <c r="Y4" s="189"/>
      <c r="Z4" s="189"/>
      <c r="AA4" s="189"/>
      <c r="AB4" s="189"/>
    </row>
    <row r="5">
      <c r="A5" s="103" t="s">
        <v>284</v>
      </c>
      <c r="B5" s="112" t="s">
        <v>904</v>
      </c>
      <c r="C5" s="234"/>
      <c r="D5" s="234"/>
      <c r="E5" s="106" t="s">
        <v>905</v>
      </c>
      <c r="F5" s="106" t="s">
        <v>428</v>
      </c>
      <c r="G5" s="196">
        <v>2.0</v>
      </c>
      <c r="H5" s="227">
        <v>106260.0</v>
      </c>
      <c r="I5" s="109">
        <f>H5*G5</f>
        <v>212520</v>
      </c>
      <c r="J5" s="188" t="s">
        <v>906</v>
      </c>
      <c r="K5" s="189"/>
      <c r="L5" s="189"/>
      <c r="M5" s="189"/>
      <c r="N5" s="189"/>
      <c r="O5" s="189"/>
      <c r="P5" s="189"/>
      <c r="Q5" s="189"/>
      <c r="R5" s="189"/>
      <c r="S5" s="189"/>
      <c r="T5" s="189"/>
      <c r="U5" s="189"/>
      <c r="V5" s="189"/>
      <c r="W5" s="189"/>
      <c r="X5" s="189"/>
      <c r="Y5" s="189"/>
      <c r="Z5" s="189"/>
      <c r="AA5" s="189"/>
      <c r="AB5" s="189"/>
    </row>
    <row r="6">
      <c r="A6" s="247"/>
      <c r="B6" s="247"/>
      <c r="C6" s="247"/>
      <c r="D6" s="247"/>
      <c r="E6" s="247"/>
      <c r="F6" s="247"/>
      <c r="G6" s="247"/>
      <c r="H6" s="247"/>
      <c r="I6" s="247"/>
      <c r="J6" s="247"/>
      <c r="K6" s="189"/>
      <c r="L6" s="189"/>
      <c r="M6" s="189"/>
      <c r="N6" s="189"/>
      <c r="O6" s="189"/>
      <c r="P6" s="189"/>
      <c r="Q6" s="189"/>
      <c r="R6" s="189"/>
      <c r="S6" s="189"/>
      <c r="T6" s="189"/>
      <c r="U6" s="189"/>
      <c r="V6" s="189"/>
      <c r="W6" s="189"/>
      <c r="X6" s="189"/>
      <c r="Y6" s="189"/>
      <c r="Z6" s="189"/>
      <c r="AA6" s="189"/>
      <c r="AB6" s="189"/>
    </row>
    <row r="7">
      <c r="A7" s="103">
        <v>2.0</v>
      </c>
      <c r="B7" s="112" t="s">
        <v>907</v>
      </c>
      <c r="C7" s="105" t="s">
        <v>342</v>
      </c>
      <c r="D7" s="234"/>
      <c r="E7" s="234"/>
      <c r="F7" s="226"/>
      <c r="G7" s="214"/>
      <c r="H7" s="214"/>
      <c r="I7" s="214"/>
      <c r="J7" s="214"/>
      <c r="K7" s="189"/>
      <c r="L7" s="189"/>
      <c r="M7" s="189"/>
      <c r="N7" s="189"/>
      <c r="O7" s="189"/>
      <c r="P7" s="189"/>
      <c r="Q7" s="189"/>
      <c r="R7" s="189"/>
      <c r="S7" s="189"/>
      <c r="T7" s="189"/>
      <c r="U7" s="189"/>
      <c r="V7" s="189"/>
      <c r="W7" s="189"/>
      <c r="X7" s="189"/>
      <c r="Y7" s="189"/>
      <c r="Z7" s="189"/>
      <c r="AA7" s="189"/>
      <c r="AB7" s="189"/>
    </row>
    <row r="8">
      <c r="A8" s="263"/>
      <c r="B8" s="113" t="s">
        <v>908</v>
      </c>
      <c r="C8" s="234"/>
      <c r="D8" s="234"/>
      <c r="E8" s="234"/>
      <c r="F8" s="106"/>
      <c r="G8" s="196"/>
      <c r="H8" s="214"/>
      <c r="I8" s="214"/>
      <c r="J8" s="214"/>
      <c r="K8" s="189"/>
      <c r="L8" s="189"/>
      <c r="M8" s="189"/>
      <c r="N8" s="189"/>
      <c r="O8" s="189"/>
      <c r="P8" s="189"/>
      <c r="Q8" s="189"/>
      <c r="R8" s="189"/>
      <c r="S8" s="189"/>
      <c r="T8" s="189"/>
      <c r="U8" s="189"/>
      <c r="V8" s="189"/>
      <c r="W8" s="189"/>
      <c r="X8" s="189"/>
      <c r="Y8" s="189"/>
      <c r="Z8" s="189"/>
      <c r="AA8" s="189"/>
      <c r="AB8" s="189"/>
    </row>
    <row r="9">
      <c r="A9" s="265" t="s">
        <v>284</v>
      </c>
      <c r="B9" s="113" t="s">
        <v>909</v>
      </c>
      <c r="C9" s="234"/>
      <c r="D9" s="234"/>
      <c r="E9" s="106" t="s">
        <v>910</v>
      </c>
      <c r="F9" s="106" t="s">
        <v>428</v>
      </c>
      <c r="G9" s="196">
        <v>1.0</v>
      </c>
      <c r="H9" s="227">
        <v>120750.0</v>
      </c>
      <c r="I9" s="109">
        <f t="shared" ref="I9:I10" si="1">H9*G9</f>
        <v>120750</v>
      </c>
      <c r="J9" s="188" t="s">
        <v>911</v>
      </c>
      <c r="K9" s="189"/>
      <c r="L9" s="189"/>
      <c r="M9" s="189"/>
      <c r="N9" s="189"/>
      <c r="O9" s="189"/>
      <c r="P9" s="189"/>
      <c r="Q9" s="189"/>
      <c r="R9" s="189"/>
      <c r="S9" s="189"/>
      <c r="T9" s="189"/>
      <c r="U9" s="189"/>
      <c r="V9" s="189"/>
      <c r="W9" s="189"/>
      <c r="X9" s="189"/>
      <c r="Y9" s="189"/>
      <c r="Z9" s="189"/>
      <c r="AA9" s="189"/>
      <c r="AB9" s="189"/>
    </row>
    <row r="10">
      <c r="A10" s="265" t="s">
        <v>292</v>
      </c>
      <c r="B10" s="113" t="s">
        <v>912</v>
      </c>
      <c r="C10" s="234"/>
      <c r="D10" s="234"/>
      <c r="E10" s="106" t="s">
        <v>692</v>
      </c>
      <c r="F10" s="106" t="s">
        <v>428</v>
      </c>
      <c r="G10" s="196">
        <v>2.0</v>
      </c>
      <c r="H10" s="227">
        <v>96600.0</v>
      </c>
      <c r="I10" s="109">
        <f t="shared" si="1"/>
        <v>193200</v>
      </c>
      <c r="J10" s="188" t="s">
        <v>913</v>
      </c>
      <c r="K10" s="189"/>
      <c r="L10" s="189"/>
      <c r="M10" s="189"/>
      <c r="N10" s="189"/>
      <c r="O10" s="189"/>
      <c r="P10" s="189"/>
      <c r="Q10" s="189"/>
      <c r="R10" s="189"/>
      <c r="S10" s="189"/>
      <c r="T10" s="189"/>
      <c r="U10" s="189"/>
      <c r="V10" s="189"/>
      <c r="W10" s="189"/>
      <c r="X10" s="189"/>
      <c r="Y10" s="189"/>
      <c r="Z10" s="189"/>
      <c r="AA10" s="189"/>
      <c r="AB10" s="189"/>
    </row>
    <row r="11">
      <c r="A11" s="247"/>
      <c r="B11" s="247"/>
      <c r="C11" s="247"/>
      <c r="D11" s="247"/>
      <c r="E11" s="247"/>
      <c r="F11" s="247"/>
      <c r="G11" s="196"/>
      <c r="H11" s="247"/>
      <c r="I11" s="247"/>
      <c r="J11" s="247"/>
      <c r="K11" s="189"/>
      <c r="L11" s="189"/>
      <c r="M11" s="189"/>
      <c r="N11" s="189"/>
      <c r="O11" s="189"/>
      <c r="P11" s="189"/>
      <c r="Q11" s="189"/>
      <c r="R11" s="189"/>
      <c r="S11" s="189"/>
      <c r="T11" s="189"/>
      <c r="U11" s="189"/>
      <c r="V11" s="189"/>
      <c r="W11" s="189"/>
      <c r="X11" s="189"/>
      <c r="Y11" s="189"/>
      <c r="Z11" s="189"/>
      <c r="AA11" s="189"/>
      <c r="AB11" s="189"/>
    </row>
    <row r="12">
      <c r="A12" s="103">
        <v>3.0</v>
      </c>
      <c r="B12" s="112" t="s">
        <v>914</v>
      </c>
      <c r="C12" s="105" t="s">
        <v>342</v>
      </c>
      <c r="D12" s="247"/>
      <c r="E12" s="247"/>
      <c r="F12" s="247"/>
      <c r="G12" s="196"/>
      <c r="H12" s="247"/>
      <c r="I12" s="247"/>
      <c r="J12" s="247"/>
      <c r="K12" s="189"/>
      <c r="L12" s="189"/>
      <c r="M12" s="189"/>
      <c r="N12" s="189"/>
      <c r="O12" s="189"/>
      <c r="P12" s="189"/>
      <c r="Q12" s="189"/>
      <c r="R12" s="189"/>
      <c r="S12" s="189"/>
      <c r="T12" s="189"/>
      <c r="U12" s="189"/>
      <c r="V12" s="189"/>
      <c r="W12" s="189"/>
      <c r="X12" s="189"/>
      <c r="Y12" s="189"/>
      <c r="Z12" s="189"/>
      <c r="AA12" s="189"/>
      <c r="AB12" s="189"/>
    </row>
    <row r="13">
      <c r="A13" s="247"/>
      <c r="B13" s="113" t="s">
        <v>915</v>
      </c>
      <c r="C13" s="247"/>
      <c r="D13" s="247"/>
      <c r="E13" s="106" t="s">
        <v>916</v>
      </c>
      <c r="F13" s="106" t="s">
        <v>428</v>
      </c>
      <c r="G13" s="196">
        <v>2.0</v>
      </c>
      <c r="H13" s="227">
        <v>67620.0</v>
      </c>
      <c r="I13" s="109">
        <f>H13*G13</f>
        <v>135240</v>
      </c>
      <c r="J13" s="188" t="s">
        <v>917</v>
      </c>
      <c r="K13" s="189"/>
      <c r="L13" s="189"/>
      <c r="M13" s="189"/>
      <c r="N13" s="189"/>
      <c r="O13" s="189"/>
      <c r="P13" s="189"/>
      <c r="Q13" s="189"/>
      <c r="R13" s="189"/>
      <c r="S13" s="189"/>
      <c r="T13" s="189"/>
      <c r="U13" s="189"/>
      <c r="V13" s="189"/>
      <c r="W13" s="189"/>
      <c r="X13" s="189"/>
      <c r="Y13" s="189"/>
      <c r="Z13" s="189"/>
      <c r="AA13" s="189"/>
      <c r="AB13" s="189"/>
    </row>
    <row r="14">
      <c r="A14" s="247"/>
      <c r="B14" s="247"/>
      <c r="C14" s="247"/>
      <c r="D14" s="247"/>
      <c r="E14" s="247"/>
      <c r="F14" s="247"/>
      <c r="G14" s="247"/>
      <c r="H14" s="247"/>
      <c r="I14" s="247"/>
      <c r="J14" s="247"/>
      <c r="K14" s="189"/>
      <c r="L14" s="189"/>
      <c r="M14" s="189"/>
      <c r="N14" s="189"/>
      <c r="O14" s="189"/>
      <c r="P14" s="189"/>
      <c r="Q14" s="189"/>
      <c r="R14" s="189"/>
      <c r="S14" s="189"/>
      <c r="T14" s="189"/>
      <c r="U14" s="189"/>
      <c r="V14" s="189"/>
      <c r="W14" s="189"/>
      <c r="X14" s="189"/>
      <c r="Y14" s="189"/>
      <c r="Z14" s="189"/>
      <c r="AA14" s="189"/>
      <c r="AB14" s="189"/>
    </row>
    <row r="15">
      <c r="A15" s="103">
        <v>4.0</v>
      </c>
      <c r="B15" s="112" t="s">
        <v>918</v>
      </c>
      <c r="C15" s="105" t="s">
        <v>342</v>
      </c>
      <c r="D15" s="247"/>
      <c r="E15" s="106" t="s">
        <v>910</v>
      </c>
      <c r="F15" s="106" t="s">
        <v>428</v>
      </c>
      <c r="G15" s="196">
        <v>1.0</v>
      </c>
      <c r="H15" s="227">
        <v>120750.0</v>
      </c>
      <c r="I15" s="109">
        <f>H15*G15</f>
        <v>120750</v>
      </c>
      <c r="J15" s="188" t="s">
        <v>911</v>
      </c>
      <c r="K15" s="189"/>
      <c r="L15" s="189"/>
      <c r="M15" s="189"/>
      <c r="N15" s="189"/>
      <c r="O15" s="189"/>
      <c r="P15" s="189"/>
      <c r="Q15" s="189"/>
      <c r="R15" s="189"/>
      <c r="S15" s="189"/>
      <c r="T15" s="189"/>
      <c r="U15" s="189"/>
      <c r="V15" s="189"/>
      <c r="W15" s="189"/>
      <c r="X15" s="189"/>
      <c r="Y15" s="189"/>
      <c r="Z15" s="189"/>
      <c r="AA15" s="189"/>
      <c r="AB15" s="189"/>
    </row>
    <row r="16">
      <c r="A16" s="247"/>
      <c r="B16" s="113" t="s">
        <v>919</v>
      </c>
      <c r="C16" s="247"/>
      <c r="D16" s="247"/>
      <c r="E16" s="247"/>
      <c r="F16" s="247"/>
      <c r="G16" s="247"/>
      <c r="H16" s="247"/>
      <c r="I16" s="247"/>
      <c r="J16" s="247"/>
      <c r="K16" s="189"/>
      <c r="L16" s="189"/>
      <c r="M16" s="189"/>
      <c r="N16" s="189"/>
      <c r="O16" s="189"/>
      <c r="P16" s="189"/>
      <c r="Q16" s="189"/>
      <c r="R16" s="189"/>
      <c r="S16" s="189"/>
      <c r="T16" s="189"/>
      <c r="U16" s="189"/>
      <c r="V16" s="189"/>
      <c r="W16" s="189"/>
      <c r="X16" s="189"/>
      <c r="Y16" s="189"/>
      <c r="Z16" s="189"/>
      <c r="AA16" s="189"/>
      <c r="AB16" s="189"/>
    </row>
    <row r="17">
      <c r="A17" s="247"/>
      <c r="B17" s="247"/>
      <c r="C17" s="247"/>
      <c r="D17" s="247"/>
      <c r="E17" s="247"/>
      <c r="F17" s="247"/>
      <c r="G17" s="247"/>
      <c r="H17" s="247"/>
      <c r="I17" s="247"/>
      <c r="J17" s="247"/>
      <c r="K17" s="189"/>
      <c r="L17" s="189"/>
      <c r="M17" s="189"/>
      <c r="N17" s="189"/>
      <c r="O17" s="189"/>
      <c r="P17" s="189"/>
      <c r="Q17" s="189"/>
      <c r="R17" s="189"/>
      <c r="S17" s="189"/>
      <c r="T17" s="189"/>
      <c r="U17" s="189"/>
      <c r="V17" s="189"/>
      <c r="W17" s="189"/>
      <c r="X17" s="189"/>
      <c r="Y17" s="189"/>
      <c r="Z17" s="189"/>
      <c r="AA17" s="189"/>
      <c r="AB17" s="189"/>
    </row>
    <row r="18">
      <c r="A18" s="103">
        <v>5.0</v>
      </c>
      <c r="B18" s="112" t="s">
        <v>920</v>
      </c>
      <c r="C18" s="105" t="s">
        <v>342</v>
      </c>
      <c r="D18" s="247"/>
      <c r="E18" s="106" t="s">
        <v>910</v>
      </c>
      <c r="F18" s="106" t="s">
        <v>428</v>
      </c>
      <c r="G18" s="196">
        <v>1.0</v>
      </c>
      <c r="H18" s="227">
        <v>120750.0</v>
      </c>
      <c r="I18" s="109">
        <f>H18*G18</f>
        <v>120750</v>
      </c>
      <c r="J18" s="188" t="s">
        <v>911</v>
      </c>
      <c r="K18" s="189"/>
      <c r="L18" s="189"/>
      <c r="M18" s="189"/>
      <c r="N18" s="189"/>
      <c r="O18" s="189"/>
      <c r="P18" s="189"/>
      <c r="Q18" s="189"/>
      <c r="R18" s="189"/>
      <c r="S18" s="189"/>
      <c r="T18" s="189"/>
      <c r="U18" s="189"/>
      <c r="V18" s="189"/>
      <c r="W18" s="189"/>
      <c r="X18" s="189"/>
      <c r="Y18" s="189"/>
      <c r="Z18" s="189"/>
      <c r="AA18" s="189"/>
      <c r="AB18" s="189"/>
    </row>
    <row r="19">
      <c r="A19" s="247"/>
      <c r="B19" s="113" t="s">
        <v>921</v>
      </c>
      <c r="C19" s="247"/>
      <c r="D19" s="247"/>
      <c r="E19" s="247"/>
      <c r="F19" s="247"/>
      <c r="G19" s="247"/>
      <c r="H19" s="247"/>
      <c r="I19" s="247"/>
      <c r="J19" s="247"/>
      <c r="K19" s="189"/>
      <c r="L19" s="189"/>
      <c r="M19" s="189"/>
      <c r="N19" s="189"/>
      <c r="O19" s="189"/>
      <c r="P19" s="189"/>
      <c r="Q19" s="189"/>
      <c r="R19" s="189"/>
      <c r="S19" s="189"/>
      <c r="T19" s="189"/>
      <c r="U19" s="189"/>
      <c r="V19" s="189"/>
      <c r="W19" s="189"/>
      <c r="X19" s="189"/>
      <c r="Y19" s="189"/>
      <c r="Z19" s="189"/>
      <c r="AA19" s="189"/>
      <c r="AB19" s="189"/>
    </row>
    <row r="20">
      <c r="A20" s="189"/>
      <c r="B20" s="189"/>
      <c r="C20" s="189"/>
      <c r="D20" s="189"/>
      <c r="E20" s="189"/>
      <c r="F20" s="189"/>
      <c r="G20" s="189"/>
      <c r="H20" s="189"/>
      <c r="I20" s="189"/>
      <c r="J20" s="189"/>
      <c r="K20" s="189"/>
      <c r="L20" s="189"/>
      <c r="M20" s="189"/>
      <c r="N20" s="189"/>
      <c r="O20" s="189"/>
      <c r="P20" s="189"/>
      <c r="Q20" s="189"/>
      <c r="R20" s="189"/>
      <c r="S20" s="189"/>
      <c r="T20" s="189"/>
      <c r="U20" s="189"/>
      <c r="V20" s="189"/>
      <c r="W20" s="189"/>
      <c r="X20" s="189"/>
      <c r="Y20" s="189"/>
      <c r="Z20" s="189"/>
      <c r="AA20" s="189"/>
      <c r="AB20" s="189"/>
    </row>
    <row r="21" ht="15.75" customHeight="1">
      <c r="A21" s="589"/>
      <c r="B21" s="518" t="s">
        <v>922</v>
      </c>
      <c r="D21" s="519"/>
      <c r="E21" s="519"/>
      <c r="F21" s="590"/>
      <c r="G21" s="521"/>
      <c r="H21" s="521"/>
      <c r="I21" s="588">
        <f>sum(I5:I19)</f>
        <v>903210</v>
      </c>
      <c r="J21" s="521"/>
      <c r="K21" s="528"/>
      <c r="L21" s="528"/>
      <c r="M21" s="528"/>
      <c r="N21" s="528"/>
      <c r="O21" s="528"/>
      <c r="P21" s="528"/>
      <c r="Q21" s="528"/>
      <c r="R21" s="528"/>
      <c r="S21" s="528"/>
      <c r="T21" s="528"/>
      <c r="U21" s="528"/>
      <c r="V21" s="189"/>
      <c r="W21" s="189"/>
      <c r="X21" s="189"/>
      <c r="Y21" s="189"/>
      <c r="Z21" s="189"/>
      <c r="AA21" s="189"/>
      <c r="AB21" s="189"/>
    </row>
    <row r="22" ht="15.75" customHeight="1">
      <c r="A22" s="189"/>
      <c r="B22" s="189"/>
      <c r="C22" s="189"/>
      <c r="D22" s="189"/>
      <c r="E22" s="189"/>
      <c r="F22" s="189"/>
      <c r="G22" s="189"/>
      <c r="H22" s="189"/>
      <c r="I22" s="189"/>
      <c r="J22" s="189"/>
      <c r="K22" s="189"/>
      <c r="L22" s="189"/>
      <c r="M22" s="189"/>
      <c r="N22" s="189"/>
      <c r="O22" s="189"/>
      <c r="P22" s="189"/>
      <c r="Q22" s="189"/>
      <c r="R22" s="189"/>
      <c r="S22" s="189"/>
      <c r="T22" s="189"/>
      <c r="U22" s="189"/>
      <c r="V22" s="189"/>
      <c r="W22" s="189"/>
      <c r="X22" s="189"/>
      <c r="Y22" s="189"/>
      <c r="Z22" s="189"/>
      <c r="AA22" s="189"/>
      <c r="AB22" s="189"/>
    </row>
    <row r="23" ht="15.75" customHeight="1">
      <c r="A23" s="189"/>
      <c r="B23" s="189"/>
      <c r="C23" s="189"/>
      <c r="D23" s="189"/>
      <c r="E23" s="189"/>
      <c r="F23" s="189"/>
      <c r="G23" s="189"/>
      <c r="H23" s="189"/>
      <c r="I23" s="189"/>
      <c r="J23" s="189"/>
      <c r="K23" s="189"/>
      <c r="L23" s="189"/>
      <c r="M23" s="189"/>
      <c r="N23" s="189"/>
      <c r="O23" s="189"/>
      <c r="P23" s="189"/>
      <c r="Q23" s="189"/>
      <c r="R23" s="189"/>
      <c r="S23" s="189"/>
      <c r="T23" s="189"/>
      <c r="U23" s="189"/>
      <c r="V23" s="189"/>
      <c r="W23" s="189"/>
      <c r="X23" s="189"/>
      <c r="Y23" s="189"/>
      <c r="Z23" s="189"/>
      <c r="AA23" s="189"/>
      <c r="AB23" s="189"/>
    </row>
    <row r="24" ht="15.75" customHeight="1">
      <c r="A24" s="189"/>
      <c r="B24" s="189"/>
      <c r="C24" s="189"/>
      <c r="D24" s="189"/>
      <c r="E24" s="189"/>
      <c r="F24" s="189"/>
      <c r="G24" s="189"/>
      <c r="H24" s="189"/>
      <c r="I24" s="189"/>
      <c r="J24" s="189"/>
      <c r="K24" s="189"/>
      <c r="L24" s="189"/>
      <c r="M24" s="189"/>
      <c r="N24" s="189"/>
      <c r="O24" s="189"/>
      <c r="P24" s="189"/>
      <c r="Q24" s="189"/>
      <c r="R24" s="189"/>
      <c r="S24" s="189"/>
      <c r="T24" s="189"/>
      <c r="U24" s="189"/>
      <c r="V24" s="189"/>
      <c r="W24" s="189"/>
      <c r="X24" s="189"/>
      <c r="Y24" s="189"/>
      <c r="Z24" s="189"/>
      <c r="AA24" s="189"/>
      <c r="AB24" s="189"/>
    </row>
    <row r="25" ht="15.75" customHeight="1">
      <c r="A25" s="189"/>
      <c r="B25" s="189"/>
      <c r="C25" s="189"/>
      <c r="D25" s="189"/>
      <c r="E25" s="189"/>
      <c r="F25" s="189"/>
      <c r="G25" s="189"/>
      <c r="H25" s="189"/>
      <c r="I25" s="189"/>
      <c r="J25" s="189"/>
      <c r="K25" s="189"/>
      <c r="L25" s="189"/>
      <c r="M25" s="189"/>
      <c r="N25" s="189"/>
      <c r="O25" s="189"/>
      <c r="P25" s="189"/>
      <c r="Q25" s="189"/>
      <c r="R25" s="189"/>
      <c r="S25" s="189"/>
      <c r="T25" s="189"/>
      <c r="U25" s="189"/>
      <c r="V25" s="189"/>
      <c r="W25" s="189"/>
      <c r="X25" s="189"/>
      <c r="Y25" s="189"/>
      <c r="Z25" s="189"/>
      <c r="AA25" s="189"/>
      <c r="AB25" s="189"/>
    </row>
    <row r="26" ht="15.75" customHeight="1">
      <c r="A26" s="189"/>
      <c r="B26" s="189"/>
      <c r="C26" s="189"/>
      <c r="D26" s="189"/>
      <c r="E26" s="189"/>
      <c r="F26" s="189"/>
      <c r="G26" s="189"/>
      <c r="H26" s="189"/>
      <c r="I26" s="189"/>
      <c r="J26" s="189"/>
      <c r="K26" s="189"/>
      <c r="L26" s="189"/>
      <c r="M26" s="189"/>
      <c r="N26" s="189"/>
      <c r="O26" s="189"/>
      <c r="P26" s="189"/>
      <c r="Q26" s="189"/>
      <c r="R26" s="189"/>
      <c r="S26" s="189"/>
      <c r="T26" s="189"/>
      <c r="U26" s="189"/>
      <c r="V26" s="189"/>
      <c r="W26" s="189"/>
      <c r="X26" s="189"/>
      <c r="Y26" s="189"/>
      <c r="Z26" s="189"/>
      <c r="AA26" s="189"/>
      <c r="AB26" s="189"/>
    </row>
    <row r="27" ht="15.75" customHeight="1">
      <c r="A27" s="189"/>
      <c r="B27" s="189"/>
      <c r="C27" s="189"/>
      <c r="D27" s="189"/>
      <c r="E27" s="189"/>
      <c r="F27" s="189"/>
      <c r="G27" s="189"/>
      <c r="H27" s="189"/>
      <c r="I27" s="189"/>
      <c r="J27" s="189"/>
      <c r="K27" s="189"/>
      <c r="L27" s="189"/>
      <c r="M27" s="189"/>
      <c r="N27" s="189"/>
      <c r="O27" s="189"/>
      <c r="P27" s="189"/>
      <c r="Q27" s="189"/>
      <c r="R27" s="189"/>
      <c r="S27" s="189"/>
      <c r="T27" s="189"/>
      <c r="U27" s="189"/>
      <c r="V27" s="189"/>
      <c r="W27" s="189"/>
      <c r="X27" s="189"/>
      <c r="Y27" s="189"/>
      <c r="Z27" s="189"/>
      <c r="AA27" s="189"/>
      <c r="AB27" s="189"/>
    </row>
    <row r="28" ht="15.75" customHeight="1">
      <c r="A28" s="189"/>
      <c r="B28" s="189"/>
      <c r="C28" s="189"/>
      <c r="D28" s="189"/>
      <c r="E28" s="189"/>
      <c r="F28" s="189"/>
      <c r="G28" s="189"/>
      <c r="H28" s="189"/>
      <c r="I28" s="189"/>
      <c r="J28" s="189"/>
      <c r="K28" s="189"/>
      <c r="L28" s="189"/>
      <c r="M28" s="189"/>
      <c r="N28" s="189"/>
      <c r="O28" s="189"/>
      <c r="P28" s="189"/>
      <c r="Q28" s="189"/>
      <c r="R28" s="189"/>
      <c r="S28" s="189"/>
      <c r="T28" s="189"/>
      <c r="U28" s="189"/>
      <c r="V28" s="189"/>
      <c r="W28" s="189"/>
      <c r="X28" s="189"/>
      <c r="Y28" s="189"/>
      <c r="Z28" s="189"/>
      <c r="AA28" s="189"/>
      <c r="AB28" s="189"/>
    </row>
    <row r="29" ht="15.75" customHeight="1">
      <c r="A29" s="189"/>
      <c r="B29" s="189"/>
      <c r="C29" s="189"/>
      <c r="D29" s="189"/>
      <c r="E29" s="189"/>
      <c r="F29" s="189"/>
      <c r="G29" s="189"/>
      <c r="H29" s="189"/>
      <c r="I29" s="189"/>
      <c r="J29" s="189"/>
      <c r="K29" s="189"/>
      <c r="L29" s="189"/>
      <c r="M29" s="189"/>
      <c r="N29" s="189"/>
      <c r="O29" s="189"/>
      <c r="P29" s="189"/>
      <c r="Q29" s="189"/>
      <c r="R29" s="189"/>
      <c r="S29" s="189"/>
      <c r="T29" s="189"/>
      <c r="U29" s="189"/>
      <c r="V29" s="189"/>
      <c r="W29" s="189"/>
      <c r="X29" s="189"/>
      <c r="Y29" s="189"/>
      <c r="Z29" s="189"/>
      <c r="AA29" s="189"/>
      <c r="AB29" s="189"/>
    </row>
    <row r="30" ht="15.75" customHeight="1">
      <c r="A30" s="189"/>
      <c r="B30" s="189"/>
      <c r="C30" s="189"/>
      <c r="D30" s="189"/>
      <c r="E30" s="189"/>
      <c r="F30" s="189"/>
      <c r="G30" s="189"/>
      <c r="H30" s="189"/>
      <c r="I30" s="189"/>
      <c r="J30" s="189"/>
      <c r="K30" s="189"/>
      <c r="L30" s="189"/>
      <c r="M30" s="189"/>
      <c r="N30" s="189"/>
      <c r="O30" s="189"/>
      <c r="P30" s="189"/>
      <c r="Q30" s="189"/>
      <c r="R30" s="189"/>
      <c r="S30" s="189"/>
      <c r="T30" s="189"/>
      <c r="U30" s="189"/>
      <c r="V30" s="189"/>
      <c r="W30" s="189"/>
      <c r="X30" s="189"/>
      <c r="Y30" s="189"/>
      <c r="Z30" s="189"/>
      <c r="AA30" s="189"/>
      <c r="AB30" s="189"/>
    </row>
    <row r="31" ht="15.75" customHeight="1">
      <c r="A31" s="189"/>
      <c r="B31" s="189"/>
      <c r="C31" s="189"/>
      <c r="D31" s="189"/>
      <c r="E31" s="189"/>
      <c r="F31" s="189"/>
      <c r="G31" s="189"/>
      <c r="H31" s="189"/>
      <c r="I31" s="189"/>
      <c r="J31" s="189"/>
      <c r="K31" s="189"/>
      <c r="L31" s="189"/>
      <c r="M31" s="189"/>
      <c r="N31" s="189"/>
      <c r="O31" s="189"/>
      <c r="P31" s="189"/>
      <c r="Q31" s="189"/>
      <c r="R31" s="189"/>
      <c r="S31" s="189"/>
      <c r="T31" s="189"/>
      <c r="U31" s="189"/>
      <c r="V31" s="189"/>
      <c r="W31" s="189"/>
      <c r="X31" s="189"/>
      <c r="Y31" s="189"/>
      <c r="Z31" s="189"/>
      <c r="AA31" s="189"/>
      <c r="AB31" s="189"/>
    </row>
    <row r="32" ht="15.75" customHeight="1">
      <c r="A32" s="189"/>
      <c r="B32" s="189"/>
      <c r="C32" s="189"/>
      <c r="D32" s="189"/>
      <c r="E32" s="189"/>
      <c r="F32" s="189"/>
      <c r="G32" s="189"/>
      <c r="H32" s="189"/>
      <c r="I32" s="189"/>
      <c r="J32" s="189"/>
      <c r="K32" s="189"/>
      <c r="L32" s="189"/>
      <c r="M32" s="189"/>
      <c r="N32" s="189"/>
      <c r="O32" s="189"/>
      <c r="P32" s="189"/>
      <c r="Q32" s="189"/>
      <c r="R32" s="189"/>
      <c r="S32" s="189"/>
      <c r="T32" s="189"/>
      <c r="U32" s="189"/>
      <c r="V32" s="189"/>
      <c r="W32" s="189"/>
      <c r="X32" s="189"/>
      <c r="Y32" s="189"/>
      <c r="Z32" s="189"/>
      <c r="AA32" s="189"/>
      <c r="AB32" s="189"/>
    </row>
    <row r="33" ht="15.75" customHeight="1">
      <c r="A33" s="189"/>
      <c r="B33" s="189"/>
      <c r="C33" s="189"/>
      <c r="D33" s="189"/>
      <c r="E33" s="189"/>
      <c r="F33" s="189"/>
      <c r="G33" s="189"/>
      <c r="H33" s="189"/>
      <c r="I33" s="189"/>
      <c r="J33" s="189"/>
      <c r="K33" s="189"/>
      <c r="L33" s="189"/>
      <c r="M33" s="189"/>
      <c r="N33" s="189"/>
      <c r="O33" s="189"/>
      <c r="P33" s="189"/>
      <c r="Q33" s="189"/>
      <c r="R33" s="189"/>
      <c r="S33" s="189"/>
      <c r="T33" s="189"/>
      <c r="U33" s="189"/>
      <c r="V33" s="189"/>
      <c r="W33" s="189"/>
      <c r="X33" s="189"/>
      <c r="Y33" s="189"/>
      <c r="Z33" s="189"/>
      <c r="AA33" s="189"/>
      <c r="AB33" s="189"/>
    </row>
    <row r="34" ht="15.75" customHeight="1">
      <c r="A34" s="189"/>
      <c r="B34" s="189"/>
      <c r="C34" s="189"/>
      <c r="D34" s="189"/>
      <c r="E34" s="189"/>
      <c r="F34" s="189"/>
      <c r="G34" s="189"/>
      <c r="H34" s="189"/>
      <c r="I34" s="189"/>
      <c r="J34" s="189"/>
      <c r="K34" s="189"/>
      <c r="L34" s="189"/>
      <c r="M34" s="189"/>
      <c r="N34" s="189"/>
      <c r="O34" s="189"/>
      <c r="P34" s="189"/>
      <c r="Q34" s="189"/>
      <c r="R34" s="189"/>
      <c r="S34" s="189"/>
      <c r="T34" s="189"/>
      <c r="U34" s="189"/>
      <c r="V34" s="189"/>
      <c r="W34" s="189"/>
      <c r="X34" s="189"/>
      <c r="Y34" s="189"/>
      <c r="Z34" s="189"/>
      <c r="AA34" s="189"/>
      <c r="AB34" s="189"/>
    </row>
    <row r="35" ht="15.75" customHeight="1">
      <c r="A35" s="189"/>
      <c r="B35" s="189"/>
      <c r="C35" s="189"/>
      <c r="D35" s="189"/>
      <c r="E35" s="189"/>
      <c r="F35" s="189"/>
      <c r="G35" s="189"/>
      <c r="H35" s="189"/>
      <c r="I35" s="189"/>
      <c r="J35" s="189"/>
      <c r="K35" s="189"/>
      <c r="L35" s="189"/>
      <c r="M35" s="189"/>
      <c r="N35" s="189"/>
      <c r="O35" s="189"/>
      <c r="P35" s="189"/>
      <c r="Q35" s="189"/>
      <c r="R35" s="189"/>
      <c r="S35" s="189"/>
      <c r="T35" s="189"/>
      <c r="U35" s="189"/>
      <c r="V35" s="189"/>
      <c r="W35" s="189"/>
      <c r="X35" s="189"/>
      <c r="Y35" s="189"/>
      <c r="Z35" s="189"/>
      <c r="AA35" s="189"/>
      <c r="AB35" s="189"/>
    </row>
    <row r="36" ht="15.75" customHeight="1">
      <c r="A36" s="189"/>
      <c r="B36" s="189"/>
      <c r="C36" s="189"/>
      <c r="D36" s="189"/>
      <c r="E36" s="189"/>
      <c r="F36" s="189"/>
      <c r="G36" s="189"/>
      <c r="H36" s="189"/>
      <c r="I36" s="189"/>
      <c r="J36" s="189"/>
      <c r="K36" s="189"/>
      <c r="L36" s="189"/>
      <c r="M36" s="189"/>
      <c r="N36" s="189"/>
      <c r="O36" s="189"/>
      <c r="P36" s="189"/>
      <c r="Q36" s="189"/>
      <c r="R36" s="189"/>
      <c r="S36" s="189"/>
      <c r="T36" s="189"/>
      <c r="U36" s="189"/>
      <c r="V36" s="189"/>
      <c r="W36" s="189"/>
      <c r="X36" s="189"/>
      <c r="Y36" s="189"/>
      <c r="Z36" s="189"/>
      <c r="AA36" s="189"/>
      <c r="AB36" s="189"/>
    </row>
    <row r="37" ht="15.75" customHeight="1">
      <c r="A37" s="189"/>
      <c r="B37" s="189"/>
      <c r="C37" s="189"/>
      <c r="D37" s="189"/>
      <c r="E37" s="189"/>
      <c r="F37" s="189"/>
      <c r="G37" s="189"/>
      <c r="H37" s="189"/>
      <c r="I37" s="189"/>
      <c r="J37" s="189"/>
      <c r="K37" s="189"/>
      <c r="L37" s="189"/>
      <c r="M37" s="189"/>
      <c r="N37" s="189"/>
      <c r="O37" s="189"/>
      <c r="P37" s="189"/>
      <c r="Q37" s="189"/>
      <c r="R37" s="189"/>
      <c r="S37" s="189"/>
      <c r="T37" s="189"/>
      <c r="U37" s="189"/>
      <c r="V37" s="189"/>
      <c r="W37" s="189"/>
      <c r="X37" s="189"/>
      <c r="Y37" s="189"/>
      <c r="Z37" s="189"/>
      <c r="AA37" s="189"/>
      <c r="AB37" s="189"/>
    </row>
    <row r="38" ht="15.75" customHeight="1">
      <c r="A38" s="189"/>
      <c r="B38" s="189"/>
      <c r="C38" s="189"/>
      <c r="D38" s="189"/>
      <c r="E38" s="189"/>
      <c r="F38" s="189"/>
      <c r="G38" s="189"/>
      <c r="H38" s="189"/>
      <c r="I38" s="189"/>
      <c r="J38" s="189"/>
      <c r="K38" s="189"/>
      <c r="L38" s="189"/>
      <c r="M38" s="189"/>
      <c r="N38" s="189"/>
      <c r="O38" s="189"/>
      <c r="P38" s="189"/>
      <c r="Q38" s="189"/>
      <c r="R38" s="189"/>
      <c r="S38" s="189"/>
      <c r="T38" s="189"/>
      <c r="U38" s="189"/>
      <c r="V38" s="189"/>
      <c r="W38" s="189"/>
      <c r="X38" s="189"/>
      <c r="Y38" s="189"/>
      <c r="Z38" s="189"/>
      <c r="AA38" s="189"/>
      <c r="AB38" s="189"/>
    </row>
    <row r="39" ht="15.75" customHeight="1">
      <c r="A39" s="189"/>
      <c r="B39" s="189"/>
      <c r="C39" s="189"/>
      <c r="D39" s="189"/>
      <c r="E39" s="189"/>
      <c r="F39" s="189"/>
      <c r="G39" s="189"/>
      <c r="H39" s="189"/>
      <c r="I39" s="189"/>
      <c r="J39" s="189"/>
      <c r="K39" s="189"/>
      <c r="L39" s="189"/>
      <c r="M39" s="189"/>
      <c r="N39" s="189"/>
      <c r="O39" s="189"/>
      <c r="P39" s="189"/>
      <c r="Q39" s="189"/>
      <c r="R39" s="189"/>
      <c r="S39" s="189"/>
      <c r="T39" s="189"/>
      <c r="U39" s="189"/>
      <c r="V39" s="189"/>
      <c r="W39" s="189"/>
      <c r="X39" s="189"/>
      <c r="Y39" s="189"/>
      <c r="Z39" s="189"/>
      <c r="AA39" s="189"/>
      <c r="AB39" s="189"/>
    </row>
    <row r="40" ht="15.75" customHeight="1">
      <c r="A40" s="189"/>
      <c r="B40" s="189"/>
      <c r="C40" s="189"/>
      <c r="D40" s="189"/>
      <c r="E40" s="189"/>
      <c r="F40" s="189"/>
      <c r="G40" s="189"/>
      <c r="H40" s="189"/>
      <c r="I40" s="189"/>
      <c r="J40" s="189"/>
      <c r="K40" s="189"/>
      <c r="L40" s="189"/>
      <c r="M40" s="189"/>
      <c r="N40" s="189"/>
      <c r="O40" s="189"/>
      <c r="P40" s="189"/>
      <c r="Q40" s="189"/>
      <c r="R40" s="189"/>
      <c r="S40" s="189"/>
      <c r="T40" s="189"/>
      <c r="U40" s="189"/>
      <c r="V40" s="189"/>
      <c r="W40" s="189"/>
      <c r="X40" s="189"/>
      <c r="Y40" s="189"/>
      <c r="Z40" s="189"/>
      <c r="AA40" s="189"/>
      <c r="AB40" s="189"/>
    </row>
    <row r="41" ht="15.75" customHeight="1">
      <c r="A41" s="189"/>
      <c r="B41" s="189"/>
      <c r="C41" s="189"/>
      <c r="D41" s="189"/>
      <c r="E41" s="189"/>
      <c r="F41" s="189"/>
      <c r="G41" s="189"/>
      <c r="H41" s="189"/>
      <c r="I41" s="189"/>
      <c r="J41" s="189"/>
      <c r="K41" s="189"/>
      <c r="L41" s="189"/>
      <c r="M41" s="189"/>
      <c r="N41" s="189"/>
      <c r="O41" s="189"/>
      <c r="P41" s="189"/>
      <c r="Q41" s="189"/>
      <c r="R41" s="189"/>
      <c r="S41" s="189"/>
      <c r="T41" s="189"/>
      <c r="U41" s="189"/>
      <c r="V41" s="189"/>
      <c r="W41" s="189"/>
      <c r="X41" s="189"/>
      <c r="Y41" s="189"/>
      <c r="Z41" s="189"/>
      <c r="AA41" s="189"/>
      <c r="AB41" s="189"/>
    </row>
    <row r="42" ht="15.75" customHeight="1">
      <c r="A42" s="189"/>
      <c r="B42" s="189"/>
      <c r="C42" s="189"/>
      <c r="D42" s="189"/>
      <c r="E42" s="189"/>
      <c r="F42" s="189"/>
      <c r="G42" s="189"/>
      <c r="H42" s="189"/>
      <c r="I42" s="189"/>
      <c r="J42" s="189"/>
      <c r="K42" s="189"/>
      <c r="L42" s="189"/>
      <c r="M42" s="189"/>
      <c r="N42" s="189"/>
      <c r="O42" s="189"/>
      <c r="P42" s="189"/>
      <c r="Q42" s="189"/>
      <c r="R42" s="189"/>
      <c r="S42" s="189"/>
      <c r="T42" s="189"/>
      <c r="U42" s="189"/>
      <c r="V42" s="189"/>
      <c r="W42" s="189"/>
      <c r="X42" s="189"/>
      <c r="Y42" s="189"/>
      <c r="Z42" s="189"/>
      <c r="AA42" s="189"/>
      <c r="AB42" s="189"/>
    </row>
    <row r="43" ht="15.75" customHeight="1">
      <c r="A43" s="189"/>
      <c r="B43" s="189"/>
      <c r="C43" s="189"/>
      <c r="D43" s="189"/>
      <c r="E43" s="189"/>
      <c r="F43" s="189"/>
      <c r="G43" s="189"/>
      <c r="H43" s="189"/>
      <c r="I43" s="189"/>
      <c r="J43" s="189"/>
      <c r="K43" s="189"/>
      <c r="L43" s="189"/>
      <c r="M43" s="189"/>
      <c r="N43" s="189"/>
      <c r="O43" s="189"/>
      <c r="P43" s="189"/>
      <c r="Q43" s="189"/>
      <c r="R43" s="189"/>
      <c r="S43" s="189"/>
      <c r="T43" s="189"/>
      <c r="U43" s="189"/>
      <c r="V43" s="189"/>
      <c r="W43" s="189"/>
      <c r="X43" s="189"/>
      <c r="Y43" s="189"/>
      <c r="Z43" s="189"/>
      <c r="AA43" s="189"/>
      <c r="AB43" s="189"/>
    </row>
    <row r="44" ht="15.75" customHeight="1">
      <c r="A44" s="189"/>
      <c r="B44" s="189"/>
      <c r="C44" s="189"/>
      <c r="D44" s="189"/>
      <c r="E44" s="189"/>
      <c r="F44" s="189"/>
      <c r="G44" s="189"/>
      <c r="H44" s="189"/>
      <c r="I44" s="189"/>
      <c r="J44" s="189"/>
      <c r="K44" s="189"/>
      <c r="L44" s="189"/>
      <c r="M44" s="189"/>
      <c r="N44" s="189"/>
      <c r="O44" s="189"/>
      <c r="P44" s="189"/>
      <c r="Q44" s="189"/>
      <c r="R44" s="189"/>
      <c r="S44" s="189"/>
      <c r="T44" s="189"/>
      <c r="U44" s="189"/>
      <c r="V44" s="189"/>
      <c r="W44" s="189"/>
      <c r="X44" s="189"/>
      <c r="Y44" s="189"/>
      <c r="Z44" s="189"/>
      <c r="AA44" s="189"/>
      <c r="AB44" s="189"/>
    </row>
    <row r="45" ht="15.75" customHeight="1">
      <c r="A45" s="189"/>
      <c r="B45" s="189"/>
      <c r="C45" s="189"/>
      <c r="D45" s="189"/>
      <c r="E45" s="189"/>
      <c r="F45" s="189"/>
      <c r="G45" s="189"/>
      <c r="H45" s="189"/>
      <c r="I45" s="189"/>
      <c r="J45" s="189"/>
      <c r="K45" s="189"/>
      <c r="L45" s="189"/>
      <c r="M45" s="189"/>
      <c r="N45" s="189"/>
      <c r="O45" s="189"/>
      <c r="P45" s="189"/>
      <c r="Q45" s="189"/>
      <c r="R45" s="189"/>
      <c r="S45" s="189"/>
      <c r="T45" s="189"/>
      <c r="U45" s="189"/>
      <c r="V45" s="189"/>
      <c r="W45" s="189"/>
      <c r="X45" s="189"/>
      <c r="Y45" s="189"/>
      <c r="Z45" s="189"/>
      <c r="AA45" s="189"/>
      <c r="AB45" s="189"/>
    </row>
    <row r="46" ht="15.75" customHeight="1">
      <c r="A46" s="189"/>
      <c r="B46" s="189"/>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c r="AA46" s="189"/>
      <c r="AB46" s="189"/>
    </row>
    <row r="47" ht="15.75" customHeight="1">
      <c r="A47" s="189"/>
      <c r="B47" s="189"/>
      <c r="C47" s="189"/>
      <c r="D47" s="189"/>
      <c r="E47" s="189"/>
      <c r="F47" s="189"/>
      <c r="G47" s="189"/>
      <c r="H47" s="189"/>
      <c r="I47" s="189"/>
      <c r="J47" s="189"/>
      <c r="K47" s="189"/>
      <c r="L47" s="189"/>
      <c r="M47" s="189"/>
      <c r="N47" s="189"/>
      <c r="O47" s="189"/>
      <c r="P47" s="189"/>
      <c r="Q47" s="189"/>
      <c r="R47" s="189"/>
      <c r="S47" s="189"/>
      <c r="T47" s="189"/>
      <c r="U47" s="189"/>
      <c r="V47" s="189"/>
      <c r="W47" s="189"/>
      <c r="X47" s="189"/>
      <c r="Y47" s="189"/>
      <c r="Z47" s="189"/>
      <c r="AA47" s="189"/>
      <c r="AB47" s="189"/>
    </row>
    <row r="48" ht="15.75" customHeight="1">
      <c r="A48" s="189"/>
      <c r="B48" s="189"/>
      <c r="C48" s="189"/>
      <c r="D48" s="189"/>
      <c r="E48" s="189"/>
      <c r="F48" s="189"/>
      <c r="G48" s="189"/>
      <c r="H48" s="189"/>
      <c r="I48" s="189"/>
      <c r="J48" s="189"/>
      <c r="K48" s="189"/>
      <c r="L48" s="189"/>
      <c r="M48" s="189"/>
      <c r="N48" s="189"/>
      <c r="O48" s="189"/>
      <c r="P48" s="189"/>
      <c r="Q48" s="189"/>
      <c r="R48" s="189"/>
      <c r="S48" s="189"/>
      <c r="T48" s="189"/>
      <c r="U48" s="189"/>
      <c r="V48" s="189"/>
      <c r="W48" s="189"/>
      <c r="X48" s="189"/>
      <c r="Y48" s="189"/>
      <c r="Z48" s="189"/>
      <c r="AA48" s="189"/>
      <c r="AB48" s="189"/>
    </row>
    <row r="49" ht="15.75" customHeight="1">
      <c r="A49" s="189"/>
      <c r="B49" s="189"/>
      <c r="C49" s="189"/>
      <c r="D49" s="189"/>
      <c r="E49" s="189"/>
      <c r="F49" s="189"/>
      <c r="G49" s="189"/>
      <c r="H49" s="189"/>
      <c r="I49" s="189"/>
      <c r="J49" s="189"/>
      <c r="K49" s="189"/>
      <c r="L49" s="189"/>
      <c r="M49" s="189"/>
      <c r="N49" s="189"/>
      <c r="O49" s="189"/>
      <c r="P49" s="189"/>
      <c r="Q49" s="189"/>
      <c r="R49" s="189"/>
      <c r="S49" s="189"/>
      <c r="T49" s="189"/>
      <c r="U49" s="189"/>
      <c r="V49" s="189"/>
      <c r="W49" s="189"/>
      <c r="X49" s="189"/>
      <c r="Y49" s="189"/>
      <c r="Z49" s="189"/>
      <c r="AA49" s="189"/>
      <c r="AB49" s="189"/>
    </row>
    <row r="50" ht="15.75" customHeight="1">
      <c r="A50" s="189"/>
      <c r="B50" s="189"/>
      <c r="C50" s="189"/>
      <c r="D50" s="189"/>
      <c r="E50" s="189"/>
      <c r="F50" s="189"/>
      <c r="G50" s="189"/>
      <c r="H50" s="189"/>
      <c r="I50" s="189"/>
      <c r="J50" s="189"/>
      <c r="K50" s="189"/>
      <c r="L50" s="189"/>
      <c r="M50" s="189"/>
      <c r="N50" s="189"/>
      <c r="O50" s="189"/>
      <c r="P50" s="189"/>
      <c r="Q50" s="189"/>
      <c r="R50" s="189"/>
      <c r="S50" s="189"/>
      <c r="T50" s="189"/>
      <c r="U50" s="189"/>
      <c r="V50" s="189"/>
      <c r="W50" s="189"/>
      <c r="X50" s="189"/>
      <c r="Y50" s="189"/>
      <c r="Z50" s="189"/>
      <c r="AA50" s="189"/>
      <c r="AB50" s="189"/>
    </row>
    <row r="51" ht="15.75" customHeight="1">
      <c r="A51" s="189"/>
      <c r="B51" s="189"/>
      <c r="C51" s="189"/>
      <c r="D51" s="189"/>
      <c r="E51" s="189"/>
      <c r="F51" s="189"/>
      <c r="G51" s="189"/>
      <c r="H51" s="189"/>
      <c r="I51" s="189"/>
      <c r="J51" s="189"/>
      <c r="K51" s="189"/>
      <c r="L51" s="189"/>
      <c r="M51" s="189"/>
      <c r="N51" s="189"/>
      <c r="O51" s="189"/>
      <c r="P51" s="189"/>
      <c r="Q51" s="189"/>
      <c r="R51" s="189"/>
      <c r="S51" s="189"/>
      <c r="T51" s="189"/>
      <c r="U51" s="189"/>
      <c r="V51" s="189"/>
      <c r="W51" s="189"/>
      <c r="X51" s="189"/>
      <c r="Y51" s="189"/>
      <c r="Z51" s="189"/>
      <c r="AA51" s="189"/>
      <c r="AB51" s="189"/>
    </row>
    <row r="52" ht="15.75" customHeight="1">
      <c r="A52" s="189"/>
      <c r="B52" s="189"/>
      <c r="C52" s="189"/>
      <c r="D52" s="189"/>
      <c r="E52" s="189"/>
      <c r="F52" s="189"/>
      <c r="G52" s="189"/>
      <c r="H52" s="189"/>
      <c r="I52" s="189"/>
      <c r="J52" s="189"/>
      <c r="K52" s="189"/>
      <c r="L52" s="189"/>
      <c r="M52" s="189"/>
      <c r="N52" s="189"/>
      <c r="O52" s="189"/>
      <c r="P52" s="189"/>
      <c r="Q52" s="189"/>
      <c r="R52" s="189"/>
      <c r="S52" s="189"/>
      <c r="T52" s="189"/>
      <c r="U52" s="189"/>
      <c r="V52" s="189"/>
      <c r="W52" s="189"/>
      <c r="X52" s="189"/>
      <c r="Y52" s="189"/>
      <c r="Z52" s="189"/>
      <c r="AA52" s="189"/>
      <c r="AB52" s="189"/>
    </row>
    <row r="53" ht="15.75" customHeight="1">
      <c r="A53" s="189"/>
      <c r="B53" s="189"/>
      <c r="C53" s="189"/>
      <c r="D53" s="189"/>
      <c r="E53" s="189"/>
      <c r="F53" s="189"/>
      <c r="G53" s="189"/>
      <c r="H53" s="189"/>
      <c r="I53" s="189"/>
      <c r="J53" s="189"/>
      <c r="K53" s="189"/>
      <c r="L53" s="189"/>
      <c r="M53" s="189"/>
      <c r="N53" s="189"/>
      <c r="O53" s="189"/>
      <c r="P53" s="189"/>
      <c r="Q53" s="189"/>
      <c r="R53" s="189"/>
      <c r="S53" s="189"/>
      <c r="T53" s="189"/>
      <c r="U53" s="189"/>
      <c r="V53" s="189"/>
      <c r="W53" s="189"/>
      <c r="X53" s="189"/>
      <c r="Y53" s="189"/>
      <c r="Z53" s="189"/>
      <c r="AA53" s="189"/>
      <c r="AB53" s="189"/>
    </row>
    <row r="54" ht="15.75" customHeight="1">
      <c r="A54" s="189"/>
      <c r="B54" s="189"/>
      <c r="C54" s="189"/>
      <c r="D54" s="189"/>
      <c r="E54" s="189"/>
      <c r="F54" s="189"/>
      <c r="G54" s="189"/>
      <c r="H54" s="189"/>
      <c r="I54" s="189"/>
      <c r="J54" s="189"/>
      <c r="K54" s="189"/>
      <c r="L54" s="189"/>
      <c r="M54" s="189"/>
      <c r="N54" s="189"/>
      <c r="O54" s="189"/>
      <c r="P54" s="189"/>
      <c r="Q54" s="189"/>
      <c r="R54" s="189"/>
      <c r="S54" s="189"/>
      <c r="T54" s="189"/>
      <c r="U54" s="189"/>
      <c r="V54" s="189"/>
      <c r="W54" s="189"/>
      <c r="X54" s="189"/>
      <c r="Y54" s="189"/>
      <c r="Z54" s="189"/>
      <c r="AA54" s="189"/>
      <c r="AB54" s="189"/>
    </row>
    <row r="55" ht="15.75" customHeight="1">
      <c r="A55" s="189"/>
      <c r="B55" s="189"/>
      <c r="C55" s="189"/>
      <c r="D55" s="189"/>
      <c r="E55" s="189"/>
      <c r="F55" s="189"/>
      <c r="G55" s="189"/>
      <c r="H55" s="189"/>
      <c r="I55" s="189"/>
      <c r="J55" s="189"/>
      <c r="K55" s="189"/>
      <c r="L55" s="189"/>
      <c r="M55" s="189"/>
      <c r="N55" s="189"/>
      <c r="O55" s="189"/>
      <c r="P55" s="189"/>
      <c r="Q55" s="189"/>
      <c r="R55" s="189"/>
      <c r="S55" s="189"/>
      <c r="T55" s="189"/>
      <c r="U55" s="189"/>
      <c r="V55" s="189"/>
      <c r="W55" s="189"/>
      <c r="X55" s="189"/>
      <c r="Y55" s="189"/>
      <c r="Z55" s="189"/>
      <c r="AA55" s="189"/>
      <c r="AB55" s="189"/>
    </row>
    <row r="56" ht="15.75" customHeight="1">
      <c r="A56" s="189"/>
      <c r="B56" s="189"/>
      <c r="C56" s="189"/>
      <c r="D56" s="189"/>
      <c r="E56" s="189"/>
      <c r="F56" s="189"/>
      <c r="G56" s="189"/>
      <c r="H56" s="189"/>
      <c r="I56" s="189"/>
      <c r="J56" s="189"/>
      <c r="K56" s="189"/>
      <c r="L56" s="189"/>
      <c r="M56" s="189"/>
      <c r="N56" s="189"/>
      <c r="O56" s="189"/>
      <c r="P56" s="189"/>
      <c r="Q56" s="189"/>
      <c r="R56" s="189"/>
      <c r="S56" s="189"/>
      <c r="T56" s="189"/>
      <c r="U56" s="189"/>
      <c r="V56" s="189"/>
      <c r="W56" s="189"/>
      <c r="X56" s="189"/>
      <c r="Y56" s="189"/>
      <c r="Z56" s="189"/>
      <c r="AA56" s="189"/>
      <c r="AB56" s="189"/>
    </row>
    <row r="57" ht="15.75" customHeight="1">
      <c r="A57" s="189"/>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c r="AA57" s="189"/>
      <c r="AB57" s="189"/>
    </row>
    <row r="58" ht="15.75" customHeight="1">
      <c r="A58" s="189"/>
      <c r="B58" s="189"/>
      <c r="C58" s="189"/>
      <c r="D58" s="189"/>
      <c r="E58" s="189"/>
      <c r="F58" s="189"/>
      <c r="G58" s="189"/>
      <c r="H58" s="189"/>
      <c r="I58" s="189"/>
      <c r="J58" s="189"/>
      <c r="K58" s="189"/>
      <c r="L58" s="189"/>
      <c r="M58" s="189"/>
      <c r="N58" s="189"/>
      <c r="O58" s="189"/>
      <c r="P58" s="189"/>
      <c r="Q58" s="189"/>
      <c r="R58" s="189"/>
      <c r="S58" s="189"/>
      <c r="T58" s="189"/>
      <c r="U58" s="189"/>
      <c r="V58" s="189"/>
      <c r="W58" s="189"/>
      <c r="X58" s="189"/>
      <c r="Y58" s="189"/>
      <c r="Z58" s="189"/>
      <c r="AA58" s="189"/>
      <c r="AB58" s="189"/>
    </row>
    <row r="59" ht="15.75" customHeight="1">
      <c r="A59" s="189"/>
      <c r="B59" s="189"/>
      <c r="C59" s="189"/>
      <c r="D59" s="189"/>
      <c r="E59" s="189"/>
      <c r="F59" s="189"/>
      <c r="G59" s="189"/>
      <c r="H59" s="189"/>
      <c r="I59" s="189"/>
      <c r="J59" s="189"/>
      <c r="K59" s="189"/>
      <c r="L59" s="189"/>
      <c r="M59" s="189"/>
      <c r="N59" s="189"/>
      <c r="O59" s="189"/>
      <c r="P59" s="189"/>
      <c r="Q59" s="189"/>
      <c r="R59" s="189"/>
      <c r="S59" s="189"/>
      <c r="T59" s="189"/>
      <c r="U59" s="189"/>
      <c r="V59" s="189"/>
      <c r="W59" s="189"/>
      <c r="X59" s="189"/>
      <c r="Y59" s="189"/>
      <c r="Z59" s="189"/>
      <c r="AA59" s="189"/>
      <c r="AB59" s="189"/>
    </row>
    <row r="60" ht="15.75" customHeight="1">
      <c r="A60" s="189"/>
      <c r="B60" s="189"/>
      <c r="C60" s="189"/>
      <c r="D60" s="189"/>
      <c r="E60" s="189"/>
      <c r="F60" s="189"/>
      <c r="G60" s="189"/>
      <c r="H60" s="189"/>
      <c r="I60" s="189"/>
      <c r="J60" s="189"/>
      <c r="K60" s="189"/>
      <c r="L60" s="189"/>
      <c r="M60" s="189"/>
      <c r="N60" s="189"/>
      <c r="O60" s="189"/>
      <c r="P60" s="189"/>
      <c r="Q60" s="189"/>
      <c r="R60" s="189"/>
      <c r="S60" s="189"/>
      <c r="T60" s="189"/>
      <c r="U60" s="189"/>
      <c r="V60" s="189"/>
      <c r="W60" s="189"/>
      <c r="X60" s="189"/>
      <c r="Y60" s="189"/>
      <c r="Z60" s="189"/>
      <c r="AA60" s="189"/>
      <c r="AB60" s="189"/>
    </row>
    <row r="61" ht="15.75" customHeight="1">
      <c r="A61" s="189"/>
      <c r="B61" s="189"/>
      <c r="C61" s="189"/>
      <c r="D61" s="189"/>
      <c r="E61" s="189"/>
      <c r="F61" s="189"/>
      <c r="G61" s="189"/>
      <c r="H61" s="189"/>
      <c r="I61" s="189"/>
      <c r="J61" s="189"/>
      <c r="K61" s="189"/>
      <c r="L61" s="189"/>
      <c r="M61" s="189"/>
      <c r="N61" s="189"/>
      <c r="O61" s="189"/>
      <c r="P61" s="189"/>
      <c r="Q61" s="189"/>
      <c r="R61" s="189"/>
      <c r="S61" s="189"/>
      <c r="T61" s="189"/>
      <c r="U61" s="189"/>
      <c r="V61" s="189"/>
      <c r="W61" s="189"/>
      <c r="X61" s="189"/>
      <c r="Y61" s="189"/>
      <c r="Z61" s="189"/>
      <c r="AA61" s="189"/>
      <c r="AB61" s="189"/>
    </row>
    <row r="62" ht="15.75" customHeight="1">
      <c r="A62" s="189"/>
      <c r="B62" s="189"/>
      <c r="C62" s="189"/>
      <c r="D62" s="189"/>
      <c r="E62" s="189"/>
      <c r="F62" s="189"/>
      <c r="G62" s="189"/>
      <c r="H62" s="189"/>
      <c r="I62" s="189"/>
      <c r="J62" s="189"/>
      <c r="K62" s="189"/>
      <c r="L62" s="189"/>
      <c r="M62" s="189"/>
      <c r="N62" s="189"/>
      <c r="O62" s="189"/>
      <c r="P62" s="189"/>
      <c r="Q62" s="189"/>
      <c r="R62" s="189"/>
      <c r="S62" s="189"/>
      <c r="T62" s="189"/>
      <c r="U62" s="189"/>
      <c r="V62" s="189"/>
      <c r="W62" s="189"/>
      <c r="X62" s="189"/>
      <c r="Y62" s="189"/>
      <c r="Z62" s="189"/>
      <c r="AA62" s="189"/>
      <c r="AB62" s="189"/>
    </row>
    <row r="63" ht="15.75" customHeight="1">
      <c r="A63" s="189"/>
      <c r="B63" s="189"/>
      <c r="C63" s="189"/>
      <c r="D63" s="189"/>
      <c r="E63" s="189"/>
      <c r="F63" s="189"/>
      <c r="G63" s="189"/>
      <c r="H63" s="189"/>
      <c r="I63" s="189"/>
      <c r="J63" s="189"/>
      <c r="K63" s="189"/>
      <c r="L63" s="189"/>
      <c r="M63" s="189"/>
      <c r="N63" s="189"/>
      <c r="O63" s="189"/>
      <c r="P63" s="189"/>
      <c r="Q63" s="189"/>
      <c r="R63" s="189"/>
      <c r="S63" s="189"/>
      <c r="T63" s="189"/>
      <c r="U63" s="189"/>
      <c r="V63" s="189"/>
      <c r="W63" s="189"/>
      <c r="X63" s="189"/>
      <c r="Y63" s="189"/>
      <c r="Z63" s="189"/>
      <c r="AA63" s="189"/>
      <c r="AB63" s="189"/>
    </row>
    <row r="64" ht="15.75" customHeight="1">
      <c r="A64" s="189"/>
      <c r="B64" s="189"/>
      <c r="C64" s="189"/>
      <c r="D64" s="189"/>
      <c r="E64" s="189"/>
      <c r="F64" s="189"/>
      <c r="G64" s="189"/>
      <c r="H64" s="189"/>
      <c r="I64" s="189"/>
      <c r="J64" s="189"/>
      <c r="K64" s="189"/>
      <c r="L64" s="189"/>
      <c r="M64" s="189"/>
      <c r="N64" s="189"/>
      <c r="O64" s="189"/>
      <c r="P64" s="189"/>
      <c r="Q64" s="189"/>
      <c r="R64" s="189"/>
      <c r="S64" s="189"/>
      <c r="T64" s="189"/>
      <c r="U64" s="189"/>
      <c r="V64" s="189"/>
      <c r="W64" s="189"/>
      <c r="X64" s="189"/>
      <c r="Y64" s="189"/>
      <c r="Z64" s="189"/>
      <c r="AA64" s="189"/>
      <c r="AB64" s="189"/>
    </row>
    <row r="65" ht="15.75" customHeight="1">
      <c r="A65" s="189"/>
      <c r="B65" s="189"/>
      <c r="C65" s="189"/>
      <c r="D65" s="189"/>
      <c r="E65" s="189"/>
      <c r="F65" s="189"/>
      <c r="G65" s="189"/>
      <c r="H65" s="189"/>
      <c r="I65" s="189"/>
      <c r="J65" s="189"/>
      <c r="K65" s="189"/>
      <c r="L65" s="189"/>
      <c r="M65" s="189"/>
      <c r="N65" s="189"/>
      <c r="O65" s="189"/>
      <c r="P65" s="189"/>
      <c r="Q65" s="189"/>
      <c r="R65" s="189"/>
      <c r="S65" s="189"/>
      <c r="T65" s="189"/>
      <c r="U65" s="189"/>
      <c r="V65" s="189"/>
      <c r="W65" s="189"/>
      <c r="X65" s="189"/>
      <c r="Y65" s="189"/>
      <c r="Z65" s="189"/>
      <c r="AA65" s="189"/>
      <c r="AB65" s="189"/>
    </row>
    <row r="66" ht="15.75" customHeight="1">
      <c r="A66" s="189"/>
      <c r="B66" s="189"/>
      <c r="C66" s="189"/>
      <c r="D66" s="189"/>
      <c r="E66" s="189"/>
      <c r="F66" s="189"/>
      <c r="G66" s="189"/>
      <c r="H66" s="189"/>
      <c r="I66" s="189"/>
      <c r="J66" s="189"/>
      <c r="K66" s="189"/>
      <c r="L66" s="189"/>
      <c r="M66" s="189"/>
      <c r="N66" s="189"/>
      <c r="O66" s="189"/>
      <c r="P66" s="189"/>
      <c r="Q66" s="189"/>
      <c r="R66" s="189"/>
      <c r="S66" s="189"/>
      <c r="T66" s="189"/>
      <c r="U66" s="189"/>
      <c r="V66" s="189"/>
      <c r="W66" s="189"/>
      <c r="X66" s="189"/>
      <c r="Y66" s="189"/>
      <c r="Z66" s="189"/>
      <c r="AA66" s="189"/>
      <c r="AB66" s="189"/>
    </row>
    <row r="67" ht="15.75" customHeight="1">
      <c r="A67" s="189"/>
      <c r="B67" s="189"/>
      <c r="C67" s="189"/>
      <c r="D67" s="189"/>
      <c r="E67" s="189"/>
      <c r="F67" s="189"/>
      <c r="G67" s="189"/>
      <c r="H67" s="189"/>
      <c r="I67" s="189"/>
      <c r="J67" s="189"/>
      <c r="K67" s="189"/>
      <c r="L67" s="189"/>
      <c r="M67" s="189"/>
      <c r="N67" s="189"/>
      <c r="O67" s="189"/>
      <c r="P67" s="189"/>
      <c r="Q67" s="189"/>
      <c r="R67" s="189"/>
      <c r="S67" s="189"/>
      <c r="T67" s="189"/>
      <c r="U67" s="189"/>
      <c r="V67" s="189"/>
      <c r="W67" s="189"/>
      <c r="X67" s="189"/>
      <c r="Y67" s="189"/>
      <c r="Z67" s="189"/>
      <c r="AA67" s="189"/>
      <c r="AB67" s="189"/>
    </row>
    <row r="68" ht="15.75" customHeight="1">
      <c r="A68" s="189"/>
      <c r="B68" s="189"/>
      <c r="C68" s="189"/>
      <c r="D68" s="189"/>
      <c r="E68" s="189"/>
      <c r="F68" s="189"/>
      <c r="G68" s="189"/>
      <c r="H68" s="189"/>
      <c r="I68" s="189"/>
      <c r="J68" s="189"/>
      <c r="K68" s="189"/>
      <c r="L68" s="189"/>
      <c r="M68" s="189"/>
      <c r="N68" s="189"/>
      <c r="O68" s="189"/>
      <c r="P68" s="189"/>
      <c r="Q68" s="189"/>
      <c r="R68" s="189"/>
      <c r="S68" s="189"/>
      <c r="T68" s="189"/>
      <c r="U68" s="189"/>
      <c r="V68" s="189"/>
      <c r="W68" s="189"/>
      <c r="X68" s="189"/>
      <c r="Y68" s="189"/>
      <c r="Z68" s="189"/>
      <c r="AA68" s="189"/>
      <c r="AB68" s="189"/>
    </row>
    <row r="69" ht="15.75" customHeight="1">
      <c r="A69" s="189"/>
      <c r="B69" s="189"/>
      <c r="C69" s="189"/>
      <c r="D69" s="189"/>
      <c r="E69" s="189"/>
      <c r="F69" s="189"/>
      <c r="G69" s="189"/>
      <c r="H69" s="189"/>
      <c r="I69" s="189"/>
      <c r="J69" s="189"/>
      <c r="K69" s="189"/>
      <c r="L69" s="189"/>
      <c r="M69" s="189"/>
      <c r="N69" s="189"/>
      <c r="O69" s="189"/>
      <c r="P69" s="189"/>
      <c r="Q69" s="189"/>
      <c r="R69" s="189"/>
      <c r="S69" s="189"/>
      <c r="T69" s="189"/>
      <c r="U69" s="189"/>
      <c r="V69" s="189"/>
      <c r="W69" s="189"/>
      <c r="X69" s="189"/>
      <c r="Y69" s="189"/>
      <c r="Z69" s="189"/>
      <c r="AA69" s="189"/>
      <c r="AB69" s="189"/>
    </row>
    <row r="70" ht="15.75" customHeight="1">
      <c r="A70" s="189"/>
      <c r="B70" s="189"/>
      <c r="C70" s="189"/>
      <c r="D70" s="189"/>
      <c r="E70" s="189"/>
      <c r="F70" s="189"/>
      <c r="G70" s="189"/>
      <c r="H70" s="189"/>
      <c r="I70" s="189"/>
      <c r="J70" s="189"/>
      <c r="K70" s="189"/>
      <c r="L70" s="189"/>
      <c r="M70" s="189"/>
      <c r="N70" s="189"/>
      <c r="O70" s="189"/>
      <c r="P70" s="189"/>
      <c r="Q70" s="189"/>
      <c r="R70" s="189"/>
      <c r="S70" s="189"/>
      <c r="T70" s="189"/>
      <c r="U70" s="189"/>
      <c r="V70" s="189"/>
      <c r="W70" s="189"/>
      <c r="X70" s="189"/>
      <c r="Y70" s="189"/>
      <c r="Z70" s="189"/>
      <c r="AA70" s="189"/>
      <c r="AB70" s="189"/>
    </row>
    <row r="71" ht="15.75" customHeight="1">
      <c r="A71" s="189"/>
      <c r="B71" s="189"/>
      <c r="C71" s="189"/>
      <c r="D71" s="189"/>
      <c r="E71" s="189"/>
      <c r="F71" s="189"/>
      <c r="G71" s="189"/>
      <c r="H71" s="189"/>
      <c r="I71" s="189"/>
      <c r="J71" s="189"/>
      <c r="K71" s="189"/>
      <c r="L71" s="189"/>
      <c r="M71" s="189"/>
      <c r="N71" s="189"/>
      <c r="O71" s="189"/>
      <c r="P71" s="189"/>
      <c r="Q71" s="189"/>
      <c r="R71" s="189"/>
      <c r="S71" s="189"/>
      <c r="T71" s="189"/>
      <c r="U71" s="189"/>
      <c r="V71" s="189"/>
      <c r="W71" s="189"/>
      <c r="X71" s="189"/>
      <c r="Y71" s="189"/>
      <c r="Z71" s="189"/>
      <c r="AA71" s="189"/>
      <c r="AB71" s="189"/>
    </row>
    <row r="72" ht="15.75" customHeight="1">
      <c r="A72" s="189"/>
      <c r="B72" s="189"/>
      <c r="C72" s="189"/>
      <c r="D72" s="189"/>
      <c r="E72" s="189"/>
      <c r="F72" s="189"/>
      <c r="G72" s="189"/>
      <c r="H72" s="189"/>
      <c r="I72" s="189"/>
      <c r="J72" s="189"/>
      <c r="K72" s="189"/>
      <c r="L72" s="189"/>
      <c r="M72" s="189"/>
      <c r="N72" s="189"/>
      <c r="O72" s="189"/>
      <c r="P72" s="189"/>
      <c r="Q72" s="189"/>
      <c r="R72" s="189"/>
      <c r="S72" s="189"/>
      <c r="T72" s="189"/>
      <c r="U72" s="189"/>
      <c r="V72" s="189"/>
      <c r="W72" s="189"/>
      <c r="X72" s="189"/>
      <c r="Y72" s="189"/>
      <c r="Z72" s="189"/>
      <c r="AA72" s="189"/>
      <c r="AB72" s="189"/>
    </row>
    <row r="73" ht="15.75" customHeight="1">
      <c r="A73" s="189"/>
      <c r="B73" s="189"/>
      <c r="C73" s="189"/>
      <c r="D73" s="189"/>
      <c r="E73" s="189"/>
      <c r="F73" s="189"/>
      <c r="G73" s="189"/>
      <c r="H73" s="189"/>
      <c r="I73" s="189"/>
      <c r="J73" s="189"/>
      <c r="K73" s="189"/>
      <c r="L73" s="189"/>
      <c r="M73" s="189"/>
      <c r="N73" s="189"/>
      <c r="O73" s="189"/>
      <c r="P73" s="189"/>
      <c r="Q73" s="189"/>
      <c r="R73" s="189"/>
      <c r="S73" s="189"/>
      <c r="T73" s="189"/>
      <c r="U73" s="189"/>
      <c r="V73" s="189"/>
      <c r="W73" s="189"/>
      <c r="X73" s="189"/>
      <c r="Y73" s="189"/>
      <c r="Z73" s="189"/>
      <c r="AA73" s="189"/>
      <c r="AB73" s="189"/>
    </row>
    <row r="74" ht="15.75" customHeight="1">
      <c r="A74" s="189"/>
      <c r="B74" s="189"/>
      <c r="C74" s="189"/>
      <c r="D74" s="189"/>
      <c r="E74" s="189"/>
      <c r="F74" s="189"/>
      <c r="G74" s="189"/>
      <c r="H74" s="189"/>
      <c r="I74" s="189"/>
      <c r="J74" s="189"/>
      <c r="K74" s="189"/>
      <c r="L74" s="189"/>
      <c r="M74" s="189"/>
      <c r="N74" s="189"/>
      <c r="O74" s="189"/>
      <c r="P74" s="189"/>
      <c r="Q74" s="189"/>
      <c r="R74" s="189"/>
      <c r="S74" s="189"/>
      <c r="T74" s="189"/>
      <c r="U74" s="189"/>
      <c r="V74" s="189"/>
      <c r="W74" s="189"/>
      <c r="X74" s="189"/>
      <c r="Y74" s="189"/>
      <c r="Z74" s="189"/>
      <c r="AA74" s="189"/>
      <c r="AB74" s="189"/>
    </row>
    <row r="75" ht="15.75" customHeight="1">
      <c r="A75" s="189"/>
      <c r="B75" s="189"/>
      <c r="C75" s="189"/>
      <c r="D75" s="189"/>
      <c r="E75" s="189"/>
      <c r="F75" s="189"/>
      <c r="G75" s="189"/>
      <c r="H75" s="189"/>
      <c r="I75" s="189"/>
      <c r="J75" s="189"/>
      <c r="K75" s="189"/>
      <c r="L75" s="189"/>
      <c r="M75" s="189"/>
      <c r="N75" s="189"/>
      <c r="O75" s="189"/>
      <c r="P75" s="189"/>
      <c r="Q75" s="189"/>
      <c r="R75" s="189"/>
      <c r="S75" s="189"/>
      <c r="T75" s="189"/>
      <c r="U75" s="189"/>
      <c r="V75" s="189"/>
      <c r="W75" s="189"/>
      <c r="X75" s="189"/>
      <c r="Y75" s="189"/>
      <c r="Z75" s="189"/>
      <c r="AA75" s="189"/>
      <c r="AB75" s="189"/>
    </row>
    <row r="76" ht="15.75" customHeight="1">
      <c r="A76" s="189"/>
      <c r="B76" s="189"/>
      <c r="C76" s="189"/>
      <c r="D76" s="189"/>
      <c r="E76" s="189"/>
      <c r="F76" s="189"/>
      <c r="G76" s="189"/>
      <c r="H76" s="189"/>
      <c r="I76" s="189"/>
      <c r="J76" s="189"/>
      <c r="K76" s="189"/>
      <c r="L76" s="189"/>
      <c r="M76" s="189"/>
      <c r="N76" s="189"/>
      <c r="O76" s="189"/>
      <c r="P76" s="189"/>
      <c r="Q76" s="189"/>
      <c r="R76" s="189"/>
      <c r="S76" s="189"/>
      <c r="T76" s="189"/>
      <c r="U76" s="189"/>
      <c r="V76" s="189"/>
      <c r="W76" s="189"/>
      <c r="X76" s="189"/>
      <c r="Y76" s="189"/>
      <c r="Z76" s="189"/>
      <c r="AA76" s="189"/>
      <c r="AB76" s="189"/>
    </row>
    <row r="77" ht="15.75" customHeight="1">
      <c r="A77" s="189"/>
      <c r="B77" s="189"/>
      <c r="C77" s="189"/>
      <c r="D77" s="189"/>
      <c r="E77" s="189"/>
      <c r="F77" s="189"/>
      <c r="G77" s="189"/>
      <c r="H77" s="189"/>
      <c r="I77" s="189"/>
      <c r="J77" s="189"/>
      <c r="K77" s="189"/>
      <c r="L77" s="189"/>
      <c r="M77" s="189"/>
      <c r="N77" s="189"/>
      <c r="O77" s="189"/>
      <c r="P77" s="189"/>
      <c r="Q77" s="189"/>
      <c r="R77" s="189"/>
      <c r="S77" s="189"/>
      <c r="T77" s="189"/>
      <c r="U77" s="189"/>
      <c r="V77" s="189"/>
      <c r="W77" s="189"/>
      <c r="X77" s="189"/>
      <c r="Y77" s="189"/>
      <c r="Z77" s="189"/>
      <c r="AA77" s="189"/>
      <c r="AB77" s="189"/>
    </row>
    <row r="78" ht="15.75" customHeight="1">
      <c r="A78" s="189"/>
      <c r="B78" s="189"/>
      <c r="C78" s="189"/>
      <c r="D78" s="189"/>
      <c r="E78" s="189"/>
      <c r="F78" s="189"/>
      <c r="G78" s="189"/>
      <c r="H78" s="189"/>
      <c r="I78" s="189"/>
      <c r="J78" s="189"/>
      <c r="K78" s="189"/>
      <c r="L78" s="189"/>
      <c r="M78" s="189"/>
      <c r="N78" s="189"/>
      <c r="O78" s="189"/>
      <c r="P78" s="189"/>
      <c r="Q78" s="189"/>
      <c r="R78" s="189"/>
      <c r="S78" s="189"/>
      <c r="T78" s="189"/>
      <c r="U78" s="189"/>
      <c r="V78" s="189"/>
      <c r="W78" s="189"/>
      <c r="X78" s="189"/>
      <c r="Y78" s="189"/>
      <c r="Z78" s="189"/>
      <c r="AA78" s="189"/>
      <c r="AB78" s="189"/>
    </row>
    <row r="79" ht="15.75" customHeight="1">
      <c r="A79" s="189"/>
      <c r="B79" s="189"/>
      <c r="C79" s="189"/>
      <c r="D79" s="189"/>
      <c r="E79" s="189"/>
      <c r="F79" s="189"/>
      <c r="G79" s="189"/>
      <c r="H79" s="189"/>
      <c r="I79" s="189"/>
      <c r="J79" s="189"/>
      <c r="K79" s="189"/>
      <c r="L79" s="189"/>
      <c r="M79" s="189"/>
      <c r="N79" s="189"/>
      <c r="O79" s="189"/>
      <c r="P79" s="189"/>
      <c r="Q79" s="189"/>
      <c r="R79" s="189"/>
      <c r="S79" s="189"/>
      <c r="T79" s="189"/>
      <c r="U79" s="189"/>
      <c r="V79" s="189"/>
      <c r="W79" s="189"/>
      <c r="X79" s="189"/>
      <c r="Y79" s="189"/>
      <c r="Z79" s="189"/>
      <c r="AA79" s="189"/>
      <c r="AB79" s="189"/>
    </row>
    <row r="80" ht="15.75" customHeight="1">
      <c r="A80" s="189"/>
      <c r="B80" s="189"/>
      <c r="C80" s="189"/>
      <c r="D80" s="189"/>
      <c r="E80" s="189"/>
      <c r="F80" s="189"/>
      <c r="G80" s="189"/>
      <c r="H80" s="189"/>
      <c r="I80" s="189"/>
      <c r="J80" s="189"/>
      <c r="K80" s="189"/>
      <c r="L80" s="189"/>
      <c r="M80" s="189"/>
      <c r="N80" s="189"/>
      <c r="O80" s="189"/>
      <c r="P80" s="189"/>
      <c r="Q80" s="189"/>
      <c r="R80" s="189"/>
      <c r="S80" s="189"/>
      <c r="T80" s="189"/>
      <c r="U80" s="189"/>
      <c r="V80" s="189"/>
      <c r="W80" s="189"/>
      <c r="X80" s="189"/>
      <c r="Y80" s="189"/>
      <c r="Z80" s="189"/>
      <c r="AA80" s="189"/>
      <c r="AB80" s="189"/>
    </row>
    <row r="81" ht="15.75" customHeight="1">
      <c r="A81" s="189"/>
      <c r="B81" s="189"/>
      <c r="C81" s="189"/>
      <c r="D81" s="189"/>
      <c r="E81" s="189"/>
      <c r="F81" s="189"/>
      <c r="G81" s="189"/>
      <c r="H81" s="189"/>
      <c r="I81" s="189"/>
      <c r="J81" s="189"/>
      <c r="K81" s="189"/>
      <c r="L81" s="189"/>
      <c r="M81" s="189"/>
      <c r="N81" s="189"/>
      <c r="O81" s="189"/>
      <c r="P81" s="189"/>
      <c r="Q81" s="189"/>
      <c r="R81" s="189"/>
      <c r="S81" s="189"/>
      <c r="T81" s="189"/>
      <c r="U81" s="189"/>
      <c r="V81" s="189"/>
      <c r="W81" s="189"/>
      <c r="X81" s="189"/>
      <c r="Y81" s="189"/>
      <c r="Z81" s="189"/>
      <c r="AA81" s="189"/>
      <c r="AB81" s="189"/>
    </row>
    <row r="82" ht="15.75" customHeight="1">
      <c r="A82" s="189"/>
      <c r="B82" s="189"/>
      <c r="C82" s="189"/>
      <c r="D82" s="189"/>
      <c r="E82" s="189"/>
      <c r="F82" s="189"/>
      <c r="G82" s="189"/>
      <c r="H82" s="189"/>
      <c r="I82" s="189"/>
      <c r="J82" s="189"/>
      <c r="K82" s="189"/>
      <c r="L82" s="189"/>
      <c r="M82" s="189"/>
      <c r="N82" s="189"/>
      <c r="O82" s="189"/>
      <c r="P82" s="189"/>
      <c r="Q82" s="189"/>
      <c r="R82" s="189"/>
      <c r="S82" s="189"/>
      <c r="T82" s="189"/>
      <c r="U82" s="189"/>
      <c r="V82" s="189"/>
      <c r="W82" s="189"/>
      <c r="X82" s="189"/>
      <c r="Y82" s="189"/>
      <c r="Z82" s="189"/>
      <c r="AA82" s="189"/>
      <c r="AB82" s="189"/>
    </row>
    <row r="83" ht="15.75" customHeight="1">
      <c r="A83" s="189"/>
      <c r="B83" s="189"/>
      <c r="C83" s="189"/>
      <c r="D83" s="189"/>
      <c r="E83" s="189"/>
      <c r="F83" s="189"/>
      <c r="G83" s="189"/>
      <c r="H83" s="189"/>
      <c r="I83" s="189"/>
      <c r="J83" s="189"/>
      <c r="K83" s="189"/>
      <c r="L83" s="189"/>
      <c r="M83" s="189"/>
      <c r="N83" s="189"/>
      <c r="O83" s="189"/>
      <c r="P83" s="189"/>
      <c r="Q83" s="189"/>
      <c r="R83" s="189"/>
      <c r="S83" s="189"/>
      <c r="T83" s="189"/>
      <c r="U83" s="189"/>
      <c r="V83" s="189"/>
      <c r="W83" s="189"/>
      <c r="X83" s="189"/>
      <c r="Y83" s="189"/>
      <c r="Z83" s="189"/>
      <c r="AA83" s="189"/>
      <c r="AB83" s="189"/>
    </row>
    <row r="84" ht="15.75" customHeight="1">
      <c r="A84" s="189"/>
      <c r="B84" s="189"/>
      <c r="C84" s="189"/>
      <c r="D84" s="189"/>
      <c r="E84" s="189"/>
      <c r="F84" s="189"/>
      <c r="G84" s="189"/>
      <c r="H84" s="189"/>
      <c r="I84" s="189"/>
      <c r="J84" s="189"/>
      <c r="K84" s="189"/>
      <c r="L84" s="189"/>
      <c r="M84" s="189"/>
      <c r="N84" s="189"/>
      <c r="O84" s="189"/>
      <c r="P84" s="189"/>
      <c r="Q84" s="189"/>
      <c r="R84" s="189"/>
      <c r="S84" s="189"/>
      <c r="T84" s="189"/>
      <c r="U84" s="189"/>
      <c r="V84" s="189"/>
      <c r="W84" s="189"/>
      <c r="X84" s="189"/>
      <c r="Y84" s="189"/>
      <c r="Z84" s="189"/>
      <c r="AA84" s="189"/>
      <c r="AB84" s="189"/>
    </row>
    <row r="85" ht="15.75" customHeight="1">
      <c r="A85" s="189"/>
      <c r="B85" s="189"/>
      <c r="C85" s="189"/>
      <c r="D85" s="189"/>
      <c r="E85" s="189"/>
      <c r="F85" s="189"/>
      <c r="G85" s="189"/>
      <c r="H85" s="189"/>
      <c r="I85" s="189"/>
      <c r="J85" s="189"/>
      <c r="K85" s="189"/>
      <c r="L85" s="189"/>
      <c r="M85" s="189"/>
      <c r="N85" s="189"/>
      <c r="O85" s="189"/>
      <c r="P85" s="189"/>
      <c r="Q85" s="189"/>
      <c r="R85" s="189"/>
      <c r="S85" s="189"/>
      <c r="T85" s="189"/>
      <c r="U85" s="189"/>
      <c r="V85" s="189"/>
      <c r="W85" s="189"/>
      <c r="X85" s="189"/>
      <c r="Y85" s="189"/>
      <c r="Z85" s="189"/>
      <c r="AA85" s="189"/>
      <c r="AB85" s="189"/>
    </row>
    <row r="86" ht="15.75" customHeight="1">
      <c r="A86" s="189"/>
      <c r="B86" s="189"/>
      <c r="C86" s="189"/>
      <c r="D86" s="189"/>
      <c r="E86" s="189"/>
      <c r="F86" s="189"/>
      <c r="G86" s="189"/>
      <c r="H86" s="189"/>
      <c r="I86" s="189"/>
      <c r="J86" s="189"/>
      <c r="K86" s="189"/>
      <c r="L86" s="189"/>
      <c r="M86" s="189"/>
      <c r="N86" s="189"/>
      <c r="O86" s="189"/>
      <c r="P86" s="189"/>
      <c r="Q86" s="189"/>
      <c r="R86" s="189"/>
      <c r="S86" s="189"/>
      <c r="T86" s="189"/>
      <c r="U86" s="189"/>
      <c r="V86" s="189"/>
      <c r="W86" s="189"/>
      <c r="X86" s="189"/>
      <c r="Y86" s="189"/>
      <c r="Z86" s="189"/>
      <c r="AA86" s="189"/>
      <c r="AB86" s="189"/>
    </row>
    <row r="87" ht="15.75" customHeight="1">
      <c r="A87" s="189"/>
      <c r="B87" s="189"/>
      <c r="C87" s="189"/>
      <c r="D87" s="189"/>
      <c r="E87" s="189"/>
      <c r="F87" s="189"/>
      <c r="G87" s="189"/>
      <c r="H87" s="189"/>
      <c r="I87" s="189"/>
      <c r="J87" s="189"/>
      <c r="K87" s="189"/>
      <c r="L87" s="189"/>
      <c r="M87" s="189"/>
      <c r="N87" s="189"/>
      <c r="O87" s="189"/>
      <c r="P87" s="189"/>
      <c r="Q87" s="189"/>
      <c r="R87" s="189"/>
      <c r="S87" s="189"/>
      <c r="T87" s="189"/>
      <c r="U87" s="189"/>
      <c r="V87" s="189"/>
      <c r="W87" s="189"/>
      <c r="X87" s="189"/>
      <c r="Y87" s="189"/>
      <c r="Z87" s="189"/>
      <c r="AA87" s="189"/>
      <c r="AB87" s="189"/>
    </row>
    <row r="88" ht="15.75" customHeight="1">
      <c r="A88" s="189"/>
      <c r="B88" s="189"/>
      <c r="C88" s="189"/>
      <c r="D88" s="189"/>
      <c r="E88" s="189"/>
      <c r="F88" s="189"/>
      <c r="G88" s="189"/>
      <c r="H88" s="189"/>
      <c r="I88" s="189"/>
      <c r="J88" s="189"/>
      <c r="K88" s="189"/>
      <c r="L88" s="189"/>
      <c r="M88" s="189"/>
      <c r="N88" s="189"/>
      <c r="O88" s="189"/>
      <c r="P88" s="189"/>
      <c r="Q88" s="189"/>
      <c r="R88" s="189"/>
      <c r="S88" s="189"/>
      <c r="T88" s="189"/>
      <c r="U88" s="189"/>
      <c r="V88" s="189"/>
      <c r="W88" s="189"/>
      <c r="X88" s="189"/>
      <c r="Y88" s="189"/>
      <c r="Z88" s="189"/>
      <c r="AA88" s="189"/>
      <c r="AB88" s="189"/>
    </row>
    <row r="89" ht="15.75" customHeight="1">
      <c r="A89" s="189"/>
      <c r="B89" s="189"/>
      <c r="C89" s="189"/>
      <c r="D89" s="189"/>
      <c r="E89" s="189"/>
      <c r="F89" s="189"/>
      <c r="G89" s="189"/>
      <c r="H89" s="189"/>
      <c r="I89" s="189"/>
      <c r="J89" s="189"/>
      <c r="K89" s="189"/>
      <c r="L89" s="189"/>
      <c r="M89" s="189"/>
      <c r="N89" s="189"/>
      <c r="O89" s="189"/>
      <c r="P89" s="189"/>
      <c r="Q89" s="189"/>
      <c r="R89" s="189"/>
      <c r="S89" s="189"/>
      <c r="T89" s="189"/>
      <c r="U89" s="189"/>
      <c r="V89" s="189"/>
      <c r="W89" s="189"/>
      <c r="X89" s="189"/>
      <c r="Y89" s="189"/>
      <c r="Z89" s="189"/>
      <c r="AA89" s="189"/>
      <c r="AB89" s="189"/>
    </row>
    <row r="90" ht="15.75" customHeight="1">
      <c r="A90" s="189"/>
      <c r="B90" s="189"/>
      <c r="C90" s="189"/>
      <c r="D90" s="189"/>
      <c r="E90" s="189"/>
      <c r="F90" s="189"/>
      <c r="G90" s="189"/>
      <c r="H90" s="189"/>
      <c r="I90" s="189"/>
      <c r="J90" s="189"/>
      <c r="K90" s="189"/>
      <c r="L90" s="189"/>
      <c r="M90" s="189"/>
      <c r="N90" s="189"/>
      <c r="O90" s="189"/>
      <c r="P90" s="189"/>
      <c r="Q90" s="189"/>
      <c r="R90" s="189"/>
      <c r="S90" s="189"/>
      <c r="T90" s="189"/>
      <c r="U90" s="189"/>
      <c r="V90" s="189"/>
      <c r="W90" s="189"/>
      <c r="X90" s="189"/>
      <c r="Y90" s="189"/>
      <c r="Z90" s="189"/>
      <c r="AA90" s="189"/>
      <c r="AB90" s="189"/>
    </row>
    <row r="91" ht="15.75" customHeight="1">
      <c r="A91" s="189"/>
      <c r="B91" s="189"/>
      <c r="C91" s="189"/>
      <c r="D91" s="189"/>
      <c r="E91" s="189"/>
      <c r="F91" s="189"/>
      <c r="G91" s="189"/>
      <c r="H91" s="189"/>
      <c r="I91" s="189"/>
      <c r="J91" s="189"/>
      <c r="K91" s="189"/>
      <c r="L91" s="189"/>
      <c r="M91" s="189"/>
      <c r="N91" s="189"/>
      <c r="O91" s="189"/>
      <c r="P91" s="189"/>
      <c r="Q91" s="189"/>
      <c r="R91" s="189"/>
      <c r="S91" s="189"/>
      <c r="T91" s="189"/>
      <c r="U91" s="189"/>
      <c r="V91" s="189"/>
      <c r="W91" s="189"/>
      <c r="X91" s="189"/>
      <c r="Y91" s="189"/>
      <c r="Z91" s="189"/>
      <c r="AA91" s="189"/>
      <c r="AB91" s="189"/>
    </row>
    <row r="92" ht="15.75" customHeight="1">
      <c r="A92" s="189"/>
      <c r="B92" s="189"/>
      <c r="C92" s="189"/>
      <c r="D92" s="189"/>
      <c r="E92" s="189"/>
      <c r="F92" s="189"/>
      <c r="G92" s="189"/>
      <c r="H92" s="189"/>
      <c r="I92" s="189"/>
      <c r="J92" s="189"/>
      <c r="K92" s="189"/>
      <c r="L92" s="189"/>
      <c r="M92" s="189"/>
      <c r="N92" s="189"/>
      <c r="O92" s="189"/>
      <c r="P92" s="189"/>
      <c r="Q92" s="189"/>
      <c r="R92" s="189"/>
      <c r="S92" s="189"/>
      <c r="T92" s="189"/>
      <c r="U92" s="189"/>
      <c r="V92" s="189"/>
      <c r="W92" s="189"/>
      <c r="X92" s="189"/>
      <c r="Y92" s="189"/>
      <c r="Z92" s="189"/>
      <c r="AA92" s="189"/>
      <c r="AB92" s="189"/>
    </row>
    <row r="93" ht="15.75" customHeight="1">
      <c r="A93" s="189"/>
      <c r="B93" s="189"/>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c r="AA93" s="189"/>
      <c r="AB93" s="189"/>
    </row>
    <row r="94" ht="15.75" customHeight="1">
      <c r="A94" s="189"/>
      <c r="B94" s="189"/>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89"/>
      <c r="AA94" s="189"/>
      <c r="AB94" s="189"/>
    </row>
    <row r="95" ht="15.75" customHeight="1">
      <c r="A95" s="189"/>
      <c r="B95" s="189"/>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89"/>
      <c r="AA95" s="189"/>
      <c r="AB95" s="189"/>
    </row>
    <row r="96" ht="15.75" customHeight="1">
      <c r="A96" s="189"/>
      <c r="B96" s="189"/>
      <c r="C96" s="189"/>
      <c r="D96" s="189"/>
      <c r="E96" s="189"/>
      <c r="F96" s="189"/>
      <c r="G96" s="189"/>
      <c r="H96" s="189"/>
      <c r="I96" s="189"/>
      <c r="J96" s="189"/>
      <c r="K96" s="189"/>
      <c r="L96" s="189"/>
      <c r="M96" s="189"/>
      <c r="N96" s="189"/>
      <c r="O96" s="189"/>
      <c r="P96" s="189"/>
      <c r="Q96" s="189"/>
      <c r="R96" s="189"/>
      <c r="S96" s="189"/>
      <c r="T96" s="189"/>
      <c r="U96" s="189"/>
      <c r="V96" s="189"/>
      <c r="W96" s="189"/>
      <c r="X96" s="189"/>
      <c r="Y96" s="189"/>
      <c r="Z96" s="189"/>
      <c r="AA96" s="189"/>
      <c r="AB96" s="189"/>
    </row>
    <row r="97" ht="15.75" customHeight="1">
      <c r="A97" s="189"/>
      <c r="B97" s="189"/>
      <c r="C97" s="189"/>
      <c r="D97" s="189"/>
      <c r="E97" s="189"/>
      <c r="F97" s="189"/>
      <c r="G97" s="189"/>
      <c r="H97" s="189"/>
      <c r="I97" s="189"/>
      <c r="J97" s="189"/>
      <c r="K97" s="189"/>
      <c r="L97" s="189"/>
      <c r="M97" s="189"/>
      <c r="N97" s="189"/>
      <c r="O97" s="189"/>
      <c r="P97" s="189"/>
      <c r="Q97" s="189"/>
      <c r="R97" s="189"/>
      <c r="S97" s="189"/>
      <c r="T97" s="189"/>
      <c r="U97" s="189"/>
      <c r="V97" s="189"/>
      <c r="W97" s="189"/>
      <c r="X97" s="189"/>
      <c r="Y97" s="189"/>
      <c r="Z97" s="189"/>
      <c r="AA97" s="189"/>
      <c r="AB97" s="189"/>
    </row>
    <row r="98" ht="15.75" customHeight="1">
      <c r="A98" s="189"/>
      <c r="B98" s="189"/>
      <c r="C98" s="189"/>
      <c r="D98" s="189"/>
      <c r="E98" s="189"/>
      <c r="F98" s="189"/>
      <c r="G98" s="189"/>
      <c r="H98" s="189"/>
      <c r="I98" s="189"/>
      <c r="J98" s="189"/>
      <c r="K98" s="189"/>
      <c r="L98" s="189"/>
      <c r="M98" s="189"/>
      <c r="N98" s="189"/>
      <c r="O98" s="189"/>
      <c r="P98" s="189"/>
      <c r="Q98" s="189"/>
      <c r="R98" s="189"/>
      <c r="S98" s="189"/>
      <c r="T98" s="189"/>
      <c r="U98" s="189"/>
      <c r="V98" s="189"/>
      <c r="W98" s="189"/>
      <c r="X98" s="189"/>
      <c r="Y98" s="189"/>
      <c r="Z98" s="189"/>
      <c r="AA98" s="189"/>
      <c r="AB98" s="189"/>
    </row>
    <row r="99" ht="15.75" customHeight="1">
      <c r="A99" s="189"/>
      <c r="B99" s="189"/>
      <c r="C99" s="189"/>
      <c r="D99" s="189"/>
      <c r="E99" s="189"/>
      <c r="F99" s="189"/>
      <c r="G99" s="189"/>
      <c r="H99" s="189"/>
      <c r="I99" s="189"/>
      <c r="J99" s="189"/>
      <c r="K99" s="189"/>
      <c r="L99" s="189"/>
      <c r="M99" s="189"/>
      <c r="N99" s="189"/>
      <c r="O99" s="189"/>
      <c r="P99" s="189"/>
      <c r="Q99" s="189"/>
      <c r="R99" s="189"/>
      <c r="S99" s="189"/>
      <c r="T99" s="189"/>
      <c r="U99" s="189"/>
      <c r="V99" s="189"/>
      <c r="W99" s="189"/>
      <c r="X99" s="189"/>
      <c r="Y99" s="189"/>
      <c r="Z99" s="189"/>
      <c r="AA99" s="189"/>
      <c r="AB99" s="189"/>
    </row>
    <row r="100" ht="15.75" customHeight="1">
      <c r="A100" s="189"/>
      <c r="B100" s="189"/>
      <c r="C100" s="189"/>
      <c r="D100" s="189"/>
      <c r="E100" s="189"/>
      <c r="F100" s="189"/>
      <c r="G100" s="189"/>
      <c r="H100" s="189"/>
      <c r="I100" s="189"/>
      <c r="J100" s="189"/>
      <c r="K100" s="189"/>
      <c r="L100" s="189"/>
      <c r="M100" s="189"/>
      <c r="N100" s="189"/>
      <c r="O100" s="189"/>
      <c r="P100" s="189"/>
      <c r="Q100" s="189"/>
      <c r="R100" s="189"/>
      <c r="S100" s="189"/>
      <c r="T100" s="189"/>
      <c r="U100" s="189"/>
      <c r="V100" s="189"/>
      <c r="W100" s="189"/>
      <c r="X100" s="189"/>
      <c r="Y100" s="189"/>
      <c r="Z100" s="189"/>
      <c r="AA100" s="189"/>
      <c r="AB100" s="189"/>
    </row>
    <row r="101" ht="15.75" customHeight="1">
      <c r="A101" s="189"/>
      <c r="B101" s="189"/>
      <c r="C101" s="189"/>
      <c r="D101" s="189"/>
      <c r="E101" s="189"/>
      <c r="F101" s="189"/>
      <c r="G101" s="189"/>
      <c r="H101" s="189"/>
      <c r="I101" s="189"/>
      <c r="J101" s="189"/>
      <c r="K101" s="189"/>
      <c r="L101" s="189"/>
      <c r="M101" s="189"/>
      <c r="N101" s="189"/>
      <c r="O101" s="189"/>
      <c r="P101" s="189"/>
      <c r="Q101" s="189"/>
      <c r="R101" s="189"/>
      <c r="S101" s="189"/>
      <c r="T101" s="189"/>
      <c r="U101" s="189"/>
      <c r="V101" s="189"/>
      <c r="W101" s="189"/>
      <c r="X101" s="189"/>
      <c r="Y101" s="189"/>
      <c r="Z101" s="189"/>
      <c r="AA101" s="189"/>
      <c r="AB101" s="189"/>
    </row>
    <row r="102" ht="15.75" customHeight="1">
      <c r="A102" s="189"/>
      <c r="B102" s="189"/>
      <c r="C102" s="189"/>
      <c r="D102" s="189"/>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189"/>
      <c r="AA102" s="189"/>
      <c r="AB102" s="189"/>
    </row>
    <row r="103" ht="15.75" customHeight="1">
      <c r="A103" s="189"/>
      <c r="B103" s="189"/>
      <c r="C103" s="189"/>
      <c r="D103" s="189"/>
      <c r="E103" s="189"/>
      <c r="F103" s="189"/>
      <c r="G103" s="189"/>
      <c r="H103" s="189"/>
      <c r="I103" s="189"/>
      <c r="J103" s="189"/>
      <c r="K103" s="189"/>
      <c r="L103" s="189"/>
      <c r="M103" s="189"/>
      <c r="N103" s="189"/>
      <c r="O103" s="189"/>
      <c r="P103" s="189"/>
      <c r="Q103" s="189"/>
      <c r="R103" s="189"/>
      <c r="S103" s="189"/>
      <c r="T103" s="189"/>
      <c r="U103" s="189"/>
      <c r="V103" s="189"/>
      <c r="W103" s="189"/>
      <c r="X103" s="189"/>
      <c r="Y103" s="189"/>
      <c r="Z103" s="189"/>
      <c r="AA103" s="189"/>
      <c r="AB103" s="189"/>
    </row>
    <row r="104" ht="15.75" customHeight="1">
      <c r="A104" s="189"/>
      <c r="B104" s="189"/>
      <c r="C104" s="189"/>
      <c r="D104" s="189"/>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189"/>
      <c r="AA104" s="189"/>
      <c r="AB104" s="189"/>
    </row>
    <row r="105" ht="15.75" customHeight="1">
      <c r="A105" s="189"/>
      <c r="B105" s="189"/>
      <c r="C105" s="189"/>
      <c r="D105" s="189"/>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189"/>
      <c r="AA105" s="189"/>
      <c r="AB105" s="189"/>
    </row>
    <row r="106" ht="15.75" customHeight="1">
      <c r="A106" s="189"/>
      <c r="B106" s="189"/>
      <c r="C106" s="189"/>
      <c r="D106" s="189"/>
      <c r="E106" s="189"/>
      <c r="F106" s="189"/>
      <c r="G106" s="189"/>
      <c r="H106" s="189"/>
      <c r="I106" s="189"/>
      <c r="J106" s="189"/>
      <c r="K106" s="189"/>
      <c r="L106" s="189"/>
      <c r="M106" s="189"/>
      <c r="N106" s="189"/>
      <c r="O106" s="189"/>
      <c r="P106" s="189"/>
      <c r="Q106" s="189"/>
      <c r="R106" s="189"/>
      <c r="S106" s="189"/>
      <c r="T106" s="189"/>
      <c r="U106" s="189"/>
      <c r="V106" s="189"/>
      <c r="W106" s="189"/>
      <c r="X106" s="189"/>
      <c r="Y106" s="189"/>
      <c r="Z106" s="189"/>
      <c r="AA106" s="189"/>
      <c r="AB106" s="189"/>
    </row>
    <row r="107" ht="15.75" customHeight="1">
      <c r="A107" s="189"/>
      <c r="B107" s="189"/>
      <c r="C107" s="189"/>
      <c r="D107" s="189"/>
      <c r="E107" s="189"/>
      <c r="F107" s="189"/>
      <c r="G107" s="189"/>
      <c r="H107" s="189"/>
      <c r="I107" s="189"/>
      <c r="J107" s="189"/>
      <c r="K107" s="189"/>
      <c r="L107" s="189"/>
      <c r="M107" s="189"/>
      <c r="N107" s="189"/>
      <c r="O107" s="189"/>
      <c r="P107" s="189"/>
      <c r="Q107" s="189"/>
      <c r="R107" s="189"/>
      <c r="S107" s="189"/>
      <c r="T107" s="189"/>
      <c r="U107" s="189"/>
      <c r="V107" s="189"/>
      <c r="W107" s="189"/>
      <c r="X107" s="189"/>
      <c r="Y107" s="189"/>
      <c r="Z107" s="189"/>
      <c r="AA107" s="189"/>
      <c r="AB107" s="189"/>
    </row>
    <row r="108" ht="15.75" customHeight="1">
      <c r="A108" s="189"/>
      <c r="B108" s="189"/>
      <c r="C108" s="189"/>
      <c r="D108" s="189"/>
      <c r="E108" s="189"/>
      <c r="F108" s="189"/>
      <c r="G108" s="189"/>
      <c r="H108" s="189"/>
      <c r="I108" s="189"/>
      <c r="J108" s="189"/>
      <c r="K108" s="189"/>
      <c r="L108" s="189"/>
      <c r="M108" s="189"/>
      <c r="N108" s="189"/>
      <c r="O108" s="189"/>
      <c r="P108" s="189"/>
      <c r="Q108" s="189"/>
      <c r="R108" s="189"/>
      <c r="S108" s="189"/>
      <c r="T108" s="189"/>
      <c r="U108" s="189"/>
      <c r="V108" s="189"/>
      <c r="W108" s="189"/>
      <c r="X108" s="189"/>
      <c r="Y108" s="189"/>
      <c r="Z108" s="189"/>
      <c r="AA108" s="189"/>
      <c r="AB108" s="189"/>
    </row>
    <row r="109" ht="15.75" customHeight="1">
      <c r="A109" s="189"/>
      <c r="B109" s="189"/>
      <c r="C109" s="189"/>
      <c r="D109" s="189"/>
      <c r="E109" s="189"/>
      <c r="F109" s="189"/>
      <c r="G109" s="189"/>
      <c r="H109" s="189"/>
      <c r="I109" s="189"/>
      <c r="J109" s="189"/>
      <c r="K109" s="189"/>
      <c r="L109" s="189"/>
      <c r="M109" s="189"/>
      <c r="N109" s="189"/>
      <c r="O109" s="189"/>
      <c r="P109" s="189"/>
      <c r="Q109" s="189"/>
      <c r="R109" s="189"/>
      <c r="S109" s="189"/>
      <c r="T109" s="189"/>
      <c r="U109" s="189"/>
      <c r="V109" s="189"/>
      <c r="W109" s="189"/>
      <c r="X109" s="189"/>
      <c r="Y109" s="189"/>
      <c r="Z109" s="189"/>
      <c r="AA109" s="189"/>
      <c r="AB109" s="189"/>
    </row>
    <row r="110" ht="15.75" customHeight="1">
      <c r="A110" s="189"/>
      <c r="B110" s="189"/>
      <c r="C110" s="189"/>
      <c r="D110" s="189"/>
      <c r="E110" s="189"/>
      <c r="F110" s="189"/>
      <c r="G110" s="189"/>
      <c r="H110" s="189"/>
      <c r="I110" s="189"/>
      <c r="J110" s="189"/>
      <c r="K110" s="189"/>
      <c r="L110" s="189"/>
      <c r="M110" s="189"/>
      <c r="N110" s="189"/>
      <c r="O110" s="189"/>
      <c r="P110" s="189"/>
      <c r="Q110" s="189"/>
      <c r="R110" s="189"/>
      <c r="S110" s="189"/>
      <c r="T110" s="189"/>
      <c r="U110" s="189"/>
      <c r="V110" s="189"/>
      <c r="W110" s="189"/>
      <c r="X110" s="189"/>
      <c r="Y110" s="189"/>
      <c r="Z110" s="189"/>
      <c r="AA110" s="189"/>
      <c r="AB110" s="189"/>
    </row>
    <row r="111" ht="15.75" customHeight="1">
      <c r="A111" s="189"/>
      <c r="B111" s="189"/>
      <c r="C111" s="189"/>
      <c r="D111" s="189"/>
      <c r="E111" s="189"/>
      <c r="F111" s="189"/>
      <c r="G111" s="189"/>
      <c r="H111" s="189"/>
      <c r="I111" s="189"/>
      <c r="J111" s="189"/>
      <c r="K111" s="189"/>
      <c r="L111" s="189"/>
      <c r="M111" s="189"/>
      <c r="N111" s="189"/>
      <c r="O111" s="189"/>
      <c r="P111" s="189"/>
      <c r="Q111" s="189"/>
      <c r="R111" s="189"/>
      <c r="S111" s="189"/>
      <c r="T111" s="189"/>
      <c r="U111" s="189"/>
      <c r="V111" s="189"/>
      <c r="W111" s="189"/>
      <c r="X111" s="189"/>
      <c r="Y111" s="189"/>
      <c r="Z111" s="189"/>
      <c r="AA111" s="189"/>
      <c r="AB111" s="189"/>
    </row>
    <row r="112" ht="15.75" customHeight="1">
      <c r="A112" s="189"/>
      <c r="B112" s="189"/>
      <c r="C112" s="189"/>
      <c r="D112" s="189"/>
      <c r="E112" s="189"/>
      <c r="F112" s="189"/>
      <c r="G112" s="189"/>
      <c r="H112" s="189"/>
      <c r="I112" s="189"/>
      <c r="J112" s="189"/>
      <c r="K112" s="189"/>
      <c r="L112" s="189"/>
      <c r="M112" s="189"/>
      <c r="N112" s="189"/>
      <c r="O112" s="189"/>
      <c r="P112" s="189"/>
      <c r="Q112" s="189"/>
      <c r="R112" s="189"/>
      <c r="S112" s="189"/>
      <c r="T112" s="189"/>
      <c r="U112" s="189"/>
      <c r="V112" s="189"/>
      <c r="W112" s="189"/>
      <c r="X112" s="189"/>
      <c r="Y112" s="189"/>
      <c r="Z112" s="189"/>
      <c r="AA112" s="189"/>
      <c r="AB112" s="189"/>
    </row>
    <row r="113" ht="15.75" customHeight="1">
      <c r="A113" s="189"/>
      <c r="B113" s="189"/>
      <c r="C113" s="189"/>
      <c r="D113" s="189"/>
      <c r="E113" s="189"/>
      <c r="F113" s="189"/>
      <c r="G113" s="189"/>
      <c r="H113" s="189"/>
      <c r="I113" s="189"/>
      <c r="J113" s="189"/>
      <c r="K113" s="189"/>
      <c r="L113" s="189"/>
      <c r="M113" s="189"/>
      <c r="N113" s="189"/>
      <c r="O113" s="189"/>
      <c r="P113" s="189"/>
      <c r="Q113" s="189"/>
      <c r="R113" s="189"/>
      <c r="S113" s="189"/>
      <c r="T113" s="189"/>
      <c r="U113" s="189"/>
      <c r="V113" s="189"/>
      <c r="W113" s="189"/>
      <c r="X113" s="189"/>
      <c r="Y113" s="189"/>
      <c r="Z113" s="189"/>
      <c r="AA113" s="189"/>
      <c r="AB113" s="189"/>
    </row>
    <row r="114" ht="15.75" customHeight="1">
      <c r="A114" s="189"/>
      <c r="B114" s="189"/>
      <c r="C114" s="189"/>
      <c r="D114" s="189"/>
      <c r="E114" s="189"/>
      <c r="F114" s="189"/>
      <c r="G114" s="189"/>
      <c r="H114" s="189"/>
      <c r="I114" s="189"/>
      <c r="J114" s="189"/>
      <c r="K114" s="189"/>
      <c r="L114" s="189"/>
      <c r="M114" s="189"/>
      <c r="N114" s="189"/>
      <c r="O114" s="189"/>
      <c r="P114" s="189"/>
      <c r="Q114" s="189"/>
      <c r="R114" s="189"/>
      <c r="S114" s="189"/>
      <c r="T114" s="189"/>
      <c r="U114" s="189"/>
      <c r="V114" s="189"/>
      <c r="W114" s="189"/>
      <c r="X114" s="189"/>
      <c r="Y114" s="189"/>
      <c r="Z114" s="189"/>
      <c r="AA114" s="189"/>
      <c r="AB114" s="189"/>
    </row>
    <row r="115" ht="15.75" customHeight="1">
      <c r="A115" s="189"/>
      <c r="B115" s="189"/>
      <c r="C115" s="189"/>
      <c r="D115" s="189"/>
      <c r="E115" s="189"/>
      <c r="F115" s="189"/>
      <c r="G115" s="189"/>
      <c r="H115" s="189"/>
      <c r="I115" s="189"/>
      <c r="J115" s="189"/>
      <c r="K115" s="189"/>
      <c r="L115" s="189"/>
      <c r="M115" s="189"/>
      <c r="N115" s="189"/>
      <c r="O115" s="189"/>
      <c r="P115" s="189"/>
      <c r="Q115" s="189"/>
      <c r="R115" s="189"/>
      <c r="S115" s="189"/>
      <c r="T115" s="189"/>
      <c r="U115" s="189"/>
      <c r="V115" s="189"/>
      <c r="W115" s="189"/>
      <c r="X115" s="189"/>
      <c r="Y115" s="189"/>
      <c r="Z115" s="189"/>
      <c r="AA115" s="189"/>
      <c r="AB115" s="189"/>
    </row>
    <row r="116" ht="15.75" customHeight="1">
      <c r="A116" s="189"/>
      <c r="B116" s="189"/>
      <c r="C116" s="189"/>
      <c r="D116" s="189"/>
      <c r="E116" s="189"/>
      <c r="F116" s="189"/>
      <c r="G116" s="189"/>
      <c r="H116" s="189"/>
      <c r="I116" s="189"/>
      <c r="J116" s="189"/>
      <c r="K116" s="189"/>
      <c r="L116" s="189"/>
      <c r="M116" s="189"/>
      <c r="N116" s="189"/>
      <c r="O116" s="189"/>
      <c r="P116" s="189"/>
      <c r="Q116" s="189"/>
      <c r="R116" s="189"/>
      <c r="S116" s="189"/>
      <c r="T116" s="189"/>
      <c r="U116" s="189"/>
      <c r="V116" s="189"/>
      <c r="W116" s="189"/>
      <c r="X116" s="189"/>
      <c r="Y116" s="189"/>
      <c r="Z116" s="189"/>
      <c r="AA116" s="189"/>
      <c r="AB116" s="189"/>
    </row>
    <row r="117" ht="15.75" customHeight="1">
      <c r="A117" s="189"/>
      <c r="B117" s="189"/>
      <c r="C117" s="189"/>
      <c r="D117" s="189"/>
      <c r="E117" s="189"/>
      <c r="F117" s="189"/>
      <c r="G117" s="189"/>
      <c r="H117" s="189"/>
      <c r="I117" s="189"/>
      <c r="J117" s="189"/>
      <c r="K117" s="189"/>
      <c r="L117" s="189"/>
      <c r="M117" s="189"/>
      <c r="N117" s="189"/>
      <c r="O117" s="189"/>
      <c r="P117" s="189"/>
      <c r="Q117" s="189"/>
      <c r="R117" s="189"/>
      <c r="S117" s="189"/>
      <c r="T117" s="189"/>
      <c r="U117" s="189"/>
      <c r="V117" s="189"/>
      <c r="W117" s="189"/>
      <c r="X117" s="189"/>
      <c r="Y117" s="189"/>
      <c r="Z117" s="189"/>
      <c r="AA117" s="189"/>
      <c r="AB117" s="189"/>
    </row>
    <row r="118" ht="15.75" customHeight="1">
      <c r="A118" s="189"/>
      <c r="B118" s="189"/>
      <c r="C118" s="189"/>
      <c r="D118" s="189"/>
      <c r="E118" s="189"/>
      <c r="F118" s="189"/>
      <c r="G118" s="189"/>
      <c r="H118" s="189"/>
      <c r="I118" s="189"/>
      <c r="J118" s="189"/>
      <c r="K118" s="189"/>
      <c r="L118" s="189"/>
      <c r="M118" s="189"/>
      <c r="N118" s="189"/>
      <c r="O118" s="189"/>
      <c r="P118" s="189"/>
      <c r="Q118" s="189"/>
      <c r="R118" s="189"/>
      <c r="S118" s="189"/>
      <c r="T118" s="189"/>
      <c r="U118" s="189"/>
      <c r="V118" s="189"/>
      <c r="W118" s="189"/>
      <c r="X118" s="189"/>
      <c r="Y118" s="189"/>
      <c r="Z118" s="189"/>
      <c r="AA118" s="189"/>
      <c r="AB118" s="189"/>
    </row>
    <row r="119" ht="15.75" customHeight="1">
      <c r="A119" s="189"/>
      <c r="B119" s="189"/>
      <c r="C119" s="189"/>
      <c r="D119" s="189"/>
      <c r="E119" s="189"/>
      <c r="F119" s="189"/>
      <c r="G119" s="189"/>
      <c r="H119" s="189"/>
      <c r="I119" s="189"/>
      <c r="J119" s="189"/>
      <c r="K119" s="189"/>
      <c r="L119" s="189"/>
      <c r="M119" s="189"/>
      <c r="N119" s="189"/>
      <c r="O119" s="189"/>
      <c r="P119" s="189"/>
      <c r="Q119" s="189"/>
      <c r="R119" s="189"/>
      <c r="S119" s="189"/>
      <c r="T119" s="189"/>
      <c r="U119" s="189"/>
      <c r="V119" s="189"/>
      <c r="W119" s="189"/>
      <c r="X119" s="189"/>
      <c r="Y119" s="189"/>
      <c r="Z119" s="189"/>
      <c r="AA119" s="189"/>
      <c r="AB119" s="189"/>
    </row>
    <row r="120" ht="15.75" customHeight="1">
      <c r="A120" s="189"/>
      <c r="B120" s="189"/>
      <c r="C120" s="189"/>
      <c r="D120" s="189"/>
      <c r="E120" s="189"/>
      <c r="F120" s="189"/>
      <c r="G120" s="189"/>
      <c r="H120" s="189"/>
      <c r="I120" s="189"/>
      <c r="J120" s="189"/>
      <c r="K120" s="189"/>
      <c r="L120" s="189"/>
      <c r="M120" s="189"/>
      <c r="N120" s="189"/>
      <c r="O120" s="189"/>
      <c r="P120" s="189"/>
      <c r="Q120" s="189"/>
      <c r="R120" s="189"/>
      <c r="S120" s="189"/>
      <c r="T120" s="189"/>
      <c r="U120" s="189"/>
      <c r="V120" s="189"/>
      <c r="W120" s="189"/>
      <c r="X120" s="189"/>
      <c r="Y120" s="189"/>
      <c r="Z120" s="189"/>
      <c r="AA120" s="189"/>
      <c r="AB120" s="189"/>
    </row>
    <row r="121" ht="15.75" customHeight="1">
      <c r="A121" s="189"/>
      <c r="B121" s="189"/>
      <c r="C121" s="189"/>
      <c r="D121" s="189"/>
      <c r="E121" s="189"/>
      <c r="F121" s="189"/>
      <c r="G121" s="189"/>
      <c r="H121" s="189"/>
      <c r="I121" s="189"/>
      <c r="J121" s="189"/>
      <c r="K121" s="189"/>
      <c r="L121" s="189"/>
      <c r="M121" s="189"/>
      <c r="N121" s="189"/>
      <c r="O121" s="189"/>
      <c r="P121" s="189"/>
      <c r="Q121" s="189"/>
      <c r="R121" s="189"/>
      <c r="S121" s="189"/>
      <c r="T121" s="189"/>
      <c r="U121" s="189"/>
      <c r="V121" s="189"/>
      <c r="W121" s="189"/>
      <c r="X121" s="189"/>
      <c r="Y121" s="189"/>
      <c r="Z121" s="189"/>
      <c r="AA121" s="189"/>
      <c r="AB121" s="189"/>
    </row>
    <row r="122" ht="15.75" customHeight="1">
      <c r="A122" s="189"/>
      <c r="B122" s="189"/>
      <c r="C122" s="189"/>
      <c r="D122" s="189"/>
      <c r="E122" s="189"/>
      <c r="F122" s="189"/>
      <c r="G122" s="189"/>
      <c r="H122" s="189"/>
      <c r="I122" s="189"/>
      <c r="J122" s="189"/>
      <c r="K122" s="189"/>
      <c r="L122" s="189"/>
      <c r="M122" s="189"/>
      <c r="N122" s="189"/>
      <c r="O122" s="189"/>
      <c r="P122" s="189"/>
      <c r="Q122" s="189"/>
      <c r="R122" s="189"/>
      <c r="S122" s="189"/>
      <c r="T122" s="189"/>
      <c r="U122" s="189"/>
      <c r="V122" s="189"/>
      <c r="W122" s="189"/>
      <c r="X122" s="189"/>
      <c r="Y122" s="189"/>
      <c r="Z122" s="189"/>
      <c r="AA122" s="189"/>
      <c r="AB122" s="189"/>
    </row>
    <row r="123" ht="15.75" customHeight="1">
      <c r="A123" s="189"/>
      <c r="B123" s="189"/>
      <c r="C123" s="189"/>
      <c r="D123" s="189"/>
      <c r="E123" s="189"/>
      <c r="F123" s="189"/>
      <c r="G123" s="189"/>
      <c r="H123" s="189"/>
      <c r="I123" s="189"/>
      <c r="J123" s="189"/>
      <c r="K123" s="189"/>
      <c r="L123" s="189"/>
      <c r="M123" s="189"/>
      <c r="N123" s="189"/>
      <c r="O123" s="189"/>
      <c r="P123" s="189"/>
      <c r="Q123" s="189"/>
      <c r="R123" s="189"/>
      <c r="S123" s="189"/>
      <c r="T123" s="189"/>
      <c r="U123" s="189"/>
      <c r="V123" s="189"/>
      <c r="W123" s="189"/>
      <c r="X123" s="189"/>
      <c r="Y123" s="189"/>
      <c r="Z123" s="189"/>
      <c r="AA123" s="189"/>
      <c r="AB123" s="189"/>
    </row>
    <row r="124" ht="15.75" customHeight="1">
      <c r="A124" s="189"/>
      <c r="B124" s="189"/>
      <c r="C124" s="189"/>
      <c r="D124" s="189"/>
      <c r="E124" s="189"/>
      <c r="F124" s="189"/>
      <c r="G124" s="189"/>
      <c r="H124" s="189"/>
      <c r="I124" s="189"/>
      <c r="J124" s="189"/>
      <c r="K124" s="189"/>
      <c r="L124" s="189"/>
      <c r="M124" s="189"/>
      <c r="N124" s="189"/>
      <c r="O124" s="189"/>
      <c r="P124" s="189"/>
      <c r="Q124" s="189"/>
      <c r="R124" s="189"/>
      <c r="S124" s="189"/>
      <c r="T124" s="189"/>
      <c r="U124" s="189"/>
      <c r="V124" s="189"/>
      <c r="W124" s="189"/>
      <c r="X124" s="189"/>
      <c r="Y124" s="189"/>
      <c r="Z124" s="189"/>
      <c r="AA124" s="189"/>
      <c r="AB124" s="189"/>
    </row>
    <row r="125" ht="15.75" customHeight="1">
      <c r="A125" s="189"/>
      <c r="B125" s="189"/>
      <c r="C125" s="189"/>
      <c r="D125" s="189"/>
      <c r="E125" s="189"/>
      <c r="F125" s="189"/>
      <c r="G125" s="189"/>
      <c r="H125" s="189"/>
      <c r="I125" s="189"/>
      <c r="J125" s="189"/>
      <c r="K125" s="189"/>
      <c r="L125" s="189"/>
      <c r="M125" s="189"/>
      <c r="N125" s="189"/>
      <c r="O125" s="189"/>
      <c r="P125" s="189"/>
      <c r="Q125" s="189"/>
      <c r="R125" s="189"/>
      <c r="S125" s="189"/>
      <c r="T125" s="189"/>
      <c r="U125" s="189"/>
      <c r="V125" s="189"/>
      <c r="W125" s="189"/>
      <c r="X125" s="189"/>
      <c r="Y125" s="189"/>
      <c r="Z125" s="189"/>
      <c r="AA125" s="189"/>
      <c r="AB125" s="189"/>
    </row>
    <row r="126" ht="15.75" customHeight="1">
      <c r="A126" s="189"/>
      <c r="B126" s="189"/>
      <c r="C126" s="189"/>
      <c r="D126" s="189"/>
      <c r="E126" s="189"/>
      <c r="F126" s="189"/>
      <c r="G126" s="189"/>
      <c r="H126" s="189"/>
      <c r="I126" s="189"/>
      <c r="J126" s="189"/>
      <c r="K126" s="189"/>
      <c r="L126" s="189"/>
      <c r="M126" s="189"/>
      <c r="N126" s="189"/>
      <c r="O126" s="189"/>
      <c r="P126" s="189"/>
      <c r="Q126" s="189"/>
      <c r="R126" s="189"/>
      <c r="S126" s="189"/>
      <c r="T126" s="189"/>
      <c r="U126" s="189"/>
      <c r="V126" s="189"/>
      <c r="W126" s="189"/>
      <c r="X126" s="189"/>
      <c r="Y126" s="189"/>
      <c r="Z126" s="189"/>
      <c r="AA126" s="189"/>
      <c r="AB126" s="189"/>
    </row>
    <row r="127" ht="15.75" customHeight="1">
      <c r="A127" s="189"/>
      <c r="B127" s="189"/>
      <c r="C127" s="189"/>
      <c r="D127" s="189"/>
      <c r="E127" s="189"/>
      <c r="F127" s="189"/>
      <c r="G127" s="189"/>
      <c r="H127" s="189"/>
      <c r="I127" s="189"/>
      <c r="J127" s="189"/>
      <c r="K127" s="189"/>
      <c r="L127" s="189"/>
      <c r="M127" s="189"/>
      <c r="N127" s="189"/>
      <c r="O127" s="189"/>
      <c r="P127" s="189"/>
      <c r="Q127" s="189"/>
      <c r="R127" s="189"/>
      <c r="S127" s="189"/>
      <c r="T127" s="189"/>
      <c r="U127" s="189"/>
      <c r="V127" s="189"/>
      <c r="W127" s="189"/>
      <c r="X127" s="189"/>
      <c r="Y127" s="189"/>
      <c r="Z127" s="189"/>
      <c r="AA127" s="189"/>
      <c r="AB127" s="189"/>
    </row>
    <row r="128" ht="15.75" customHeight="1">
      <c r="A128" s="189"/>
      <c r="B128" s="189"/>
      <c r="C128" s="189"/>
      <c r="D128" s="189"/>
      <c r="E128" s="189"/>
      <c r="F128" s="189"/>
      <c r="G128" s="189"/>
      <c r="H128" s="189"/>
      <c r="I128" s="189"/>
      <c r="J128" s="189"/>
      <c r="K128" s="189"/>
      <c r="L128" s="189"/>
      <c r="M128" s="189"/>
      <c r="N128" s="189"/>
      <c r="O128" s="189"/>
      <c r="P128" s="189"/>
      <c r="Q128" s="189"/>
      <c r="R128" s="189"/>
      <c r="S128" s="189"/>
      <c r="T128" s="189"/>
      <c r="U128" s="189"/>
      <c r="V128" s="189"/>
      <c r="W128" s="189"/>
      <c r="X128" s="189"/>
      <c r="Y128" s="189"/>
      <c r="Z128" s="189"/>
      <c r="AA128" s="189"/>
      <c r="AB128" s="189"/>
    </row>
    <row r="129" ht="15.75" customHeight="1">
      <c r="A129" s="189"/>
      <c r="B129" s="189"/>
      <c r="C129" s="189"/>
      <c r="D129" s="189"/>
      <c r="E129" s="189"/>
      <c r="F129" s="189"/>
      <c r="G129" s="189"/>
      <c r="H129" s="189"/>
      <c r="I129" s="189"/>
      <c r="J129" s="189"/>
      <c r="K129" s="189"/>
      <c r="L129" s="189"/>
      <c r="M129" s="189"/>
      <c r="N129" s="189"/>
      <c r="O129" s="189"/>
      <c r="P129" s="189"/>
      <c r="Q129" s="189"/>
      <c r="R129" s="189"/>
      <c r="S129" s="189"/>
      <c r="T129" s="189"/>
      <c r="U129" s="189"/>
      <c r="V129" s="189"/>
      <c r="W129" s="189"/>
      <c r="X129" s="189"/>
      <c r="Y129" s="189"/>
      <c r="Z129" s="189"/>
      <c r="AA129" s="189"/>
      <c r="AB129" s="189"/>
    </row>
    <row r="130" ht="15.75" customHeight="1">
      <c r="A130" s="189"/>
      <c r="B130" s="189"/>
      <c r="C130" s="189"/>
      <c r="D130" s="189"/>
      <c r="E130" s="189"/>
      <c r="F130" s="189"/>
      <c r="G130" s="189"/>
      <c r="H130" s="189"/>
      <c r="I130" s="189"/>
      <c r="J130" s="189"/>
      <c r="K130" s="189"/>
      <c r="L130" s="189"/>
      <c r="M130" s="189"/>
      <c r="N130" s="189"/>
      <c r="O130" s="189"/>
      <c r="P130" s="189"/>
      <c r="Q130" s="189"/>
      <c r="R130" s="189"/>
      <c r="S130" s="189"/>
      <c r="T130" s="189"/>
      <c r="U130" s="189"/>
      <c r="V130" s="189"/>
      <c r="W130" s="189"/>
      <c r="X130" s="189"/>
      <c r="Y130" s="189"/>
      <c r="Z130" s="189"/>
      <c r="AA130" s="189"/>
      <c r="AB130" s="189"/>
    </row>
    <row r="131" ht="15.75" customHeight="1">
      <c r="A131" s="189"/>
      <c r="B131" s="189"/>
      <c r="C131" s="189"/>
      <c r="D131" s="189"/>
      <c r="E131" s="189"/>
      <c r="F131" s="189"/>
      <c r="G131" s="189"/>
      <c r="H131" s="189"/>
      <c r="I131" s="189"/>
      <c r="J131" s="189"/>
      <c r="K131" s="189"/>
      <c r="L131" s="189"/>
      <c r="M131" s="189"/>
      <c r="N131" s="189"/>
      <c r="O131" s="189"/>
      <c r="P131" s="189"/>
      <c r="Q131" s="189"/>
      <c r="R131" s="189"/>
      <c r="S131" s="189"/>
      <c r="T131" s="189"/>
      <c r="U131" s="189"/>
      <c r="V131" s="189"/>
      <c r="W131" s="189"/>
      <c r="X131" s="189"/>
      <c r="Y131" s="189"/>
      <c r="Z131" s="189"/>
      <c r="AA131" s="189"/>
      <c r="AB131" s="189"/>
    </row>
    <row r="132" ht="15.75" customHeight="1">
      <c r="A132" s="189"/>
      <c r="B132" s="189"/>
      <c r="C132" s="189"/>
      <c r="D132" s="189"/>
      <c r="E132" s="189"/>
      <c r="F132" s="189"/>
      <c r="G132" s="189"/>
      <c r="H132" s="189"/>
      <c r="I132" s="189"/>
      <c r="J132" s="189"/>
      <c r="K132" s="189"/>
      <c r="L132" s="189"/>
      <c r="M132" s="189"/>
      <c r="N132" s="189"/>
      <c r="O132" s="189"/>
      <c r="P132" s="189"/>
      <c r="Q132" s="189"/>
      <c r="R132" s="189"/>
      <c r="S132" s="189"/>
      <c r="T132" s="189"/>
      <c r="U132" s="189"/>
      <c r="V132" s="189"/>
      <c r="W132" s="189"/>
      <c r="X132" s="189"/>
      <c r="Y132" s="189"/>
      <c r="Z132" s="189"/>
      <c r="AA132" s="189"/>
      <c r="AB132" s="189"/>
    </row>
    <row r="133" ht="15.75" customHeight="1">
      <c r="A133" s="189"/>
      <c r="B133" s="189"/>
      <c r="C133" s="189"/>
      <c r="D133" s="189"/>
      <c r="E133" s="189"/>
      <c r="F133" s="189"/>
      <c r="G133" s="189"/>
      <c r="H133" s="189"/>
      <c r="I133" s="189"/>
      <c r="J133" s="189"/>
      <c r="K133" s="189"/>
      <c r="L133" s="189"/>
      <c r="M133" s="189"/>
      <c r="N133" s="189"/>
      <c r="O133" s="189"/>
      <c r="P133" s="189"/>
      <c r="Q133" s="189"/>
      <c r="R133" s="189"/>
      <c r="S133" s="189"/>
      <c r="T133" s="189"/>
      <c r="U133" s="189"/>
      <c r="V133" s="189"/>
      <c r="W133" s="189"/>
      <c r="X133" s="189"/>
      <c r="Y133" s="189"/>
      <c r="Z133" s="189"/>
      <c r="AA133" s="189"/>
      <c r="AB133" s="189"/>
    </row>
    <row r="134" ht="15.75" customHeight="1">
      <c r="A134" s="189"/>
      <c r="B134" s="189"/>
      <c r="C134" s="189"/>
      <c r="D134" s="189"/>
      <c r="E134" s="189"/>
      <c r="F134" s="189"/>
      <c r="G134" s="189"/>
      <c r="H134" s="189"/>
      <c r="I134" s="189"/>
      <c r="J134" s="189"/>
      <c r="K134" s="189"/>
      <c r="L134" s="189"/>
      <c r="M134" s="189"/>
      <c r="N134" s="189"/>
      <c r="O134" s="189"/>
      <c r="P134" s="189"/>
      <c r="Q134" s="189"/>
      <c r="R134" s="189"/>
      <c r="S134" s="189"/>
      <c r="T134" s="189"/>
      <c r="U134" s="189"/>
      <c r="V134" s="189"/>
      <c r="W134" s="189"/>
      <c r="X134" s="189"/>
      <c r="Y134" s="189"/>
      <c r="Z134" s="189"/>
      <c r="AA134" s="189"/>
      <c r="AB134" s="189"/>
    </row>
    <row r="135" ht="15.75" customHeight="1">
      <c r="A135" s="189"/>
      <c r="B135" s="189"/>
      <c r="C135" s="189"/>
      <c r="D135" s="189"/>
      <c r="E135" s="189"/>
      <c r="F135" s="189"/>
      <c r="G135" s="189"/>
      <c r="H135" s="189"/>
      <c r="I135" s="189"/>
      <c r="J135" s="189"/>
      <c r="K135" s="189"/>
      <c r="L135" s="189"/>
      <c r="M135" s="189"/>
      <c r="N135" s="189"/>
      <c r="O135" s="189"/>
      <c r="P135" s="189"/>
      <c r="Q135" s="189"/>
      <c r="R135" s="189"/>
      <c r="S135" s="189"/>
      <c r="T135" s="189"/>
      <c r="U135" s="189"/>
      <c r="V135" s="189"/>
      <c r="W135" s="189"/>
      <c r="X135" s="189"/>
      <c r="Y135" s="189"/>
      <c r="Z135" s="189"/>
      <c r="AA135" s="189"/>
      <c r="AB135" s="189"/>
    </row>
    <row r="136" ht="15.75" customHeight="1">
      <c r="A136" s="189"/>
      <c r="B136" s="189"/>
      <c r="C136" s="189"/>
      <c r="D136" s="189"/>
      <c r="E136" s="189"/>
      <c r="F136" s="189"/>
      <c r="G136" s="189"/>
      <c r="H136" s="189"/>
      <c r="I136" s="189"/>
      <c r="J136" s="189"/>
      <c r="K136" s="189"/>
      <c r="L136" s="189"/>
      <c r="M136" s="189"/>
      <c r="N136" s="189"/>
      <c r="O136" s="189"/>
      <c r="P136" s="189"/>
      <c r="Q136" s="189"/>
      <c r="R136" s="189"/>
      <c r="S136" s="189"/>
      <c r="T136" s="189"/>
      <c r="U136" s="189"/>
      <c r="V136" s="189"/>
      <c r="W136" s="189"/>
      <c r="X136" s="189"/>
      <c r="Y136" s="189"/>
      <c r="Z136" s="189"/>
      <c r="AA136" s="189"/>
      <c r="AB136" s="189"/>
    </row>
    <row r="137" ht="15.75" customHeight="1">
      <c r="A137" s="189"/>
      <c r="B137" s="189"/>
      <c r="C137" s="189"/>
      <c r="D137" s="189"/>
      <c r="E137" s="189"/>
      <c r="F137" s="189"/>
      <c r="G137" s="189"/>
      <c r="H137" s="189"/>
      <c r="I137" s="189"/>
      <c r="J137" s="189"/>
      <c r="K137" s="189"/>
      <c r="L137" s="189"/>
      <c r="M137" s="189"/>
      <c r="N137" s="189"/>
      <c r="O137" s="189"/>
      <c r="P137" s="189"/>
      <c r="Q137" s="189"/>
      <c r="R137" s="189"/>
      <c r="S137" s="189"/>
      <c r="T137" s="189"/>
      <c r="U137" s="189"/>
      <c r="V137" s="189"/>
      <c r="W137" s="189"/>
      <c r="X137" s="189"/>
      <c r="Y137" s="189"/>
      <c r="Z137" s="189"/>
      <c r="AA137" s="189"/>
      <c r="AB137" s="189"/>
    </row>
    <row r="138" ht="15.75" customHeight="1">
      <c r="A138" s="189"/>
      <c r="B138" s="189"/>
      <c r="C138" s="189"/>
      <c r="D138" s="189"/>
      <c r="E138" s="189"/>
      <c r="F138" s="189"/>
      <c r="G138" s="189"/>
      <c r="H138" s="189"/>
      <c r="I138" s="189"/>
      <c r="J138" s="189"/>
      <c r="K138" s="189"/>
      <c r="L138" s="189"/>
      <c r="M138" s="189"/>
      <c r="N138" s="189"/>
      <c r="O138" s="189"/>
      <c r="P138" s="189"/>
      <c r="Q138" s="189"/>
      <c r="R138" s="189"/>
      <c r="S138" s="189"/>
      <c r="T138" s="189"/>
      <c r="U138" s="189"/>
      <c r="V138" s="189"/>
      <c r="W138" s="189"/>
      <c r="X138" s="189"/>
      <c r="Y138" s="189"/>
      <c r="Z138" s="189"/>
      <c r="AA138" s="189"/>
      <c r="AB138" s="189"/>
    </row>
    <row r="139" ht="15.75" customHeight="1">
      <c r="A139" s="189"/>
      <c r="B139" s="189"/>
      <c r="C139" s="189"/>
      <c r="D139" s="189"/>
      <c r="E139" s="189"/>
      <c r="F139" s="189"/>
      <c r="G139" s="189"/>
      <c r="H139" s="189"/>
      <c r="I139" s="189"/>
      <c r="J139" s="189"/>
      <c r="K139" s="189"/>
      <c r="L139" s="189"/>
      <c r="M139" s="189"/>
      <c r="N139" s="189"/>
      <c r="O139" s="189"/>
      <c r="P139" s="189"/>
      <c r="Q139" s="189"/>
      <c r="R139" s="189"/>
      <c r="S139" s="189"/>
      <c r="T139" s="189"/>
      <c r="U139" s="189"/>
      <c r="V139" s="189"/>
      <c r="W139" s="189"/>
      <c r="X139" s="189"/>
      <c r="Y139" s="189"/>
      <c r="Z139" s="189"/>
      <c r="AA139" s="189"/>
      <c r="AB139" s="189"/>
    </row>
    <row r="140" ht="15.75" customHeight="1">
      <c r="A140" s="189"/>
      <c r="B140" s="189"/>
      <c r="C140" s="189"/>
      <c r="D140" s="189"/>
      <c r="E140" s="189"/>
      <c r="F140" s="189"/>
      <c r="G140" s="189"/>
      <c r="H140" s="189"/>
      <c r="I140" s="189"/>
      <c r="J140" s="189"/>
      <c r="K140" s="189"/>
      <c r="L140" s="189"/>
      <c r="M140" s="189"/>
      <c r="N140" s="189"/>
      <c r="O140" s="189"/>
      <c r="P140" s="189"/>
      <c r="Q140" s="189"/>
      <c r="R140" s="189"/>
      <c r="S140" s="189"/>
      <c r="T140" s="189"/>
      <c r="U140" s="189"/>
      <c r="V140" s="189"/>
      <c r="W140" s="189"/>
      <c r="X140" s="189"/>
      <c r="Y140" s="189"/>
      <c r="Z140" s="189"/>
      <c r="AA140" s="189"/>
      <c r="AB140" s="189"/>
    </row>
    <row r="141" ht="15.75" customHeight="1">
      <c r="A141" s="189"/>
      <c r="B141" s="189"/>
      <c r="C141" s="189"/>
      <c r="D141" s="189"/>
      <c r="E141" s="189"/>
      <c r="F141" s="189"/>
      <c r="G141" s="189"/>
      <c r="H141" s="189"/>
      <c r="I141" s="189"/>
      <c r="J141" s="189"/>
      <c r="K141" s="189"/>
      <c r="L141" s="189"/>
      <c r="M141" s="189"/>
      <c r="N141" s="189"/>
      <c r="O141" s="189"/>
      <c r="P141" s="189"/>
      <c r="Q141" s="189"/>
      <c r="R141" s="189"/>
      <c r="S141" s="189"/>
      <c r="T141" s="189"/>
      <c r="U141" s="189"/>
      <c r="V141" s="189"/>
      <c r="W141" s="189"/>
      <c r="X141" s="189"/>
      <c r="Y141" s="189"/>
      <c r="Z141" s="189"/>
      <c r="AA141" s="189"/>
      <c r="AB141" s="189"/>
    </row>
    <row r="142" ht="15.75" customHeight="1">
      <c r="A142" s="189"/>
      <c r="B142" s="189"/>
      <c r="C142" s="189"/>
      <c r="D142" s="189"/>
      <c r="E142" s="189"/>
      <c r="F142" s="189"/>
      <c r="G142" s="189"/>
      <c r="H142" s="189"/>
      <c r="I142" s="189"/>
      <c r="J142" s="189"/>
      <c r="K142" s="189"/>
      <c r="L142" s="189"/>
      <c r="M142" s="189"/>
      <c r="N142" s="189"/>
      <c r="O142" s="189"/>
      <c r="P142" s="189"/>
      <c r="Q142" s="189"/>
      <c r="R142" s="189"/>
      <c r="S142" s="189"/>
      <c r="T142" s="189"/>
      <c r="U142" s="189"/>
      <c r="V142" s="189"/>
      <c r="W142" s="189"/>
      <c r="X142" s="189"/>
      <c r="Y142" s="189"/>
      <c r="Z142" s="189"/>
      <c r="AA142" s="189"/>
      <c r="AB142" s="189"/>
    </row>
    <row r="143" ht="15.75" customHeight="1">
      <c r="A143" s="189"/>
      <c r="B143" s="189"/>
      <c r="C143" s="189"/>
      <c r="D143" s="189"/>
      <c r="E143" s="189"/>
      <c r="F143" s="189"/>
      <c r="G143" s="189"/>
      <c r="H143" s="189"/>
      <c r="I143" s="189"/>
      <c r="J143" s="189"/>
      <c r="K143" s="189"/>
      <c r="L143" s="189"/>
      <c r="M143" s="189"/>
      <c r="N143" s="189"/>
      <c r="O143" s="189"/>
      <c r="P143" s="189"/>
      <c r="Q143" s="189"/>
      <c r="R143" s="189"/>
      <c r="S143" s="189"/>
      <c r="T143" s="189"/>
      <c r="U143" s="189"/>
      <c r="V143" s="189"/>
      <c r="W143" s="189"/>
      <c r="X143" s="189"/>
      <c r="Y143" s="189"/>
      <c r="Z143" s="189"/>
      <c r="AA143" s="189"/>
      <c r="AB143" s="189"/>
    </row>
    <row r="144" ht="15.75" customHeight="1">
      <c r="A144" s="189"/>
      <c r="B144" s="189"/>
      <c r="C144" s="189"/>
      <c r="D144" s="189"/>
      <c r="E144" s="189"/>
      <c r="F144" s="189"/>
      <c r="G144" s="189"/>
      <c r="H144" s="189"/>
      <c r="I144" s="189"/>
      <c r="J144" s="189"/>
      <c r="K144" s="189"/>
      <c r="L144" s="189"/>
      <c r="M144" s="189"/>
      <c r="N144" s="189"/>
      <c r="O144" s="189"/>
      <c r="P144" s="189"/>
      <c r="Q144" s="189"/>
      <c r="R144" s="189"/>
      <c r="S144" s="189"/>
      <c r="T144" s="189"/>
      <c r="U144" s="189"/>
      <c r="V144" s="189"/>
      <c r="W144" s="189"/>
      <c r="X144" s="189"/>
      <c r="Y144" s="189"/>
      <c r="Z144" s="189"/>
      <c r="AA144" s="189"/>
      <c r="AB144" s="189"/>
    </row>
    <row r="145" ht="15.75" customHeight="1">
      <c r="A145" s="189"/>
      <c r="B145" s="189"/>
      <c r="C145" s="189"/>
      <c r="D145" s="189"/>
      <c r="E145" s="189"/>
      <c r="F145" s="189"/>
      <c r="G145" s="189"/>
      <c r="H145" s="189"/>
      <c r="I145" s="189"/>
      <c r="J145" s="189"/>
      <c r="K145" s="189"/>
      <c r="L145" s="189"/>
      <c r="M145" s="189"/>
      <c r="N145" s="189"/>
      <c r="O145" s="189"/>
      <c r="P145" s="189"/>
      <c r="Q145" s="189"/>
      <c r="R145" s="189"/>
      <c r="S145" s="189"/>
      <c r="T145" s="189"/>
      <c r="U145" s="189"/>
      <c r="V145" s="189"/>
      <c r="W145" s="189"/>
      <c r="X145" s="189"/>
      <c r="Y145" s="189"/>
      <c r="Z145" s="189"/>
      <c r="AA145" s="189"/>
      <c r="AB145" s="189"/>
    </row>
    <row r="146" ht="15.75" customHeight="1">
      <c r="A146" s="189"/>
      <c r="B146" s="189"/>
      <c r="C146" s="189"/>
      <c r="D146" s="189"/>
      <c r="E146" s="189"/>
      <c r="F146" s="189"/>
      <c r="G146" s="189"/>
      <c r="H146" s="189"/>
      <c r="I146" s="189"/>
      <c r="J146" s="189"/>
      <c r="K146" s="189"/>
      <c r="L146" s="189"/>
      <c r="M146" s="189"/>
      <c r="N146" s="189"/>
      <c r="O146" s="189"/>
      <c r="P146" s="189"/>
      <c r="Q146" s="189"/>
      <c r="R146" s="189"/>
      <c r="S146" s="189"/>
      <c r="T146" s="189"/>
      <c r="U146" s="189"/>
      <c r="V146" s="189"/>
      <c r="W146" s="189"/>
      <c r="X146" s="189"/>
      <c r="Y146" s="189"/>
      <c r="Z146" s="189"/>
      <c r="AA146" s="189"/>
      <c r="AB146" s="189"/>
    </row>
    <row r="147" ht="15.75" customHeight="1">
      <c r="A147" s="189"/>
      <c r="B147" s="189"/>
      <c r="C147" s="189"/>
      <c r="D147" s="189"/>
      <c r="E147" s="189"/>
      <c r="F147" s="189"/>
      <c r="G147" s="189"/>
      <c r="H147" s="189"/>
      <c r="I147" s="189"/>
      <c r="J147" s="189"/>
      <c r="K147" s="189"/>
      <c r="L147" s="189"/>
      <c r="M147" s="189"/>
      <c r="N147" s="189"/>
      <c r="O147" s="189"/>
      <c r="P147" s="189"/>
      <c r="Q147" s="189"/>
      <c r="R147" s="189"/>
      <c r="S147" s="189"/>
      <c r="T147" s="189"/>
      <c r="U147" s="189"/>
      <c r="V147" s="189"/>
      <c r="W147" s="189"/>
      <c r="X147" s="189"/>
      <c r="Y147" s="189"/>
      <c r="Z147" s="189"/>
      <c r="AA147" s="189"/>
      <c r="AB147" s="189"/>
    </row>
    <row r="148" ht="15.75" customHeight="1">
      <c r="A148" s="189"/>
      <c r="B148" s="189"/>
      <c r="C148" s="189"/>
      <c r="D148" s="189"/>
      <c r="E148" s="189"/>
      <c r="F148" s="189"/>
      <c r="G148" s="189"/>
      <c r="H148" s="189"/>
      <c r="I148" s="189"/>
      <c r="J148" s="189"/>
      <c r="K148" s="189"/>
      <c r="L148" s="189"/>
      <c r="M148" s="189"/>
      <c r="N148" s="189"/>
      <c r="O148" s="189"/>
      <c r="P148" s="189"/>
      <c r="Q148" s="189"/>
      <c r="R148" s="189"/>
      <c r="S148" s="189"/>
      <c r="T148" s="189"/>
      <c r="U148" s="189"/>
      <c r="V148" s="189"/>
      <c r="W148" s="189"/>
      <c r="X148" s="189"/>
      <c r="Y148" s="189"/>
      <c r="Z148" s="189"/>
      <c r="AA148" s="189"/>
      <c r="AB148" s="189"/>
    </row>
    <row r="149" ht="15.75" customHeight="1">
      <c r="A149" s="189"/>
      <c r="B149" s="189"/>
      <c r="C149" s="189"/>
      <c r="D149" s="189"/>
      <c r="E149" s="189"/>
      <c r="F149" s="189"/>
      <c r="G149" s="189"/>
      <c r="H149" s="189"/>
      <c r="I149" s="189"/>
      <c r="J149" s="189"/>
      <c r="K149" s="189"/>
      <c r="L149" s="189"/>
      <c r="M149" s="189"/>
      <c r="N149" s="189"/>
      <c r="O149" s="189"/>
      <c r="P149" s="189"/>
      <c r="Q149" s="189"/>
      <c r="R149" s="189"/>
      <c r="S149" s="189"/>
      <c r="T149" s="189"/>
      <c r="U149" s="189"/>
      <c r="V149" s="189"/>
      <c r="W149" s="189"/>
      <c r="X149" s="189"/>
      <c r="Y149" s="189"/>
      <c r="Z149" s="189"/>
      <c r="AA149" s="189"/>
      <c r="AB149" s="189"/>
    </row>
    <row r="150" ht="15.75" customHeight="1">
      <c r="A150" s="189"/>
      <c r="B150" s="189"/>
      <c r="C150" s="189"/>
      <c r="D150" s="189"/>
      <c r="E150" s="189"/>
      <c r="F150" s="189"/>
      <c r="G150" s="189"/>
      <c r="H150" s="189"/>
      <c r="I150" s="189"/>
      <c r="J150" s="189"/>
      <c r="K150" s="189"/>
      <c r="L150" s="189"/>
      <c r="M150" s="189"/>
      <c r="N150" s="189"/>
      <c r="O150" s="189"/>
      <c r="P150" s="189"/>
      <c r="Q150" s="189"/>
      <c r="R150" s="189"/>
      <c r="S150" s="189"/>
      <c r="T150" s="189"/>
      <c r="U150" s="189"/>
      <c r="V150" s="189"/>
      <c r="W150" s="189"/>
      <c r="X150" s="189"/>
      <c r="Y150" s="189"/>
      <c r="Z150" s="189"/>
      <c r="AA150" s="189"/>
      <c r="AB150" s="189"/>
    </row>
    <row r="151" ht="15.75" customHeight="1">
      <c r="A151" s="189"/>
      <c r="B151" s="189"/>
      <c r="C151" s="189"/>
      <c r="D151" s="189"/>
      <c r="E151" s="189"/>
      <c r="F151" s="189"/>
      <c r="G151" s="189"/>
      <c r="H151" s="189"/>
      <c r="I151" s="189"/>
      <c r="J151" s="189"/>
      <c r="K151" s="189"/>
      <c r="L151" s="189"/>
      <c r="M151" s="189"/>
      <c r="N151" s="189"/>
      <c r="O151" s="189"/>
      <c r="P151" s="189"/>
      <c r="Q151" s="189"/>
      <c r="R151" s="189"/>
      <c r="S151" s="189"/>
      <c r="T151" s="189"/>
      <c r="U151" s="189"/>
      <c r="V151" s="189"/>
      <c r="W151" s="189"/>
      <c r="X151" s="189"/>
      <c r="Y151" s="189"/>
      <c r="Z151" s="189"/>
      <c r="AA151" s="189"/>
      <c r="AB151" s="189"/>
    </row>
    <row r="152" ht="15.75" customHeight="1">
      <c r="A152" s="189"/>
      <c r="B152" s="189"/>
      <c r="C152" s="189"/>
      <c r="D152" s="189"/>
      <c r="E152" s="189"/>
      <c r="F152" s="189"/>
      <c r="G152" s="189"/>
      <c r="H152" s="189"/>
      <c r="I152" s="189"/>
      <c r="J152" s="189"/>
      <c r="K152" s="189"/>
      <c r="L152" s="189"/>
      <c r="M152" s="189"/>
      <c r="N152" s="189"/>
      <c r="O152" s="189"/>
      <c r="P152" s="189"/>
      <c r="Q152" s="189"/>
      <c r="R152" s="189"/>
      <c r="S152" s="189"/>
      <c r="T152" s="189"/>
      <c r="U152" s="189"/>
      <c r="V152" s="189"/>
      <c r="W152" s="189"/>
      <c r="X152" s="189"/>
      <c r="Y152" s="189"/>
      <c r="Z152" s="189"/>
      <c r="AA152" s="189"/>
      <c r="AB152" s="189"/>
    </row>
    <row r="153" ht="15.75" customHeight="1">
      <c r="A153" s="189"/>
      <c r="B153" s="189"/>
      <c r="C153" s="189"/>
      <c r="D153" s="189"/>
      <c r="E153" s="189"/>
      <c r="F153" s="189"/>
      <c r="G153" s="189"/>
      <c r="H153" s="189"/>
      <c r="I153" s="189"/>
      <c r="J153" s="189"/>
      <c r="K153" s="189"/>
      <c r="L153" s="189"/>
      <c r="M153" s="189"/>
      <c r="N153" s="189"/>
      <c r="O153" s="189"/>
      <c r="P153" s="189"/>
      <c r="Q153" s="189"/>
      <c r="R153" s="189"/>
      <c r="S153" s="189"/>
      <c r="T153" s="189"/>
      <c r="U153" s="189"/>
      <c r="V153" s="189"/>
      <c r="W153" s="189"/>
      <c r="X153" s="189"/>
      <c r="Y153" s="189"/>
      <c r="Z153" s="189"/>
      <c r="AA153" s="189"/>
      <c r="AB153" s="189"/>
    </row>
    <row r="154" ht="15.75" customHeight="1">
      <c r="A154" s="189"/>
      <c r="B154" s="189"/>
      <c r="C154" s="189"/>
      <c r="D154" s="189"/>
      <c r="E154" s="189"/>
      <c r="F154" s="189"/>
      <c r="G154" s="189"/>
      <c r="H154" s="189"/>
      <c r="I154" s="189"/>
      <c r="J154" s="189"/>
      <c r="K154" s="189"/>
      <c r="L154" s="189"/>
      <c r="M154" s="189"/>
      <c r="N154" s="189"/>
      <c r="O154" s="189"/>
      <c r="P154" s="189"/>
      <c r="Q154" s="189"/>
      <c r="R154" s="189"/>
      <c r="S154" s="189"/>
      <c r="T154" s="189"/>
      <c r="U154" s="189"/>
      <c r="V154" s="189"/>
      <c r="W154" s="189"/>
      <c r="X154" s="189"/>
      <c r="Y154" s="189"/>
      <c r="Z154" s="189"/>
      <c r="AA154" s="189"/>
      <c r="AB154" s="189"/>
    </row>
    <row r="155" ht="15.75" customHeight="1">
      <c r="A155" s="189"/>
      <c r="B155" s="189"/>
      <c r="C155" s="189"/>
      <c r="D155" s="189"/>
      <c r="E155" s="189"/>
      <c r="F155" s="189"/>
      <c r="G155" s="189"/>
      <c r="H155" s="189"/>
      <c r="I155" s="189"/>
      <c r="J155" s="189"/>
      <c r="K155" s="189"/>
      <c r="L155" s="189"/>
      <c r="M155" s="189"/>
      <c r="N155" s="189"/>
      <c r="O155" s="189"/>
      <c r="P155" s="189"/>
      <c r="Q155" s="189"/>
      <c r="R155" s="189"/>
      <c r="S155" s="189"/>
      <c r="T155" s="189"/>
      <c r="U155" s="189"/>
      <c r="V155" s="189"/>
      <c r="W155" s="189"/>
      <c r="X155" s="189"/>
      <c r="Y155" s="189"/>
      <c r="Z155" s="189"/>
      <c r="AA155" s="189"/>
      <c r="AB155" s="189"/>
    </row>
    <row r="156" ht="15.75" customHeight="1">
      <c r="A156" s="189"/>
      <c r="B156" s="189"/>
      <c r="C156" s="189"/>
      <c r="D156" s="189"/>
      <c r="E156" s="189"/>
      <c r="F156" s="189"/>
      <c r="G156" s="189"/>
      <c r="H156" s="189"/>
      <c r="I156" s="189"/>
      <c r="J156" s="189"/>
      <c r="K156" s="189"/>
      <c r="L156" s="189"/>
      <c r="M156" s="189"/>
      <c r="N156" s="189"/>
      <c r="O156" s="189"/>
      <c r="P156" s="189"/>
      <c r="Q156" s="189"/>
      <c r="R156" s="189"/>
      <c r="S156" s="189"/>
      <c r="T156" s="189"/>
      <c r="U156" s="189"/>
      <c r="V156" s="189"/>
      <c r="W156" s="189"/>
      <c r="X156" s="189"/>
      <c r="Y156" s="189"/>
      <c r="Z156" s="189"/>
      <c r="AA156" s="189"/>
      <c r="AB156" s="189"/>
    </row>
    <row r="157" ht="15.75" customHeight="1">
      <c r="A157" s="189"/>
      <c r="B157" s="189"/>
      <c r="C157" s="189"/>
      <c r="D157" s="189"/>
      <c r="E157" s="189"/>
      <c r="F157" s="189"/>
      <c r="G157" s="189"/>
      <c r="H157" s="189"/>
      <c r="I157" s="189"/>
      <c r="J157" s="189"/>
      <c r="K157" s="189"/>
      <c r="L157" s="189"/>
      <c r="M157" s="189"/>
      <c r="N157" s="189"/>
      <c r="O157" s="189"/>
      <c r="P157" s="189"/>
      <c r="Q157" s="189"/>
      <c r="R157" s="189"/>
      <c r="S157" s="189"/>
      <c r="T157" s="189"/>
      <c r="U157" s="189"/>
      <c r="V157" s="189"/>
      <c r="W157" s="189"/>
      <c r="X157" s="189"/>
      <c r="Y157" s="189"/>
      <c r="Z157" s="189"/>
      <c r="AA157" s="189"/>
      <c r="AB157" s="189"/>
    </row>
    <row r="158" ht="15.75" customHeight="1">
      <c r="A158" s="189"/>
      <c r="B158" s="189"/>
      <c r="C158" s="189"/>
      <c r="D158" s="189"/>
      <c r="E158" s="189"/>
      <c r="F158" s="189"/>
      <c r="G158" s="189"/>
      <c r="H158" s="189"/>
      <c r="I158" s="189"/>
      <c r="J158" s="189"/>
      <c r="K158" s="189"/>
      <c r="L158" s="189"/>
      <c r="M158" s="189"/>
      <c r="N158" s="189"/>
      <c r="O158" s="189"/>
      <c r="P158" s="189"/>
      <c r="Q158" s="189"/>
      <c r="R158" s="189"/>
      <c r="S158" s="189"/>
      <c r="T158" s="189"/>
      <c r="U158" s="189"/>
      <c r="V158" s="189"/>
      <c r="W158" s="189"/>
      <c r="X158" s="189"/>
      <c r="Y158" s="189"/>
      <c r="Z158" s="189"/>
      <c r="AA158" s="189"/>
      <c r="AB158" s="189"/>
    </row>
    <row r="159" ht="15.75" customHeight="1">
      <c r="A159" s="189"/>
      <c r="B159" s="189"/>
      <c r="C159" s="189"/>
      <c r="D159" s="189"/>
      <c r="E159" s="189"/>
      <c r="F159" s="189"/>
      <c r="G159" s="189"/>
      <c r="H159" s="189"/>
      <c r="I159" s="189"/>
      <c r="J159" s="189"/>
      <c r="K159" s="189"/>
      <c r="L159" s="189"/>
      <c r="M159" s="189"/>
      <c r="N159" s="189"/>
      <c r="O159" s="189"/>
      <c r="P159" s="189"/>
      <c r="Q159" s="189"/>
      <c r="R159" s="189"/>
      <c r="S159" s="189"/>
      <c r="T159" s="189"/>
      <c r="U159" s="189"/>
      <c r="V159" s="189"/>
      <c r="W159" s="189"/>
      <c r="X159" s="189"/>
      <c r="Y159" s="189"/>
      <c r="Z159" s="189"/>
      <c r="AA159" s="189"/>
      <c r="AB159" s="189"/>
    </row>
    <row r="160" ht="15.75" customHeight="1">
      <c r="A160" s="189"/>
      <c r="B160" s="189"/>
      <c r="C160" s="189"/>
      <c r="D160" s="189"/>
      <c r="E160" s="189"/>
      <c r="F160" s="189"/>
      <c r="G160" s="189"/>
      <c r="H160" s="189"/>
      <c r="I160" s="189"/>
      <c r="J160" s="189"/>
      <c r="K160" s="189"/>
      <c r="L160" s="189"/>
      <c r="M160" s="189"/>
      <c r="N160" s="189"/>
      <c r="O160" s="189"/>
      <c r="P160" s="189"/>
      <c r="Q160" s="189"/>
      <c r="R160" s="189"/>
      <c r="S160" s="189"/>
      <c r="T160" s="189"/>
      <c r="U160" s="189"/>
      <c r="V160" s="189"/>
      <c r="W160" s="189"/>
      <c r="X160" s="189"/>
      <c r="Y160" s="189"/>
      <c r="Z160" s="189"/>
      <c r="AA160" s="189"/>
      <c r="AB160" s="189"/>
    </row>
    <row r="161" ht="15.75" customHeight="1">
      <c r="A161" s="189"/>
      <c r="B161" s="189"/>
      <c r="C161" s="189"/>
      <c r="D161" s="189"/>
      <c r="E161" s="189"/>
      <c r="F161" s="189"/>
      <c r="G161" s="189"/>
      <c r="H161" s="189"/>
      <c r="I161" s="189"/>
      <c r="J161" s="189"/>
      <c r="K161" s="189"/>
      <c r="L161" s="189"/>
      <c r="M161" s="189"/>
      <c r="N161" s="189"/>
      <c r="O161" s="189"/>
      <c r="P161" s="189"/>
      <c r="Q161" s="189"/>
      <c r="R161" s="189"/>
      <c r="S161" s="189"/>
      <c r="T161" s="189"/>
      <c r="U161" s="189"/>
      <c r="V161" s="189"/>
      <c r="W161" s="189"/>
      <c r="X161" s="189"/>
      <c r="Y161" s="189"/>
      <c r="Z161" s="189"/>
      <c r="AA161" s="189"/>
      <c r="AB161" s="189"/>
    </row>
    <row r="162" ht="15.75" customHeight="1">
      <c r="A162" s="189"/>
      <c r="B162" s="189"/>
      <c r="C162" s="189"/>
      <c r="D162" s="189"/>
      <c r="E162" s="189"/>
      <c r="F162" s="189"/>
      <c r="G162" s="189"/>
      <c r="H162" s="189"/>
      <c r="I162" s="189"/>
      <c r="J162" s="189"/>
      <c r="K162" s="189"/>
      <c r="L162" s="189"/>
      <c r="M162" s="189"/>
      <c r="N162" s="189"/>
      <c r="O162" s="189"/>
      <c r="P162" s="189"/>
      <c r="Q162" s="189"/>
      <c r="R162" s="189"/>
      <c r="S162" s="189"/>
      <c r="T162" s="189"/>
      <c r="U162" s="189"/>
      <c r="V162" s="189"/>
      <c r="W162" s="189"/>
      <c r="X162" s="189"/>
      <c r="Y162" s="189"/>
      <c r="Z162" s="189"/>
      <c r="AA162" s="189"/>
      <c r="AB162" s="189"/>
    </row>
    <row r="163" ht="15.75" customHeight="1">
      <c r="A163" s="189"/>
      <c r="B163" s="189"/>
      <c r="C163" s="189"/>
      <c r="D163" s="189"/>
      <c r="E163" s="189"/>
      <c r="F163" s="189"/>
      <c r="G163" s="189"/>
      <c r="H163" s="189"/>
      <c r="I163" s="189"/>
      <c r="J163" s="189"/>
      <c r="K163" s="189"/>
      <c r="L163" s="189"/>
      <c r="M163" s="189"/>
      <c r="N163" s="189"/>
      <c r="O163" s="189"/>
      <c r="P163" s="189"/>
      <c r="Q163" s="189"/>
      <c r="R163" s="189"/>
      <c r="S163" s="189"/>
      <c r="T163" s="189"/>
      <c r="U163" s="189"/>
      <c r="V163" s="189"/>
      <c r="W163" s="189"/>
      <c r="X163" s="189"/>
      <c r="Y163" s="189"/>
      <c r="Z163" s="189"/>
      <c r="AA163" s="189"/>
      <c r="AB163" s="189"/>
    </row>
    <row r="164" ht="15.75" customHeight="1">
      <c r="A164" s="189"/>
      <c r="B164" s="189"/>
      <c r="C164" s="189"/>
      <c r="D164" s="189"/>
      <c r="E164" s="189"/>
      <c r="F164" s="189"/>
      <c r="G164" s="189"/>
      <c r="H164" s="189"/>
      <c r="I164" s="189"/>
      <c r="J164" s="189"/>
      <c r="K164" s="189"/>
      <c r="L164" s="189"/>
      <c r="M164" s="189"/>
      <c r="N164" s="189"/>
      <c r="O164" s="189"/>
      <c r="P164" s="189"/>
      <c r="Q164" s="189"/>
      <c r="R164" s="189"/>
      <c r="S164" s="189"/>
      <c r="T164" s="189"/>
      <c r="U164" s="189"/>
      <c r="V164" s="189"/>
      <c r="W164" s="189"/>
      <c r="X164" s="189"/>
      <c r="Y164" s="189"/>
      <c r="Z164" s="189"/>
      <c r="AA164" s="189"/>
      <c r="AB164" s="189"/>
    </row>
    <row r="165" ht="15.75" customHeight="1">
      <c r="A165" s="189"/>
      <c r="B165" s="189"/>
      <c r="C165" s="189"/>
      <c r="D165" s="189"/>
      <c r="E165" s="189"/>
      <c r="F165" s="189"/>
      <c r="G165" s="189"/>
      <c r="H165" s="189"/>
      <c r="I165" s="189"/>
      <c r="J165" s="189"/>
      <c r="K165" s="189"/>
      <c r="L165" s="189"/>
      <c r="M165" s="189"/>
      <c r="N165" s="189"/>
      <c r="O165" s="189"/>
      <c r="P165" s="189"/>
      <c r="Q165" s="189"/>
      <c r="R165" s="189"/>
      <c r="S165" s="189"/>
      <c r="T165" s="189"/>
      <c r="U165" s="189"/>
      <c r="V165" s="189"/>
      <c r="W165" s="189"/>
      <c r="X165" s="189"/>
      <c r="Y165" s="189"/>
      <c r="Z165" s="189"/>
      <c r="AA165" s="189"/>
      <c r="AB165" s="189"/>
    </row>
    <row r="166" ht="15.75" customHeight="1">
      <c r="A166" s="189"/>
      <c r="B166" s="189"/>
      <c r="C166" s="189"/>
      <c r="D166" s="189"/>
      <c r="E166" s="189"/>
      <c r="F166" s="189"/>
      <c r="G166" s="189"/>
      <c r="H166" s="189"/>
      <c r="I166" s="189"/>
      <c r="J166" s="189"/>
      <c r="K166" s="189"/>
      <c r="L166" s="189"/>
      <c r="M166" s="189"/>
      <c r="N166" s="189"/>
      <c r="O166" s="189"/>
      <c r="P166" s="189"/>
      <c r="Q166" s="189"/>
      <c r="R166" s="189"/>
      <c r="S166" s="189"/>
      <c r="T166" s="189"/>
      <c r="U166" s="189"/>
      <c r="V166" s="189"/>
      <c r="W166" s="189"/>
      <c r="X166" s="189"/>
      <c r="Y166" s="189"/>
      <c r="Z166" s="189"/>
      <c r="AA166" s="189"/>
      <c r="AB166" s="189"/>
    </row>
    <row r="167" ht="15.75" customHeight="1">
      <c r="A167" s="189"/>
      <c r="B167" s="189"/>
      <c r="C167" s="189"/>
      <c r="D167" s="189"/>
      <c r="E167" s="189"/>
      <c r="F167" s="189"/>
      <c r="G167" s="189"/>
      <c r="H167" s="189"/>
      <c r="I167" s="189"/>
      <c r="J167" s="189"/>
      <c r="K167" s="189"/>
      <c r="L167" s="189"/>
      <c r="M167" s="189"/>
      <c r="N167" s="189"/>
      <c r="O167" s="189"/>
      <c r="P167" s="189"/>
      <c r="Q167" s="189"/>
      <c r="R167" s="189"/>
      <c r="S167" s="189"/>
      <c r="T167" s="189"/>
      <c r="U167" s="189"/>
      <c r="V167" s="189"/>
      <c r="W167" s="189"/>
      <c r="X167" s="189"/>
      <c r="Y167" s="189"/>
      <c r="Z167" s="189"/>
      <c r="AA167" s="189"/>
      <c r="AB167" s="189"/>
    </row>
    <row r="168" ht="15.75" customHeight="1">
      <c r="A168" s="189"/>
      <c r="B168" s="189"/>
      <c r="C168" s="189"/>
      <c r="D168" s="189"/>
      <c r="E168" s="189"/>
      <c r="F168" s="189"/>
      <c r="G168" s="189"/>
      <c r="H168" s="189"/>
      <c r="I168" s="189"/>
      <c r="J168" s="189"/>
      <c r="K168" s="189"/>
      <c r="L168" s="189"/>
      <c r="M168" s="189"/>
      <c r="N168" s="189"/>
      <c r="O168" s="189"/>
      <c r="P168" s="189"/>
      <c r="Q168" s="189"/>
      <c r="R168" s="189"/>
      <c r="S168" s="189"/>
      <c r="T168" s="189"/>
      <c r="U168" s="189"/>
      <c r="V168" s="189"/>
      <c r="W168" s="189"/>
      <c r="X168" s="189"/>
      <c r="Y168" s="189"/>
      <c r="Z168" s="189"/>
      <c r="AA168" s="189"/>
      <c r="AB168" s="189"/>
    </row>
    <row r="169" ht="15.75" customHeight="1">
      <c r="A169" s="189"/>
      <c r="B169" s="189"/>
      <c r="C169" s="189"/>
      <c r="D169" s="189"/>
      <c r="E169" s="189"/>
      <c r="F169" s="189"/>
      <c r="G169" s="189"/>
      <c r="H169" s="189"/>
      <c r="I169" s="189"/>
      <c r="J169" s="189"/>
      <c r="K169" s="189"/>
      <c r="L169" s="189"/>
      <c r="M169" s="189"/>
      <c r="N169" s="189"/>
      <c r="O169" s="189"/>
      <c r="P169" s="189"/>
      <c r="Q169" s="189"/>
      <c r="R169" s="189"/>
      <c r="S169" s="189"/>
      <c r="T169" s="189"/>
      <c r="U169" s="189"/>
      <c r="V169" s="189"/>
      <c r="W169" s="189"/>
      <c r="X169" s="189"/>
      <c r="Y169" s="189"/>
      <c r="Z169" s="189"/>
      <c r="AA169" s="189"/>
      <c r="AB169" s="189"/>
    </row>
    <row r="170" ht="15.75" customHeight="1">
      <c r="A170" s="189"/>
      <c r="B170" s="189"/>
      <c r="C170" s="189"/>
      <c r="D170" s="189"/>
      <c r="E170" s="189"/>
      <c r="F170" s="189"/>
      <c r="G170" s="189"/>
      <c r="H170" s="189"/>
      <c r="I170" s="189"/>
      <c r="J170" s="189"/>
      <c r="K170" s="189"/>
      <c r="L170" s="189"/>
      <c r="M170" s="189"/>
      <c r="N170" s="189"/>
      <c r="O170" s="189"/>
      <c r="P170" s="189"/>
      <c r="Q170" s="189"/>
      <c r="R170" s="189"/>
      <c r="S170" s="189"/>
      <c r="T170" s="189"/>
      <c r="U170" s="189"/>
      <c r="V170" s="189"/>
      <c r="W170" s="189"/>
      <c r="X170" s="189"/>
      <c r="Y170" s="189"/>
      <c r="Z170" s="189"/>
      <c r="AA170" s="189"/>
      <c r="AB170" s="189"/>
    </row>
    <row r="171" ht="15.75" customHeight="1">
      <c r="A171" s="189"/>
      <c r="B171" s="189"/>
      <c r="C171" s="189"/>
      <c r="D171" s="189"/>
      <c r="E171" s="189"/>
      <c r="F171" s="189"/>
      <c r="G171" s="189"/>
      <c r="H171" s="189"/>
      <c r="I171" s="189"/>
      <c r="J171" s="189"/>
      <c r="K171" s="189"/>
      <c r="L171" s="189"/>
      <c r="M171" s="189"/>
      <c r="N171" s="189"/>
      <c r="O171" s="189"/>
      <c r="P171" s="189"/>
      <c r="Q171" s="189"/>
      <c r="R171" s="189"/>
      <c r="S171" s="189"/>
      <c r="T171" s="189"/>
      <c r="U171" s="189"/>
      <c r="V171" s="189"/>
      <c r="W171" s="189"/>
      <c r="X171" s="189"/>
      <c r="Y171" s="189"/>
      <c r="Z171" s="189"/>
      <c r="AA171" s="189"/>
      <c r="AB171" s="189"/>
    </row>
    <row r="172" ht="15.75" customHeight="1">
      <c r="A172" s="189"/>
      <c r="B172" s="189"/>
      <c r="C172" s="189"/>
      <c r="D172" s="189"/>
      <c r="E172" s="189"/>
      <c r="F172" s="189"/>
      <c r="G172" s="189"/>
      <c r="H172" s="189"/>
      <c r="I172" s="189"/>
      <c r="J172" s="189"/>
      <c r="K172" s="189"/>
      <c r="L172" s="189"/>
      <c r="M172" s="189"/>
      <c r="N172" s="189"/>
      <c r="O172" s="189"/>
      <c r="P172" s="189"/>
      <c r="Q172" s="189"/>
      <c r="R172" s="189"/>
      <c r="S172" s="189"/>
      <c r="T172" s="189"/>
      <c r="U172" s="189"/>
      <c r="V172" s="189"/>
      <c r="W172" s="189"/>
      <c r="X172" s="189"/>
      <c r="Y172" s="189"/>
      <c r="Z172" s="189"/>
      <c r="AA172" s="189"/>
      <c r="AB172" s="189"/>
    </row>
    <row r="173" ht="15.75" customHeight="1">
      <c r="A173" s="189"/>
      <c r="B173" s="189"/>
      <c r="C173" s="189"/>
      <c r="D173" s="189"/>
      <c r="E173" s="189"/>
      <c r="F173" s="189"/>
      <c r="G173" s="189"/>
      <c r="H173" s="189"/>
      <c r="I173" s="189"/>
      <c r="J173" s="189"/>
      <c r="K173" s="189"/>
      <c r="L173" s="189"/>
      <c r="M173" s="189"/>
      <c r="N173" s="189"/>
      <c r="O173" s="189"/>
      <c r="P173" s="189"/>
      <c r="Q173" s="189"/>
      <c r="R173" s="189"/>
      <c r="S173" s="189"/>
      <c r="T173" s="189"/>
      <c r="U173" s="189"/>
      <c r="V173" s="189"/>
      <c r="W173" s="189"/>
      <c r="X173" s="189"/>
      <c r="Y173" s="189"/>
      <c r="Z173" s="189"/>
      <c r="AA173" s="189"/>
      <c r="AB173" s="189"/>
    </row>
    <row r="174" ht="15.75" customHeight="1">
      <c r="A174" s="189"/>
      <c r="B174" s="189"/>
      <c r="C174" s="189"/>
      <c r="D174" s="189"/>
      <c r="E174" s="189"/>
      <c r="F174" s="189"/>
      <c r="G174" s="189"/>
      <c r="H174" s="189"/>
      <c r="I174" s="189"/>
      <c r="J174" s="189"/>
      <c r="K174" s="189"/>
      <c r="L174" s="189"/>
      <c r="M174" s="189"/>
      <c r="N174" s="189"/>
      <c r="O174" s="189"/>
      <c r="P174" s="189"/>
      <c r="Q174" s="189"/>
      <c r="R174" s="189"/>
      <c r="S174" s="189"/>
      <c r="T174" s="189"/>
      <c r="U174" s="189"/>
      <c r="V174" s="189"/>
      <c r="W174" s="189"/>
      <c r="X174" s="189"/>
      <c r="Y174" s="189"/>
      <c r="Z174" s="189"/>
      <c r="AA174" s="189"/>
      <c r="AB174" s="189"/>
    </row>
    <row r="175" ht="15.75" customHeight="1">
      <c r="A175" s="189"/>
      <c r="B175" s="189"/>
      <c r="C175" s="189"/>
      <c r="D175" s="189"/>
      <c r="E175" s="189"/>
      <c r="F175" s="189"/>
      <c r="G175" s="189"/>
      <c r="H175" s="189"/>
      <c r="I175" s="189"/>
      <c r="J175" s="189"/>
      <c r="K175" s="189"/>
      <c r="L175" s="189"/>
      <c r="M175" s="189"/>
      <c r="N175" s="189"/>
      <c r="O175" s="189"/>
      <c r="P175" s="189"/>
      <c r="Q175" s="189"/>
      <c r="R175" s="189"/>
      <c r="S175" s="189"/>
      <c r="T175" s="189"/>
      <c r="U175" s="189"/>
      <c r="V175" s="189"/>
      <c r="W175" s="189"/>
      <c r="X175" s="189"/>
      <c r="Y175" s="189"/>
      <c r="Z175" s="189"/>
      <c r="AA175" s="189"/>
      <c r="AB175" s="189"/>
    </row>
    <row r="176" ht="15.75" customHeight="1">
      <c r="A176" s="189"/>
      <c r="B176" s="189"/>
      <c r="C176" s="189"/>
      <c r="D176" s="189"/>
      <c r="E176" s="189"/>
      <c r="F176" s="189"/>
      <c r="G176" s="189"/>
      <c r="H176" s="189"/>
      <c r="I176" s="189"/>
      <c r="J176" s="189"/>
      <c r="K176" s="189"/>
      <c r="L176" s="189"/>
      <c r="M176" s="189"/>
      <c r="N176" s="189"/>
      <c r="O176" s="189"/>
      <c r="P176" s="189"/>
      <c r="Q176" s="189"/>
      <c r="R176" s="189"/>
      <c r="S176" s="189"/>
      <c r="T176" s="189"/>
      <c r="U176" s="189"/>
      <c r="V176" s="189"/>
      <c r="W176" s="189"/>
      <c r="X176" s="189"/>
      <c r="Y176" s="189"/>
      <c r="Z176" s="189"/>
      <c r="AA176" s="189"/>
      <c r="AB176" s="189"/>
    </row>
    <row r="177" ht="15.75" customHeight="1">
      <c r="A177" s="189"/>
      <c r="B177" s="189"/>
      <c r="C177" s="189"/>
      <c r="D177" s="189"/>
      <c r="E177" s="189"/>
      <c r="F177" s="189"/>
      <c r="G177" s="189"/>
      <c r="H177" s="189"/>
      <c r="I177" s="189"/>
      <c r="J177" s="189"/>
      <c r="K177" s="189"/>
      <c r="L177" s="189"/>
      <c r="M177" s="189"/>
      <c r="N177" s="189"/>
      <c r="O177" s="189"/>
      <c r="P177" s="189"/>
      <c r="Q177" s="189"/>
      <c r="R177" s="189"/>
      <c r="S177" s="189"/>
      <c r="T177" s="189"/>
      <c r="U177" s="189"/>
      <c r="V177" s="189"/>
      <c r="W177" s="189"/>
      <c r="X177" s="189"/>
      <c r="Y177" s="189"/>
      <c r="Z177" s="189"/>
      <c r="AA177" s="189"/>
      <c r="AB177" s="189"/>
    </row>
    <row r="178" ht="15.75" customHeight="1">
      <c r="A178" s="189"/>
      <c r="B178" s="189"/>
      <c r="C178" s="189"/>
      <c r="D178" s="189"/>
      <c r="E178" s="189"/>
      <c r="F178" s="189"/>
      <c r="G178" s="189"/>
      <c r="H178" s="189"/>
      <c r="I178" s="189"/>
      <c r="J178" s="189"/>
      <c r="K178" s="189"/>
      <c r="L178" s="189"/>
      <c r="M178" s="189"/>
      <c r="N178" s="189"/>
      <c r="O178" s="189"/>
      <c r="P178" s="189"/>
      <c r="Q178" s="189"/>
      <c r="R178" s="189"/>
      <c r="S178" s="189"/>
      <c r="T178" s="189"/>
      <c r="U178" s="189"/>
      <c r="V178" s="189"/>
      <c r="W178" s="189"/>
      <c r="X178" s="189"/>
      <c r="Y178" s="189"/>
      <c r="Z178" s="189"/>
      <c r="AA178" s="189"/>
      <c r="AB178" s="189"/>
    </row>
    <row r="179" ht="15.75" customHeight="1">
      <c r="A179" s="189"/>
      <c r="B179" s="189"/>
      <c r="C179" s="189"/>
      <c r="D179" s="189"/>
      <c r="E179" s="189"/>
      <c r="F179" s="189"/>
      <c r="G179" s="189"/>
      <c r="H179" s="189"/>
      <c r="I179" s="189"/>
      <c r="J179" s="189"/>
      <c r="K179" s="189"/>
      <c r="L179" s="189"/>
      <c r="M179" s="189"/>
      <c r="N179" s="189"/>
      <c r="O179" s="189"/>
      <c r="P179" s="189"/>
      <c r="Q179" s="189"/>
      <c r="R179" s="189"/>
      <c r="S179" s="189"/>
      <c r="T179" s="189"/>
      <c r="U179" s="189"/>
      <c r="V179" s="189"/>
      <c r="W179" s="189"/>
      <c r="X179" s="189"/>
      <c r="Y179" s="189"/>
      <c r="Z179" s="189"/>
      <c r="AA179" s="189"/>
      <c r="AB179" s="189"/>
    </row>
    <row r="180" ht="15.75" customHeight="1">
      <c r="A180" s="189"/>
      <c r="B180" s="189"/>
      <c r="C180" s="189"/>
      <c r="D180" s="189"/>
      <c r="E180" s="189"/>
      <c r="F180" s="189"/>
      <c r="G180" s="189"/>
      <c r="H180" s="189"/>
      <c r="I180" s="189"/>
      <c r="J180" s="189"/>
      <c r="K180" s="189"/>
      <c r="L180" s="189"/>
      <c r="M180" s="189"/>
      <c r="N180" s="189"/>
      <c r="O180" s="189"/>
      <c r="P180" s="189"/>
      <c r="Q180" s="189"/>
      <c r="R180" s="189"/>
      <c r="S180" s="189"/>
      <c r="T180" s="189"/>
      <c r="U180" s="189"/>
      <c r="V180" s="189"/>
      <c r="W180" s="189"/>
      <c r="X180" s="189"/>
      <c r="Y180" s="189"/>
      <c r="Z180" s="189"/>
      <c r="AA180" s="189"/>
      <c r="AB180" s="189"/>
    </row>
    <row r="181" ht="15.75" customHeight="1">
      <c r="A181" s="189"/>
      <c r="B181" s="189"/>
      <c r="C181" s="189"/>
      <c r="D181" s="189"/>
      <c r="E181" s="189"/>
      <c r="F181" s="189"/>
      <c r="G181" s="189"/>
      <c r="H181" s="189"/>
      <c r="I181" s="189"/>
      <c r="J181" s="189"/>
      <c r="K181" s="189"/>
      <c r="L181" s="189"/>
      <c r="M181" s="189"/>
      <c r="N181" s="189"/>
      <c r="O181" s="189"/>
      <c r="P181" s="189"/>
      <c r="Q181" s="189"/>
      <c r="R181" s="189"/>
      <c r="S181" s="189"/>
      <c r="T181" s="189"/>
      <c r="U181" s="189"/>
      <c r="V181" s="189"/>
      <c r="W181" s="189"/>
      <c r="X181" s="189"/>
      <c r="Y181" s="189"/>
      <c r="Z181" s="189"/>
      <c r="AA181" s="189"/>
      <c r="AB181" s="189"/>
    </row>
    <row r="182" ht="15.75" customHeight="1">
      <c r="A182" s="189"/>
      <c r="B182" s="189"/>
      <c r="C182" s="189"/>
      <c r="D182" s="189"/>
      <c r="E182" s="189"/>
      <c r="F182" s="189"/>
      <c r="G182" s="189"/>
      <c r="H182" s="189"/>
      <c r="I182" s="189"/>
      <c r="J182" s="189"/>
      <c r="K182" s="189"/>
      <c r="L182" s="189"/>
      <c r="M182" s="189"/>
      <c r="N182" s="189"/>
      <c r="O182" s="189"/>
      <c r="P182" s="189"/>
      <c r="Q182" s="189"/>
      <c r="R182" s="189"/>
      <c r="S182" s="189"/>
      <c r="T182" s="189"/>
      <c r="U182" s="189"/>
      <c r="V182" s="189"/>
      <c r="W182" s="189"/>
      <c r="X182" s="189"/>
      <c r="Y182" s="189"/>
      <c r="Z182" s="189"/>
      <c r="AA182" s="189"/>
      <c r="AB182" s="189"/>
    </row>
    <row r="183" ht="15.75" customHeight="1">
      <c r="A183" s="189"/>
      <c r="B183" s="189"/>
      <c r="C183" s="189"/>
      <c r="D183" s="189"/>
      <c r="E183" s="189"/>
      <c r="F183" s="189"/>
      <c r="G183" s="189"/>
      <c r="H183" s="189"/>
      <c r="I183" s="189"/>
      <c r="J183" s="189"/>
      <c r="K183" s="189"/>
      <c r="L183" s="189"/>
      <c r="M183" s="189"/>
      <c r="N183" s="189"/>
      <c r="O183" s="189"/>
      <c r="P183" s="189"/>
      <c r="Q183" s="189"/>
      <c r="R183" s="189"/>
      <c r="S183" s="189"/>
      <c r="T183" s="189"/>
      <c r="U183" s="189"/>
      <c r="V183" s="189"/>
      <c r="W183" s="189"/>
      <c r="X183" s="189"/>
      <c r="Y183" s="189"/>
      <c r="Z183" s="189"/>
      <c r="AA183" s="189"/>
      <c r="AB183" s="189"/>
    </row>
    <row r="184" ht="15.75" customHeight="1">
      <c r="A184" s="189"/>
      <c r="B184" s="189"/>
      <c r="C184" s="189"/>
      <c r="D184" s="189"/>
      <c r="E184" s="189"/>
      <c r="F184" s="189"/>
      <c r="G184" s="189"/>
      <c r="H184" s="189"/>
      <c r="I184" s="189"/>
      <c r="J184" s="189"/>
      <c r="K184" s="189"/>
      <c r="L184" s="189"/>
      <c r="M184" s="189"/>
      <c r="N184" s="189"/>
      <c r="O184" s="189"/>
      <c r="P184" s="189"/>
      <c r="Q184" s="189"/>
      <c r="R184" s="189"/>
      <c r="S184" s="189"/>
      <c r="T184" s="189"/>
      <c r="U184" s="189"/>
      <c r="V184" s="189"/>
      <c r="W184" s="189"/>
      <c r="X184" s="189"/>
      <c r="Y184" s="189"/>
      <c r="Z184" s="189"/>
      <c r="AA184" s="189"/>
      <c r="AB184" s="189"/>
    </row>
    <row r="185" ht="15.75" customHeight="1">
      <c r="A185" s="189"/>
      <c r="B185" s="189"/>
      <c r="C185" s="189"/>
      <c r="D185" s="189"/>
      <c r="E185" s="189"/>
      <c r="F185" s="189"/>
      <c r="G185" s="189"/>
      <c r="H185" s="189"/>
      <c r="I185" s="189"/>
      <c r="J185" s="189"/>
      <c r="K185" s="189"/>
      <c r="L185" s="189"/>
      <c r="M185" s="189"/>
      <c r="N185" s="189"/>
      <c r="O185" s="189"/>
      <c r="P185" s="189"/>
      <c r="Q185" s="189"/>
      <c r="R185" s="189"/>
      <c r="S185" s="189"/>
      <c r="T185" s="189"/>
      <c r="U185" s="189"/>
      <c r="V185" s="189"/>
      <c r="W185" s="189"/>
      <c r="X185" s="189"/>
      <c r="Y185" s="189"/>
      <c r="Z185" s="189"/>
      <c r="AA185" s="189"/>
      <c r="AB185" s="189"/>
    </row>
    <row r="186" ht="15.75" customHeight="1">
      <c r="A186" s="189"/>
      <c r="B186" s="189"/>
      <c r="C186" s="189"/>
      <c r="D186" s="189"/>
      <c r="E186" s="189"/>
      <c r="F186" s="189"/>
      <c r="G186" s="189"/>
      <c r="H186" s="189"/>
      <c r="I186" s="189"/>
      <c r="J186" s="189"/>
      <c r="K186" s="189"/>
      <c r="L186" s="189"/>
      <c r="M186" s="189"/>
      <c r="N186" s="189"/>
      <c r="O186" s="189"/>
      <c r="P186" s="189"/>
      <c r="Q186" s="189"/>
      <c r="R186" s="189"/>
      <c r="S186" s="189"/>
      <c r="T186" s="189"/>
      <c r="U186" s="189"/>
      <c r="V186" s="189"/>
      <c r="W186" s="189"/>
      <c r="X186" s="189"/>
      <c r="Y186" s="189"/>
      <c r="Z186" s="189"/>
      <c r="AA186" s="189"/>
      <c r="AB186" s="189"/>
    </row>
    <row r="187" ht="15.75" customHeight="1">
      <c r="A187" s="189"/>
      <c r="B187" s="189"/>
      <c r="C187" s="189"/>
      <c r="D187" s="189"/>
      <c r="E187" s="189"/>
      <c r="F187" s="189"/>
      <c r="G187" s="189"/>
      <c r="H187" s="189"/>
      <c r="I187" s="189"/>
      <c r="J187" s="189"/>
      <c r="K187" s="189"/>
      <c r="L187" s="189"/>
      <c r="M187" s="189"/>
      <c r="N187" s="189"/>
      <c r="O187" s="189"/>
      <c r="P187" s="189"/>
      <c r="Q187" s="189"/>
      <c r="R187" s="189"/>
      <c r="S187" s="189"/>
      <c r="T187" s="189"/>
      <c r="U187" s="189"/>
      <c r="V187" s="189"/>
      <c r="W187" s="189"/>
      <c r="X187" s="189"/>
      <c r="Y187" s="189"/>
      <c r="Z187" s="189"/>
      <c r="AA187" s="189"/>
      <c r="AB187" s="189"/>
    </row>
    <row r="188" ht="15.75" customHeight="1">
      <c r="A188" s="189"/>
      <c r="B188" s="189"/>
      <c r="C188" s="189"/>
      <c r="D188" s="189"/>
      <c r="E188" s="189"/>
      <c r="F188" s="189"/>
      <c r="G188" s="189"/>
      <c r="H188" s="189"/>
      <c r="I188" s="189"/>
      <c r="J188" s="189"/>
      <c r="K188" s="189"/>
      <c r="L188" s="189"/>
      <c r="M188" s="189"/>
      <c r="N188" s="189"/>
      <c r="O188" s="189"/>
      <c r="P188" s="189"/>
      <c r="Q188" s="189"/>
      <c r="R188" s="189"/>
      <c r="S188" s="189"/>
      <c r="T188" s="189"/>
      <c r="U188" s="189"/>
      <c r="V188" s="189"/>
      <c r="W188" s="189"/>
      <c r="X188" s="189"/>
      <c r="Y188" s="189"/>
      <c r="Z188" s="189"/>
      <c r="AA188" s="189"/>
      <c r="AB188" s="189"/>
    </row>
    <row r="189" ht="15.75" customHeight="1">
      <c r="A189" s="189"/>
      <c r="B189" s="189"/>
      <c r="C189" s="189"/>
      <c r="D189" s="189"/>
      <c r="E189" s="189"/>
      <c r="F189" s="189"/>
      <c r="G189" s="189"/>
      <c r="H189" s="189"/>
      <c r="I189" s="189"/>
      <c r="J189" s="189"/>
      <c r="K189" s="189"/>
      <c r="L189" s="189"/>
      <c r="M189" s="189"/>
      <c r="N189" s="189"/>
      <c r="O189" s="189"/>
      <c r="P189" s="189"/>
      <c r="Q189" s="189"/>
      <c r="R189" s="189"/>
      <c r="S189" s="189"/>
      <c r="T189" s="189"/>
      <c r="U189" s="189"/>
      <c r="V189" s="189"/>
      <c r="W189" s="189"/>
      <c r="X189" s="189"/>
      <c r="Y189" s="189"/>
      <c r="Z189" s="189"/>
      <c r="AA189" s="189"/>
      <c r="AB189" s="189"/>
    </row>
    <row r="190" ht="15.75" customHeight="1">
      <c r="A190" s="189"/>
      <c r="B190" s="189"/>
      <c r="C190" s="189"/>
      <c r="D190" s="189"/>
      <c r="E190" s="189"/>
      <c r="F190" s="189"/>
      <c r="G190" s="189"/>
      <c r="H190" s="189"/>
      <c r="I190" s="189"/>
      <c r="J190" s="189"/>
      <c r="K190" s="189"/>
      <c r="L190" s="189"/>
      <c r="M190" s="189"/>
      <c r="N190" s="189"/>
      <c r="O190" s="189"/>
      <c r="P190" s="189"/>
      <c r="Q190" s="189"/>
      <c r="R190" s="189"/>
      <c r="S190" s="189"/>
      <c r="T190" s="189"/>
      <c r="U190" s="189"/>
      <c r="V190" s="189"/>
      <c r="W190" s="189"/>
      <c r="X190" s="189"/>
      <c r="Y190" s="189"/>
      <c r="Z190" s="189"/>
      <c r="AA190" s="189"/>
      <c r="AB190" s="189"/>
    </row>
    <row r="191" ht="15.75" customHeight="1">
      <c r="A191" s="189"/>
      <c r="B191" s="189"/>
      <c r="C191" s="189"/>
      <c r="D191" s="189"/>
      <c r="E191" s="189"/>
      <c r="F191" s="189"/>
      <c r="G191" s="189"/>
      <c r="H191" s="189"/>
      <c r="I191" s="189"/>
      <c r="J191" s="189"/>
      <c r="K191" s="189"/>
      <c r="L191" s="189"/>
      <c r="M191" s="189"/>
      <c r="N191" s="189"/>
      <c r="O191" s="189"/>
      <c r="P191" s="189"/>
      <c r="Q191" s="189"/>
      <c r="R191" s="189"/>
      <c r="S191" s="189"/>
      <c r="T191" s="189"/>
      <c r="U191" s="189"/>
      <c r="V191" s="189"/>
      <c r="W191" s="189"/>
      <c r="X191" s="189"/>
      <c r="Y191" s="189"/>
      <c r="Z191" s="189"/>
      <c r="AA191" s="189"/>
      <c r="AB191" s="189"/>
    </row>
    <row r="192" ht="15.75" customHeight="1">
      <c r="A192" s="189"/>
      <c r="B192" s="189"/>
      <c r="C192" s="189"/>
      <c r="D192" s="189"/>
      <c r="E192" s="189"/>
      <c r="F192" s="189"/>
      <c r="G192" s="189"/>
      <c r="H192" s="189"/>
      <c r="I192" s="189"/>
      <c r="J192" s="189"/>
      <c r="K192" s="189"/>
      <c r="L192" s="189"/>
      <c r="M192" s="189"/>
      <c r="N192" s="189"/>
      <c r="O192" s="189"/>
      <c r="P192" s="189"/>
      <c r="Q192" s="189"/>
      <c r="R192" s="189"/>
      <c r="S192" s="189"/>
      <c r="T192" s="189"/>
      <c r="U192" s="189"/>
      <c r="V192" s="189"/>
      <c r="W192" s="189"/>
      <c r="X192" s="189"/>
      <c r="Y192" s="189"/>
      <c r="Z192" s="189"/>
      <c r="AA192" s="189"/>
      <c r="AB192" s="189"/>
    </row>
    <row r="193" ht="15.75" customHeight="1">
      <c r="A193" s="189"/>
      <c r="B193" s="189"/>
      <c r="C193" s="189"/>
      <c r="D193" s="189"/>
      <c r="E193" s="189"/>
      <c r="F193" s="189"/>
      <c r="G193" s="189"/>
      <c r="H193" s="189"/>
      <c r="I193" s="189"/>
      <c r="J193" s="189"/>
      <c r="K193" s="189"/>
      <c r="L193" s="189"/>
      <c r="M193" s="189"/>
      <c r="N193" s="189"/>
      <c r="O193" s="189"/>
      <c r="P193" s="189"/>
      <c r="Q193" s="189"/>
      <c r="R193" s="189"/>
      <c r="S193" s="189"/>
      <c r="T193" s="189"/>
      <c r="U193" s="189"/>
      <c r="V193" s="189"/>
      <c r="W193" s="189"/>
      <c r="X193" s="189"/>
      <c r="Y193" s="189"/>
      <c r="Z193" s="189"/>
      <c r="AA193" s="189"/>
      <c r="AB193" s="189"/>
    </row>
    <row r="194" ht="15.75" customHeight="1">
      <c r="A194" s="189"/>
      <c r="B194" s="189"/>
      <c r="C194" s="189"/>
      <c r="D194" s="189"/>
      <c r="E194" s="189"/>
      <c r="F194" s="189"/>
      <c r="G194" s="189"/>
      <c r="H194" s="189"/>
      <c r="I194" s="189"/>
      <c r="J194" s="189"/>
      <c r="K194" s="189"/>
      <c r="L194" s="189"/>
      <c r="M194" s="189"/>
      <c r="N194" s="189"/>
      <c r="O194" s="189"/>
      <c r="P194" s="189"/>
      <c r="Q194" s="189"/>
      <c r="R194" s="189"/>
      <c r="S194" s="189"/>
      <c r="T194" s="189"/>
      <c r="U194" s="189"/>
      <c r="V194" s="189"/>
      <c r="W194" s="189"/>
      <c r="X194" s="189"/>
      <c r="Y194" s="189"/>
      <c r="Z194" s="189"/>
      <c r="AA194" s="189"/>
      <c r="AB194" s="189"/>
    </row>
    <row r="195" ht="15.75" customHeight="1">
      <c r="A195" s="189"/>
      <c r="B195" s="189"/>
      <c r="C195" s="189"/>
      <c r="D195" s="189"/>
      <c r="E195" s="189"/>
      <c r="F195" s="189"/>
      <c r="G195" s="189"/>
      <c r="H195" s="189"/>
      <c r="I195" s="189"/>
      <c r="J195" s="189"/>
      <c r="K195" s="189"/>
      <c r="L195" s="189"/>
      <c r="M195" s="189"/>
      <c r="N195" s="189"/>
      <c r="O195" s="189"/>
      <c r="P195" s="189"/>
      <c r="Q195" s="189"/>
      <c r="R195" s="189"/>
      <c r="S195" s="189"/>
      <c r="T195" s="189"/>
      <c r="U195" s="189"/>
      <c r="V195" s="189"/>
      <c r="W195" s="189"/>
      <c r="X195" s="189"/>
      <c r="Y195" s="189"/>
      <c r="Z195" s="189"/>
      <c r="AA195" s="189"/>
      <c r="AB195" s="189"/>
    </row>
    <row r="196" ht="15.75" customHeight="1">
      <c r="A196" s="189"/>
      <c r="B196" s="189"/>
      <c r="C196" s="189"/>
      <c r="D196" s="189"/>
      <c r="E196" s="189"/>
      <c r="F196" s="189"/>
      <c r="G196" s="189"/>
      <c r="H196" s="189"/>
      <c r="I196" s="189"/>
      <c r="J196" s="189"/>
      <c r="K196" s="189"/>
      <c r="L196" s="189"/>
      <c r="M196" s="189"/>
      <c r="N196" s="189"/>
      <c r="O196" s="189"/>
      <c r="P196" s="189"/>
      <c r="Q196" s="189"/>
      <c r="R196" s="189"/>
      <c r="S196" s="189"/>
      <c r="T196" s="189"/>
      <c r="U196" s="189"/>
      <c r="V196" s="189"/>
      <c r="W196" s="189"/>
      <c r="X196" s="189"/>
      <c r="Y196" s="189"/>
      <c r="Z196" s="189"/>
      <c r="AA196" s="189"/>
      <c r="AB196" s="189"/>
    </row>
    <row r="197" ht="15.75" customHeight="1">
      <c r="A197" s="189"/>
      <c r="B197" s="189"/>
      <c r="C197" s="189"/>
      <c r="D197" s="189"/>
      <c r="E197" s="189"/>
      <c r="F197" s="189"/>
      <c r="G197" s="189"/>
      <c r="H197" s="189"/>
      <c r="I197" s="189"/>
      <c r="J197" s="189"/>
      <c r="K197" s="189"/>
      <c r="L197" s="189"/>
      <c r="M197" s="189"/>
      <c r="N197" s="189"/>
      <c r="O197" s="189"/>
      <c r="P197" s="189"/>
      <c r="Q197" s="189"/>
      <c r="R197" s="189"/>
      <c r="S197" s="189"/>
      <c r="T197" s="189"/>
      <c r="U197" s="189"/>
      <c r="V197" s="189"/>
      <c r="W197" s="189"/>
      <c r="X197" s="189"/>
      <c r="Y197" s="189"/>
      <c r="Z197" s="189"/>
      <c r="AA197" s="189"/>
      <c r="AB197" s="189"/>
    </row>
    <row r="198" ht="15.75" customHeight="1">
      <c r="A198" s="189"/>
      <c r="B198" s="189"/>
      <c r="C198" s="189"/>
      <c r="D198" s="189"/>
      <c r="E198" s="189"/>
      <c r="F198" s="189"/>
      <c r="G198" s="189"/>
      <c r="H198" s="189"/>
      <c r="I198" s="189"/>
      <c r="J198" s="189"/>
      <c r="K198" s="189"/>
      <c r="L198" s="189"/>
      <c r="M198" s="189"/>
      <c r="N198" s="189"/>
      <c r="O198" s="189"/>
      <c r="P198" s="189"/>
      <c r="Q198" s="189"/>
      <c r="R198" s="189"/>
      <c r="S198" s="189"/>
      <c r="T198" s="189"/>
      <c r="U198" s="189"/>
      <c r="V198" s="189"/>
      <c r="W198" s="189"/>
      <c r="X198" s="189"/>
      <c r="Y198" s="189"/>
      <c r="Z198" s="189"/>
      <c r="AA198" s="189"/>
      <c r="AB198" s="189"/>
    </row>
    <row r="199" ht="15.75" customHeight="1">
      <c r="A199" s="189"/>
      <c r="B199" s="189"/>
      <c r="C199" s="189"/>
      <c r="D199" s="189"/>
      <c r="E199" s="189"/>
      <c r="F199" s="189"/>
      <c r="G199" s="189"/>
      <c r="H199" s="189"/>
      <c r="I199" s="189"/>
      <c r="J199" s="189"/>
      <c r="K199" s="189"/>
      <c r="L199" s="189"/>
      <c r="M199" s="189"/>
      <c r="N199" s="189"/>
      <c r="O199" s="189"/>
      <c r="P199" s="189"/>
      <c r="Q199" s="189"/>
      <c r="R199" s="189"/>
      <c r="S199" s="189"/>
      <c r="T199" s="189"/>
      <c r="U199" s="189"/>
      <c r="V199" s="189"/>
      <c r="W199" s="189"/>
      <c r="X199" s="189"/>
      <c r="Y199" s="189"/>
      <c r="Z199" s="189"/>
      <c r="AA199" s="189"/>
      <c r="AB199" s="189"/>
    </row>
    <row r="200" ht="15.75" customHeight="1">
      <c r="A200" s="189"/>
      <c r="B200" s="189"/>
      <c r="C200" s="189"/>
      <c r="D200" s="189"/>
      <c r="E200" s="189"/>
      <c r="F200" s="189"/>
      <c r="G200" s="189"/>
      <c r="H200" s="189"/>
      <c r="I200" s="189"/>
      <c r="J200" s="189"/>
      <c r="K200" s="189"/>
      <c r="L200" s="189"/>
      <c r="M200" s="189"/>
      <c r="N200" s="189"/>
      <c r="O200" s="189"/>
      <c r="P200" s="189"/>
      <c r="Q200" s="189"/>
      <c r="R200" s="189"/>
      <c r="S200" s="189"/>
      <c r="T200" s="189"/>
      <c r="U200" s="189"/>
      <c r="V200" s="189"/>
      <c r="W200" s="189"/>
      <c r="X200" s="189"/>
      <c r="Y200" s="189"/>
      <c r="Z200" s="189"/>
      <c r="AA200" s="189"/>
      <c r="AB200" s="189"/>
    </row>
    <row r="201" ht="15.75" customHeight="1">
      <c r="A201" s="189"/>
      <c r="B201" s="189"/>
      <c r="C201" s="189"/>
      <c r="D201" s="189"/>
      <c r="E201" s="189"/>
      <c r="F201" s="189"/>
      <c r="G201" s="189"/>
      <c r="H201" s="189"/>
      <c r="I201" s="189"/>
      <c r="J201" s="189"/>
      <c r="K201" s="189"/>
      <c r="L201" s="189"/>
      <c r="M201" s="189"/>
      <c r="N201" s="189"/>
      <c r="O201" s="189"/>
      <c r="P201" s="189"/>
      <c r="Q201" s="189"/>
      <c r="R201" s="189"/>
      <c r="S201" s="189"/>
      <c r="T201" s="189"/>
      <c r="U201" s="189"/>
      <c r="V201" s="189"/>
      <c r="W201" s="189"/>
      <c r="X201" s="189"/>
      <c r="Y201" s="189"/>
      <c r="Z201" s="189"/>
      <c r="AA201" s="189"/>
      <c r="AB201" s="189"/>
    </row>
    <row r="202" ht="15.75" customHeight="1">
      <c r="A202" s="189"/>
      <c r="B202" s="189"/>
      <c r="C202" s="189"/>
      <c r="D202" s="189"/>
      <c r="E202" s="189"/>
      <c r="F202" s="189"/>
      <c r="G202" s="189"/>
      <c r="H202" s="189"/>
      <c r="I202" s="189"/>
      <c r="J202" s="189"/>
      <c r="K202" s="189"/>
      <c r="L202" s="189"/>
      <c r="M202" s="189"/>
      <c r="N202" s="189"/>
      <c r="O202" s="189"/>
      <c r="P202" s="189"/>
      <c r="Q202" s="189"/>
      <c r="R202" s="189"/>
      <c r="S202" s="189"/>
      <c r="T202" s="189"/>
      <c r="U202" s="189"/>
      <c r="V202" s="189"/>
      <c r="W202" s="189"/>
      <c r="X202" s="189"/>
      <c r="Y202" s="189"/>
      <c r="Z202" s="189"/>
      <c r="AA202" s="189"/>
      <c r="AB202" s="189"/>
    </row>
    <row r="203" ht="15.75" customHeight="1">
      <c r="A203" s="189"/>
      <c r="B203" s="189"/>
      <c r="C203" s="189"/>
      <c r="D203" s="189"/>
      <c r="E203" s="189"/>
      <c r="F203" s="189"/>
      <c r="G203" s="189"/>
      <c r="H203" s="189"/>
      <c r="I203" s="189"/>
      <c r="J203" s="189"/>
      <c r="K203" s="189"/>
      <c r="L203" s="189"/>
      <c r="M203" s="189"/>
      <c r="N203" s="189"/>
      <c r="O203" s="189"/>
      <c r="P203" s="189"/>
      <c r="Q203" s="189"/>
      <c r="R203" s="189"/>
      <c r="S203" s="189"/>
      <c r="T203" s="189"/>
      <c r="U203" s="189"/>
      <c r="V203" s="189"/>
      <c r="W203" s="189"/>
      <c r="X203" s="189"/>
      <c r="Y203" s="189"/>
      <c r="Z203" s="189"/>
      <c r="AA203" s="189"/>
      <c r="AB203" s="189"/>
    </row>
    <row r="204" ht="15.75" customHeight="1">
      <c r="A204" s="189"/>
      <c r="B204" s="189"/>
      <c r="C204" s="189"/>
      <c r="D204" s="189"/>
      <c r="E204" s="189"/>
      <c r="F204" s="189"/>
      <c r="G204" s="189"/>
      <c r="H204" s="189"/>
      <c r="I204" s="189"/>
      <c r="J204" s="189"/>
      <c r="K204" s="189"/>
      <c r="L204" s="189"/>
      <c r="M204" s="189"/>
      <c r="N204" s="189"/>
      <c r="O204" s="189"/>
      <c r="P204" s="189"/>
      <c r="Q204" s="189"/>
      <c r="R204" s="189"/>
      <c r="S204" s="189"/>
      <c r="T204" s="189"/>
      <c r="U204" s="189"/>
      <c r="V204" s="189"/>
      <c r="W204" s="189"/>
      <c r="X204" s="189"/>
      <c r="Y204" s="189"/>
      <c r="Z204" s="189"/>
      <c r="AA204" s="189"/>
      <c r="AB204" s="189"/>
    </row>
    <row r="205" ht="15.75" customHeight="1">
      <c r="A205" s="189"/>
      <c r="B205" s="189"/>
      <c r="C205" s="189"/>
      <c r="D205" s="189"/>
      <c r="E205" s="189"/>
      <c r="F205" s="189"/>
      <c r="G205" s="189"/>
      <c r="H205" s="189"/>
      <c r="I205" s="189"/>
      <c r="J205" s="189"/>
      <c r="K205" s="189"/>
      <c r="L205" s="189"/>
      <c r="M205" s="189"/>
      <c r="N205" s="189"/>
      <c r="O205" s="189"/>
      <c r="P205" s="189"/>
      <c r="Q205" s="189"/>
      <c r="R205" s="189"/>
      <c r="S205" s="189"/>
      <c r="T205" s="189"/>
      <c r="U205" s="189"/>
      <c r="V205" s="189"/>
      <c r="W205" s="189"/>
      <c r="X205" s="189"/>
      <c r="Y205" s="189"/>
      <c r="Z205" s="189"/>
      <c r="AA205" s="189"/>
      <c r="AB205" s="189"/>
    </row>
    <row r="206" ht="15.75" customHeight="1">
      <c r="A206" s="189"/>
      <c r="B206" s="189"/>
      <c r="C206" s="189"/>
      <c r="D206" s="189"/>
      <c r="E206" s="189"/>
      <c r="F206" s="189"/>
      <c r="G206" s="189"/>
      <c r="H206" s="189"/>
      <c r="I206" s="189"/>
      <c r="J206" s="189"/>
      <c r="K206" s="189"/>
      <c r="L206" s="189"/>
      <c r="M206" s="189"/>
      <c r="N206" s="189"/>
      <c r="O206" s="189"/>
      <c r="P206" s="189"/>
      <c r="Q206" s="189"/>
      <c r="R206" s="189"/>
      <c r="S206" s="189"/>
      <c r="T206" s="189"/>
      <c r="U206" s="189"/>
      <c r="V206" s="189"/>
      <c r="W206" s="189"/>
      <c r="X206" s="189"/>
      <c r="Y206" s="189"/>
      <c r="Z206" s="189"/>
      <c r="AA206" s="189"/>
      <c r="AB206" s="189"/>
    </row>
    <row r="207" ht="15.75" customHeight="1">
      <c r="A207" s="189"/>
      <c r="B207" s="189"/>
      <c r="C207" s="189"/>
      <c r="D207" s="189"/>
      <c r="E207" s="189"/>
      <c r="F207" s="189"/>
      <c r="G207" s="189"/>
      <c r="H207" s="189"/>
      <c r="I207" s="189"/>
      <c r="J207" s="189"/>
      <c r="K207" s="189"/>
      <c r="L207" s="189"/>
      <c r="M207" s="189"/>
      <c r="N207" s="189"/>
      <c r="O207" s="189"/>
      <c r="P207" s="189"/>
      <c r="Q207" s="189"/>
      <c r="R207" s="189"/>
      <c r="S207" s="189"/>
      <c r="T207" s="189"/>
      <c r="U207" s="189"/>
      <c r="V207" s="189"/>
      <c r="W207" s="189"/>
      <c r="X207" s="189"/>
      <c r="Y207" s="189"/>
      <c r="Z207" s="189"/>
      <c r="AA207" s="189"/>
      <c r="AB207" s="189"/>
    </row>
    <row r="208" ht="15.75" customHeight="1">
      <c r="A208" s="189"/>
      <c r="B208" s="189"/>
      <c r="C208" s="189"/>
      <c r="D208" s="189"/>
      <c r="E208" s="189"/>
      <c r="F208" s="189"/>
      <c r="G208" s="189"/>
      <c r="H208" s="189"/>
      <c r="I208" s="189"/>
      <c r="J208" s="189"/>
      <c r="K208" s="189"/>
      <c r="L208" s="189"/>
      <c r="M208" s="189"/>
      <c r="N208" s="189"/>
      <c r="O208" s="189"/>
      <c r="P208" s="189"/>
      <c r="Q208" s="189"/>
      <c r="R208" s="189"/>
      <c r="S208" s="189"/>
      <c r="T208" s="189"/>
      <c r="U208" s="189"/>
      <c r="V208" s="189"/>
      <c r="W208" s="189"/>
      <c r="X208" s="189"/>
      <c r="Y208" s="189"/>
      <c r="Z208" s="189"/>
      <c r="AA208" s="189"/>
      <c r="AB208" s="189"/>
    </row>
    <row r="209" ht="15.75" customHeight="1">
      <c r="A209" s="189"/>
      <c r="B209" s="189"/>
      <c r="C209" s="189"/>
      <c r="D209" s="189"/>
      <c r="E209" s="189"/>
      <c r="F209" s="189"/>
      <c r="G209" s="189"/>
      <c r="H209" s="189"/>
      <c r="I209" s="189"/>
      <c r="J209" s="189"/>
      <c r="K209" s="189"/>
      <c r="L209" s="189"/>
      <c r="M209" s="189"/>
      <c r="N209" s="189"/>
      <c r="O209" s="189"/>
      <c r="P209" s="189"/>
      <c r="Q209" s="189"/>
      <c r="R209" s="189"/>
      <c r="S209" s="189"/>
      <c r="T209" s="189"/>
      <c r="U209" s="189"/>
      <c r="V209" s="189"/>
      <c r="W209" s="189"/>
      <c r="X209" s="189"/>
      <c r="Y209" s="189"/>
      <c r="Z209" s="189"/>
      <c r="AA209" s="189"/>
      <c r="AB209" s="189"/>
    </row>
    <row r="210" ht="15.75" customHeight="1">
      <c r="A210" s="189"/>
      <c r="B210" s="189"/>
      <c r="C210" s="189"/>
      <c r="D210" s="189"/>
      <c r="E210" s="189"/>
      <c r="F210" s="189"/>
      <c r="G210" s="189"/>
      <c r="H210" s="189"/>
      <c r="I210" s="189"/>
      <c r="J210" s="189"/>
      <c r="K210" s="189"/>
      <c r="L210" s="189"/>
      <c r="M210" s="189"/>
      <c r="N210" s="189"/>
      <c r="O210" s="189"/>
      <c r="P210" s="189"/>
      <c r="Q210" s="189"/>
      <c r="R210" s="189"/>
      <c r="S210" s="189"/>
      <c r="T210" s="189"/>
      <c r="U210" s="189"/>
      <c r="V210" s="189"/>
      <c r="W210" s="189"/>
      <c r="X210" s="189"/>
      <c r="Y210" s="189"/>
      <c r="Z210" s="189"/>
      <c r="AA210" s="189"/>
      <c r="AB210" s="189"/>
    </row>
    <row r="211" ht="15.75" customHeight="1">
      <c r="A211" s="189"/>
      <c r="B211" s="189"/>
      <c r="C211" s="189"/>
      <c r="D211" s="189"/>
      <c r="E211" s="189"/>
      <c r="F211" s="189"/>
      <c r="G211" s="189"/>
      <c r="H211" s="189"/>
      <c r="I211" s="189"/>
      <c r="J211" s="189"/>
      <c r="K211" s="189"/>
      <c r="L211" s="189"/>
      <c r="M211" s="189"/>
      <c r="N211" s="189"/>
      <c r="O211" s="189"/>
      <c r="P211" s="189"/>
      <c r="Q211" s="189"/>
      <c r="R211" s="189"/>
      <c r="S211" s="189"/>
      <c r="T211" s="189"/>
      <c r="U211" s="189"/>
      <c r="V211" s="189"/>
      <c r="W211" s="189"/>
      <c r="X211" s="189"/>
      <c r="Y211" s="189"/>
      <c r="Z211" s="189"/>
      <c r="AA211" s="189"/>
      <c r="AB211" s="189"/>
    </row>
    <row r="212" ht="15.75" customHeight="1">
      <c r="A212" s="189"/>
      <c r="B212" s="189"/>
      <c r="C212" s="189"/>
      <c r="D212" s="189"/>
      <c r="E212" s="189"/>
      <c r="F212" s="189"/>
      <c r="G212" s="189"/>
      <c r="H212" s="189"/>
      <c r="I212" s="189"/>
      <c r="J212" s="189"/>
      <c r="K212" s="189"/>
      <c r="L212" s="189"/>
      <c r="M212" s="189"/>
      <c r="N212" s="189"/>
      <c r="O212" s="189"/>
      <c r="P212" s="189"/>
      <c r="Q212" s="189"/>
      <c r="R212" s="189"/>
      <c r="S212" s="189"/>
      <c r="T212" s="189"/>
      <c r="U212" s="189"/>
      <c r="V212" s="189"/>
      <c r="W212" s="189"/>
      <c r="X212" s="189"/>
      <c r="Y212" s="189"/>
      <c r="Z212" s="189"/>
      <c r="AA212" s="189"/>
      <c r="AB212" s="189"/>
    </row>
    <row r="213" ht="15.75" customHeight="1">
      <c r="A213" s="189"/>
      <c r="B213" s="189"/>
      <c r="C213" s="189"/>
      <c r="D213" s="189"/>
      <c r="E213" s="189"/>
      <c r="F213" s="189"/>
      <c r="G213" s="189"/>
      <c r="H213" s="189"/>
      <c r="I213" s="189"/>
      <c r="J213" s="189"/>
      <c r="K213" s="189"/>
      <c r="L213" s="189"/>
      <c r="M213" s="189"/>
      <c r="N213" s="189"/>
      <c r="O213" s="189"/>
      <c r="P213" s="189"/>
      <c r="Q213" s="189"/>
      <c r="R213" s="189"/>
      <c r="S213" s="189"/>
      <c r="T213" s="189"/>
      <c r="U213" s="189"/>
      <c r="V213" s="189"/>
      <c r="W213" s="189"/>
      <c r="X213" s="189"/>
      <c r="Y213" s="189"/>
      <c r="Z213" s="189"/>
      <c r="AA213" s="189"/>
      <c r="AB213" s="189"/>
    </row>
    <row r="214" ht="15.75" customHeight="1">
      <c r="A214" s="189"/>
      <c r="B214" s="189"/>
      <c r="C214" s="189"/>
      <c r="D214" s="189"/>
      <c r="E214" s="189"/>
      <c r="F214" s="189"/>
      <c r="G214" s="189"/>
      <c r="H214" s="189"/>
      <c r="I214" s="189"/>
      <c r="J214" s="189"/>
      <c r="K214" s="189"/>
      <c r="L214" s="189"/>
      <c r="M214" s="189"/>
      <c r="N214" s="189"/>
      <c r="O214" s="189"/>
      <c r="P214" s="189"/>
      <c r="Q214" s="189"/>
      <c r="R214" s="189"/>
      <c r="S214" s="189"/>
      <c r="T214" s="189"/>
      <c r="U214" s="189"/>
      <c r="V214" s="189"/>
      <c r="W214" s="189"/>
      <c r="X214" s="189"/>
      <c r="Y214" s="189"/>
      <c r="Z214" s="189"/>
      <c r="AA214" s="189"/>
      <c r="AB214" s="189"/>
    </row>
    <row r="215" ht="15.75" customHeight="1">
      <c r="A215" s="189"/>
      <c r="B215" s="189"/>
      <c r="C215" s="189"/>
      <c r="D215" s="189"/>
      <c r="E215" s="189"/>
      <c r="F215" s="189"/>
      <c r="G215" s="189"/>
      <c r="H215" s="189"/>
      <c r="I215" s="189"/>
      <c r="J215" s="189"/>
      <c r="K215" s="189"/>
      <c r="L215" s="189"/>
      <c r="M215" s="189"/>
      <c r="N215" s="189"/>
      <c r="O215" s="189"/>
      <c r="P215" s="189"/>
      <c r="Q215" s="189"/>
      <c r="R215" s="189"/>
      <c r="S215" s="189"/>
      <c r="T215" s="189"/>
      <c r="U215" s="189"/>
      <c r="V215" s="189"/>
      <c r="W215" s="189"/>
      <c r="X215" s="189"/>
      <c r="Y215" s="189"/>
      <c r="Z215" s="189"/>
      <c r="AA215" s="189"/>
      <c r="AB215" s="189"/>
    </row>
    <row r="216" ht="15.75" customHeight="1">
      <c r="A216" s="189"/>
      <c r="B216" s="189"/>
      <c r="C216" s="189"/>
      <c r="D216" s="189"/>
      <c r="E216" s="189"/>
      <c r="F216" s="189"/>
      <c r="G216" s="189"/>
      <c r="H216" s="189"/>
      <c r="I216" s="189"/>
      <c r="J216" s="189"/>
      <c r="K216" s="189"/>
      <c r="L216" s="189"/>
      <c r="M216" s="189"/>
      <c r="N216" s="189"/>
      <c r="O216" s="189"/>
      <c r="P216" s="189"/>
      <c r="Q216" s="189"/>
      <c r="R216" s="189"/>
      <c r="S216" s="189"/>
      <c r="T216" s="189"/>
      <c r="U216" s="189"/>
      <c r="V216" s="189"/>
      <c r="W216" s="189"/>
      <c r="X216" s="189"/>
      <c r="Y216" s="189"/>
      <c r="Z216" s="189"/>
      <c r="AA216" s="189"/>
      <c r="AB216" s="189"/>
    </row>
    <row r="217" ht="15.75" customHeight="1">
      <c r="A217" s="189"/>
      <c r="B217" s="189"/>
      <c r="C217" s="189"/>
      <c r="D217" s="189"/>
      <c r="E217" s="189"/>
      <c r="F217" s="189"/>
      <c r="G217" s="189"/>
      <c r="H217" s="189"/>
      <c r="I217" s="189"/>
      <c r="J217" s="189"/>
      <c r="K217" s="189"/>
      <c r="L217" s="189"/>
      <c r="M217" s="189"/>
      <c r="N217" s="189"/>
      <c r="O217" s="189"/>
      <c r="P217" s="189"/>
      <c r="Q217" s="189"/>
      <c r="R217" s="189"/>
      <c r="S217" s="189"/>
      <c r="T217" s="189"/>
      <c r="U217" s="189"/>
      <c r="V217" s="189"/>
      <c r="W217" s="189"/>
      <c r="X217" s="189"/>
      <c r="Y217" s="189"/>
      <c r="Z217" s="189"/>
      <c r="AA217" s="189"/>
      <c r="AB217" s="189"/>
    </row>
    <row r="218" ht="15.75" customHeight="1">
      <c r="A218" s="189"/>
      <c r="B218" s="189"/>
      <c r="C218" s="189"/>
      <c r="D218" s="189"/>
      <c r="E218" s="189"/>
      <c r="F218" s="189"/>
      <c r="G218" s="189"/>
      <c r="H218" s="189"/>
      <c r="I218" s="189"/>
      <c r="J218" s="189"/>
      <c r="K218" s="189"/>
      <c r="L218" s="189"/>
      <c r="M218" s="189"/>
      <c r="N218" s="189"/>
      <c r="O218" s="189"/>
      <c r="P218" s="189"/>
      <c r="Q218" s="189"/>
      <c r="R218" s="189"/>
      <c r="S218" s="189"/>
      <c r="T218" s="189"/>
      <c r="U218" s="189"/>
      <c r="V218" s="189"/>
      <c r="W218" s="189"/>
      <c r="X218" s="189"/>
      <c r="Y218" s="189"/>
      <c r="Z218" s="189"/>
      <c r="AA218" s="189"/>
      <c r="AB218" s="189"/>
    </row>
    <row r="219" ht="15.75" customHeight="1">
      <c r="A219" s="189"/>
      <c r="B219" s="189"/>
      <c r="C219" s="189"/>
      <c r="D219" s="189"/>
      <c r="E219" s="189"/>
      <c r="F219" s="189"/>
      <c r="G219" s="189"/>
      <c r="H219" s="189"/>
      <c r="I219" s="189"/>
      <c r="J219" s="189"/>
      <c r="K219" s="189"/>
      <c r="L219" s="189"/>
      <c r="M219" s="189"/>
      <c r="N219" s="189"/>
      <c r="O219" s="189"/>
      <c r="P219" s="189"/>
      <c r="Q219" s="189"/>
      <c r="R219" s="189"/>
      <c r="S219" s="189"/>
      <c r="T219" s="189"/>
      <c r="U219" s="189"/>
      <c r="V219" s="189"/>
      <c r="W219" s="189"/>
      <c r="X219" s="189"/>
      <c r="Y219" s="189"/>
      <c r="Z219" s="189"/>
      <c r="AA219" s="189"/>
      <c r="AB219" s="189"/>
    </row>
    <row r="220" ht="15.75" customHeight="1">
      <c r="A220" s="189"/>
      <c r="B220" s="189"/>
      <c r="C220" s="189"/>
      <c r="D220" s="189"/>
      <c r="E220" s="189"/>
      <c r="F220" s="189"/>
      <c r="G220" s="189"/>
      <c r="H220" s="189"/>
      <c r="I220" s="189"/>
      <c r="J220" s="189"/>
      <c r="K220" s="189"/>
      <c r="L220" s="189"/>
      <c r="M220" s="189"/>
      <c r="N220" s="189"/>
      <c r="O220" s="189"/>
      <c r="P220" s="189"/>
      <c r="Q220" s="189"/>
      <c r="R220" s="189"/>
      <c r="S220" s="189"/>
      <c r="T220" s="189"/>
      <c r="U220" s="189"/>
      <c r="V220" s="189"/>
      <c r="W220" s="189"/>
      <c r="X220" s="189"/>
      <c r="Y220" s="189"/>
      <c r="Z220" s="189"/>
      <c r="AA220" s="189"/>
      <c r="AB220" s="189"/>
    </row>
    <row r="221" ht="15.75" customHeight="1">
      <c r="A221" s="189"/>
      <c r="B221" s="189"/>
      <c r="C221" s="189"/>
      <c r="D221" s="189"/>
      <c r="E221" s="189"/>
      <c r="F221" s="189"/>
      <c r="G221" s="189"/>
      <c r="H221" s="189"/>
      <c r="I221" s="189"/>
      <c r="J221" s="189"/>
      <c r="K221" s="189"/>
      <c r="L221" s="189"/>
      <c r="M221" s="189"/>
      <c r="N221" s="189"/>
      <c r="O221" s="189"/>
      <c r="P221" s="189"/>
      <c r="Q221" s="189"/>
      <c r="R221" s="189"/>
      <c r="S221" s="189"/>
      <c r="T221" s="189"/>
      <c r="U221" s="189"/>
      <c r="V221" s="189"/>
      <c r="W221" s="189"/>
      <c r="X221" s="189"/>
      <c r="Y221" s="189"/>
      <c r="Z221" s="189"/>
      <c r="AA221" s="189"/>
      <c r="AB221" s="189"/>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1:$J$1001"/>
  <mergeCells count="1">
    <mergeCell ref="B21:C2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43"/>
    <col customWidth="1" min="2" max="2" width="46.86"/>
    <col customWidth="1" min="3" max="6" width="14.43"/>
  </cols>
  <sheetData>
    <row r="1">
      <c r="A1" s="591" t="s">
        <v>273</v>
      </c>
      <c r="B1" s="591" t="s">
        <v>274</v>
      </c>
      <c r="C1" s="591" t="s">
        <v>277</v>
      </c>
      <c r="D1" s="592" t="s">
        <v>278</v>
      </c>
      <c r="E1" s="593" t="s">
        <v>639</v>
      </c>
      <c r="F1" s="447"/>
      <c r="G1" s="593" t="s">
        <v>923</v>
      </c>
      <c r="H1" s="446"/>
      <c r="I1" s="447"/>
      <c r="J1" s="572"/>
      <c r="K1" s="572"/>
      <c r="L1" s="572"/>
      <c r="M1" s="572"/>
      <c r="N1" s="572"/>
      <c r="O1" s="572"/>
      <c r="P1" s="572"/>
      <c r="Q1" s="572"/>
      <c r="R1" s="572"/>
    </row>
    <row r="2">
      <c r="A2" s="273"/>
      <c r="B2" s="273"/>
      <c r="C2" s="273"/>
      <c r="D2" s="273"/>
      <c r="E2" s="376" t="s">
        <v>924</v>
      </c>
      <c r="F2" s="376" t="s">
        <v>925</v>
      </c>
      <c r="G2" s="376" t="s">
        <v>924</v>
      </c>
      <c r="H2" s="376" t="s">
        <v>925</v>
      </c>
      <c r="I2" s="69" t="s">
        <v>926</v>
      </c>
      <c r="J2" s="572"/>
      <c r="K2" s="572"/>
      <c r="L2" s="572"/>
      <c r="M2" s="572"/>
      <c r="N2" s="572"/>
      <c r="O2" s="572"/>
      <c r="P2" s="572"/>
      <c r="Q2" s="572"/>
      <c r="R2" s="572"/>
    </row>
    <row r="3">
      <c r="A3" s="594"/>
      <c r="B3" s="594"/>
      <c r="C3" s="594"/>
      <c r="D3" s="577"/>
      <c r="E3" s="577"/>
      <c r="F3" s="577"/>
      <c r="G3" s="577"/>
      <c r="H3" s="577"/>
      <c r="I3" s="577"/>
      <c r="J3" s="580"/>
      <c r="K3" s="580"/>
      <c r="L3" s="580"/>
      <c r="M3" s="580"/>
      <c r="N3" s="580"/>
      <c r="O3" s="580"/>
      <c r="P3" s="580"/>
      <c r="Q3" s="580"/>
      <c r="R3" s="580"/>
    </row>
    <row r="4">
      <c r="A4" s="595">
        <v>1.0</v>
      </c>
      <c r="B4" s="236" t="s">
        <v>927</v>
      </c>
      <c r="C4" s="596"/>
      <c r="D4" s="597"/>
      <c r="E4" s="597"/>
      <c r="F4" s="597"/>
      <c r="G4" s="597"/>
      <c r="H4" s="597"/>
      <c r="I4" s="597"/>
      <c r="J4" s="580"/>
      <c r="K4" s="580"/>
      <c r="L4" s="580"/>
      <c r="M4" s="580"/>
      <c r="N4" s="580"/>
      <c r="O4" s="580"/>
      <c r="P4" s="580"/>
      <c r="Q4" s="580"/>
      <c r="R4" s="580"/>
    </row>
    <row r="5">
      <c r="A5" s="594"/>
      <c r="B5" s="138"/>
      <c r="C5" s="594"/>
      <c r="D5" s="577"/>
      <c r="E5" s="577"/>
      <c r="F5" s="577"/>
      <c r="G5" s="577"/>
      <c r="H5" s="577"/>
      <c r="I5" s="577"/>
      <c r="J5" s="580"/>
      <c r="K5" s="580"/>
      <c r="L5" s="580"/>
      <c r="M5" s="580"/>
      <c r="N5" s="580"/>
      <c r="O5" s="580"/>
      <c r="P5" s="580"/>
      <c r="Q5" s="580"/>
      <c r="R5" s="580"/>
    </row>
    <row r="6">
      <c r="A6" s="243">
        <v>1.1</v>
      </c>
      <c r="B6" s="138" t="s">
        <v>928</v>
      </c>
      <c r="C6" s="243" t="s">
        <v>428</v>
      </c>
      <c r="D6" s="277">
        <v>1.0</v>
      </c>
      <c r="E6" s="278">
        <v>488936.0</v>
      </c>
      <c r="F6" s="598">
        <v>48350.0</v>
      </c>
      <c r="G6" s="599">
        <f>N(D6)*N(E6)</f>
        <v>488936</v>
      </c>
      <c r="H6" s="599">
        <f>N(D6)*N(F6)</f>
        <v>48350</v>
      </c>
      <c r="I6" s="599">
        <f>G6+H6</f>
        <v>537286</v>
      </c>
      <c r="J6" s="580"/>
      <c r="K6" s="580"/>
      <c r="L6" s="580"/>
      <c r="M6" s="580"/>
      <c r="N6" s="580"/>
      <c r="O6" s="580"/>
      <c r="P6" s="580"/>
      <c r="Q6" s="580"/>
      <c r="R6" s="580"/>
    </row>
    <row r="7">
      <c r="A7" s="243"/>
      <c r="B7" s="138"/>
      <c r="C7" s="243"/>
      <c r="D7" s="277"/>
      <c r="E7" s="278"/>
      <c r="F7" s="598"/>
      <c r="G7" s="599"/>
      <c r="H7" s="599"/>
      <c r="I7" s="599"/>
      <c r="J7" s="580"/>
      <c r="K7" s="580"/>
      <c r="L7" s="580"/>
      <c r="M7" s="580"/>
      <c r="N7" s="580"/>
      <c r="O7" s="580"/>
      <c r="P7" s="580"/>
      <c r="Q7" s="580"/>
      <c r="R7" s="580"/>
    </row>
    <row r="8">
      <c r="A8" s="243">
        <v>1.2</v>
      </c>
      <c r="B8" s="138" t="s">
        <v>929</v>
      </c>
      <c r="C8" s="243" t="s">
        <v>428</v>
      </c>
      <c r="D8" s="277">
        <v>1.0</v>
      </c>
      <c r="E8" s="278">
        <v>426447.0</v>
      </c>
      <c r="F8" s="598">
        <v>38680.0</v>
      </c>
      <c r="G8" s="599">
        <f>N(D8)*N(E8)</f>
        <v>426447</v>
      </c>
      <c r="H8" s="599">
        <f>N(D8)*N(F8)</f>
        <v>38680</v>
      </c>
      <c r="I8" s="599">
        <f>G8+H8</f>
        <v>465127</v>
      </c>
      <c r="J8" s="580"/>
      <c r="K8" s="580"/>
      <c r="L8" s="580"/>
      <c r="M8" s="580"/>
      <c r="N8" s="580"/>
      <c r="O8" s="580"/>
      <c r="P8" s="580"/>
      <c r="Q8" s="580"/>
      <c r="R8" s="580"/>
    </row>
    <row r="9">
      <c r="A9" s="594"/>
      <c r="B9" s="600"/>
      <c r="C9" s="594"/>
      <c r="D9" s="577"/>
      <c r="E9" s="594"/>
      <c r="F9" s="577"/>
      <c r="G9" s="577"/>
      <c r="H9" s="577"/>
      <c r="I9" s="577"/>
      <c r="J9" s="580"/>
      <c r="K9" s="580"/>
      <c r="L9" s="580"/>
      <c r="M9" s="580"/>
      <c r="N9" s="580"/>
      <c r="O9" s="580"/>
      <c r="P9" s="580"/>
      <c r="Q9" s="580"/>
      <c r="R9" s="580"/>
    </row>
    <row r="10">
      <c r="A10" s="594"/>
      <c r="B10" s="594"/>
      <c r="C10" s="594"/>
      <c r="D10" s="577"/>
      <c r="E10" s="594"/>
      <c r="F10" s="577"/>
      <c r="G10" s="577"/>
      <c r="H10" s="577"/>
      <c r="I10" s="577"/>
      <c r="J10" s="580"/>
      <c r="K10" s="580"/>
      <c r="L10" s="580"/>
      <c r="M10" s="580"/>
      <c r="N10" s="580"/>
      <c r="O10" s="580"/>
      <c r="P10" s="580"/>
      <c r="Q10" s="580"/>
      <c r="R10" s="580"/>
    </row>
    <row r="11">
      <c r="A11" s="596"/>
      <c r="B11" s="236" t="s">
        <v>930</v>
      </c>
      <c r="C11" s="596"/>
      <c r="D11" s="597"/>
      <c r="E11" s="596"/>
      <c r="F11" s="597"/>
      <c r="G11" s="601">
        <f t="shared" ref="G11:I11" si="1">SUM(G5:G10)</f>
        <v>915383</v>
      </c>
      <c r="H11" s="601">
        <f t="shared" si="1"/>
        <v>87030</v>
      </c>
      <c r="I11" s="601">
        <f t="shared" si="1"/>
        <v>1002413</v>
      </c>
      <c r="J11" s="580"/>
      <c r="K11" s="580"/>
      <c r="L11" s="580"/>
      <c r="M11" s="580"/>
      <c r="N11" s="580"/>
      <c r="O11" s="580"/>
      <c r="P11" s="580"/>
      <c r="Q11" s="580"/>
      <c r="R11" s="580"/>
    </row>
    <row r="12">
      <c r="A12" s="594"/>
      <c r="B12" s="594"/>
      <c r="C12" s="594"/>
      <c r="D12" s="577"/>
      <c r="E12" s="594"/>
      <c r="F12" s="577"/>
      <c r="G12" s="577"/>
      <c r="H12" s="577"/>
      <c r="I12" s="577"/>
      <c r="J12" s="580"/>
      <c r="K12" s="580"/>
      <c r="L12" s="580"/>
      <c r="M12" s="580"/>
      <c r="N12" s="580"/>
      <c r="O12" s="580"/>
      <c r="P12" s="580"/>
      <c r="Q12" s="580"/>
      <c r="R12" s="580"/>
    </row>
    <row r="13">
      <c r="A13" s="595">
        <v>2.0</v>
      </c>
      <c r="B13" s="236" t="s">
        <v>931</v>
      </c>
      <c r="C13" s="596"/>
      <c r="D13" s="597"/>
      <c r="E13" s="596"/>
      <c r="F13" s="597"/>
      <c r="G13" s="597"/>
      <c r="H13" s="597"/>
      <c r="I13" s="597"/>
      <c r="J13" s="580"/>
      <c r="K13" s="580"/>
      <c r="L13" s="580"/>
      <c r="M13" s="580"/>
      <c r="N13" s="580"/>
      <c r="O13" s="580"/>
      <c r="P13" s="580"/>
      <c r="Q13" s="580"/>
      <c r="R13" s="580"/>
    </row>
    <row r="14">
      <c r="A14" s="594"/>
      <c r="B14" s="594"/>
      <c r="C14" s="594"/>
      <c r="D14" s="577"/>
      <c r="E14" s="594"/>
      <c r="F14" s="577"/>
      <c r="G14" s="577"/>
      <c r="H14" s="577"/>
      <c r="I14" s="577"/>
      <c r="J14" s="580"/>
      <c r="K14" s="580"/>
      <c r="L14" s="580"/>
      <c r="M14" s="580"/>
      <c r="N14" s="580"/>
      <c r="O14" s="580"/>
      <c r="P14" s="580"/>
      <c r="Q14" s="580"/>
      <c r="R14" s="580"/>
    </row>
    <row r="15">
      <c r="A15" s="594"/>
      <c r="B15" s="138" t="s">
        <v>932</v>
      </c>
      <c r="C15" s="594"/>
      <c r="D15" s="577"/>
      <c r="E15" s="594"/>
      <c r="F15" s="577"/>
      <c r="G15" s="577"/>
      <c r="H15" s="577"/>
      <c r="I15" s="577"/>
      <c r="J15" s="580"/>
      <c r="K15" s="580"/>
      <c r="L15" s="580"/>
      <c r="M15" s="580"/>
      <c r="N15" s="580"/>
      <c r="O15" s="580"/>
      <c r="P15" s="580"/>
      <c r="Q15" s="580"/>
      <c r="R15" s="580"/>
    </row>
    <row r="16">
      <c r="A16" s="594"/>
      <c r="B16" s="138" t="s">
        <v>933</v>
      </c>
      <c r="C16" s="594"/>
      <c r="D16" s="577"/>
      <c r="E16" s="594"/>
      <c r="F16" s="577"/>
      <c r="G16" s="577"/>
      <c r="H16" s="577"/>
      <c r="I16" s="577"/>
      <c r="J16" s="580"/>
      <c r="K16" s="580"/>
      <c r="L16" s="580"/>
      <c r="M16" s="580"/>
      <c r="N16" s="580"/>
      <c r="O16" s="580"/>
      <c r="P16" s="580"/>
      <c r="Q16" s="580"/>
      <c r="R16" s="580"/>
    </row>
    <row r="17">
      <c r="A17" s="594"/>
      <c r="B17" s="138" t="s">
        <v>934</v>
      </c>
      <c r="C17" s="594"/>
      <c r="D17" s="577"/>
      <c r="E17" s="594"/>
      <c r="F17" s="577"/>
      <c r="G17" s="577"/>
      <c r="H17" s="577"/>
      <c r="I17" s="577"/>
      <c r="J17" s="580"/>
      <c r="K17" s="580"/>
      <c r="L17" s="580"/>
      <c r="M17" s="580"/>
      <c r="N17" s="580"/>
      <c r="O17" s="580"/>
      <c r="P17" s="580"/>
      <c r="Q17" s="580"/>
      <c r="R17" s="580"/>
    </row>
    <row r="18">
      <c r="A18" s="594"/>
      <c r="B18" s="138" t="s">
        <v>935</v>
      </c>
      <c r="C18" s="594"/>
      <c r="D18" s="577"/>
      <c r="E18" s="594"/>
      <c r="F18" s="577"/>
      <c r="G18" s="577"/>
      <c r="H18" s="577"/>
      <c r="I18" s="577"/>
      <c r="J18" s="580"/>
      <c r="K18" s="580"/>
      <c r="L18" s="580"/>
      <c r="M18" s="580"/>
      <c r="N18" s="580"/>
      <c r="O18" s="580"/>
      <c r="P18" s="580"/>
      <c r="Q18" s="580"/>
      <c r="R18" s="580"/>
    </row>
    <row r="19">
      <c r="A19" s="594"/>
      <c r="B19" s="138" t="s">
        <v>936</v>
      </c>
      <c r="C19" s="594"/>
      <c r="D19" s="577"/>
      <c r="E19" s="594"/>
      <c r="F19" s="577"/>
      <c r="G19" s="577"/>
      <c r="H19" s="577"/>
      <c r="I19" s="577"/>
      <c r="J19" s="580"/>
      <c r="K19" s="580"/>
      <c r="L19" s="580"/>
      <c r="M19" s="580"/>
      <c r="N19" s="580"/>
      <c r="O19" s="580"/>
      <c r="P19" s="580"/>
      <c r="Q19" s="580"/>
      <c r="R19" s="580"/>
    </row>
    <row r="20">
      <c r="A20" s="594"/>
      <c r="B20" s="138" t="s">
        <v>937</v>
      </c>
      <c r="C20" s="594"/>
      <c r="D20" s="577"/>
      <c r="E20" s="594"/>
      <c r="F20" s="577"/>
      <c r="G20" s="577"/>
      <c r="H20" s="577"/>
      <c r="I20" s="577"/>
      <c r="J20" s="580"/>
      <c r="K20" s="580"/>
      <c r="L20" s="580"/>
      <c r="M20" s="580"/>
      <c r="N20" s="580"/>
      <c r="O20" s="580"/>
      <c r="P20" s="580"/>
      <c r="Q20" s="580"/>
      <c r="R20" s="580"/>
    </row>
    <row r="21" ht="15.75" customHeight="1">
      <c r="A21" s="594"/>
      <c r="B21" s="138" t="s">
        <v>938</v>
      </c>
      <c r="C21" s="594"/>
      <c r="D21" s="577"/>
      <c r="E21" s="594"/>
      <c r="F21" s="577"/>
      <c r="G21" s="577"/>
      <c r="H21" s="577"/>
      <c r="I21" s="577"/>
      <c r="J21" s="580"/>
      <c r="K21" s="580"/>
      <c r="L21" s="580"/>
      <c r="M21" s="580"/>
      <c r="N21" s="580"/>
      <c r="O21" s="580"/>
      <c r="P21" s="580"/>
      <c r="Q21" s="580"/>
      <c r="R21" s="580"/>
    </row>
    <row r="22" ht="15.75" customHeight="1">
      <c r="A22" s="594"/>
      <c r="B22" s="138" t="s">
        <v>939</v>
      </c>
      <c r="C22" s="594"/>
      <c r="D22" s="577"/>
      <c r="E22" s="594"/>
      <c r="F22" s="577"/>
      <c r="G22" s="577"/>
      <c r="H22" s="577"/>
      <c r="I22" s="577"/>
      <c r="J22" s="580"/>
      <c r="K22" s="580"/>
      <c r="L22" s="580"/>
      <c r="M22" s="580"/>
      <c r="N22" s="580"/>
      <c r="O22" s="580"/>
      <c r="P22" s="580"/>
      <c r="Q22" s="580"/>
      <c r="R22" s="580"/>
    </row>
    <row r="23" ht="15.75" customHeight="1">
      <c r="A23" s="594"/>
      <c r="B23" s="138" t="s">
        <v>940</v>
      </c>
      <c r="C23" s="594"/>
      <c r="D23" s="577"/>
      <c r="E23" s="594"/>
      <c r="F23" s="577"/>
      <c r="G23" s="577"/>
      <c r="H23" s="577"/>
      <c r="I23" s="577"/>
      <c r="J23" s="580"/>
      <c r="K23" s="580"/>
      <c r="L23" s="580"/>
      <c r="M23" s="580"/>
      <c r="N23" s="580"/>
      <c r="O23" s="580"/>
      <c r="P23" s="580"/>
      <c r="Q23" s="580"/>
      <c r="R23" s="580"/>
    </row>
    <row r="24" ht="15.75" customHeight="1">
      <c r="A24" s="594"/>
      <c r="B24" s="138" t="s">
        <v>941</v>
      </c>
      <c r="C24" s="594"/>
      <c r="D24" s="577"/>
      <c r="E24" s="594"/>
      <c r="F24" s="577"/>
      <c r="G24" s="577"/>
      <c r="H24" s="577"/>
      <c r="I24" s="577"/>
      <c r="J24" s="580"/>
      <c r="K24" s="580"/>
      <c r="L24" s="580"/>
      <c r="M24" s="580"/>
      <c r="N24" s="580"/>
      <c r="O24" s="580"/>
      <c r="P24" s="580"/>
      <c r="Q24" s="580"/>
      <c r="R24" s="580"/>
    </row>
    <row r="25" ht="15.75" customHeight="1">
      <c r="A25" s="594"/>
      <c r="B25" s="138" t="s">
        <v>942</v>
      </c>
      <c r="C25" s="594"/>
      <c r="D25" s="577"/>
      <c r="E25" s="594"/>
      <c r="F25" s="577"/>
      <c r="G25" s="577"/>
      <c r="H25" s="577"/>
      <c r="I25" s="577"/>
      <c r="J25" s="580"/>
      <c r="K25" s="580"/>
      <c r="L25" s="580"/>
      <c r="M25" s="580"/>
      <c r="N25" s="580"/>
      <c r="O25" s="580"/>
      <c r="P25" s="580"/>
      <c r="Q25" s="580"/>
      <c r="R25" s="580"/>
    </row>
    <row r="26" ht="15.75" customHeight="1">
      <c r="A26" s="594"/>
      <c r="B26" s="138" t="s">
        <v>943</v>
      </c>
      <c r="C26" s="594"/>
      <c r="D26" s="577"/>
      <c r="E26" s="594"/>
      <c r="F26" s="577"/>
      <c r="G26" s="577"/>
      <c r="H26" s="577"/>
      <c r="I26" s="577"/>
      <c r="J26" s="580"/>
      <c r="K26" s="580"/>
      <c r="L26" s="580"/>
      <c r="M26" s="580"/>
      <c r="N26" s="580"/>
      <c r="O26" s="580"/>
      <c r="P26" s="580"/>
      <c r="Q26" s="580"/>
      <c r="R26" s="580"/>
    </row>
    <row r="27" ht="15.75" customHeight="1">
      <c r="A27" s="594"/>
      <c r="B27" s="138" t="s">
        <v>944</v>
      </c>
      <c r="C27" s="594"/>
      <c r="D27" s="577"/>
      <c r="E27" s="594"/>
      <c r="F27" s="577"/>
      <c r="G27" s="577"/>
      <c r="H27" s="577"/>
      <c r="I27" s="577"/>
      <c r="J27" s="580"/>
      <c r="K27" s="580"/>
      <c r="L27" s="580"/>
      <c r="M27" s="580"/>
      <c r="N27" s="580"/>
      <c r="O27" s="580"/>
      <c r="P27" s="580"/>
      <c r="Q27" s="580"/>
      <c r="R27" s="580"/>
    </row>
    <row r="28" ht="15.75" customHeight="1">
      <c r="A28" s="594"/>
      <c r="B28" s="594"/>
      <c r="C28" s="594"/>
      <c r="D28" s="577"/>
      <c r="E28" s="594"/>
      <c r="F28" s="577"/>
      <c r="G28" s="577"/>
      <c r="H28" s="577"/>
      <c r="I28" s="577"/>
      <c r="J28" s="580"/>
      <c r="K28" s="580"/>
      <c r="L28" s="580"/>
      <c r="M28" s="580"/>
      <c r="N28" s="580"/>
      <c r="O28" s="580"/>
      <c r="P28" s="580"/>
      <c r="Q28" s="580"/>
      <c r="R28" s="580"/>
    </row>
    <row r="29" ht="15.75" customHeight="1">
      <c r="A29" s="602">
        <v>2.1</v>
      </c>
      <c r="B29" s="141" t="s">
        <v>945</v>
      </c>
      <c r="C29" s="594"/>
      <c r="D29" s="577"/>
      <c r="E29" s="594"/>
      <c r="F29" s="577"/>
      <c r="G29" s="577"/>
      <c r="H29" s="577"/>
      <c r="I29" s="577"/>
      <c r="J29" s="580"/>
      <c r="K29" s="580"/>
      <c r="L29" s="580"/>
      <c r="M29" s="580"/>
      <c r="N29" s="580"/>
      <c r="O29" s="580"/>
      <c r="P29" s="580"/>
      <c r="Q29" s="580"/>
      <c r="R29" s="580"/>
    </row>
    <row r="30" ht="15.75" customHeight="1">
      <c r="A30" s="594"/>
      <c r="B30" s="594"/>
      <c r="C30" s="594"/>
      <c r="D30" s="577"/>
      <c r="E30" s="594"/>
      <c r="F30" s="577"/>
      <c r="G30" s="577"/>
      <c r="H30" s="577"/>
      <c r="I30" s="577"/>
      <c r="J30" s="580"/>
      <c r="K30" s="580"/>
      <c r="L30" s="580"/>
      <c r="M30" s="580"/>
      <c r="N30" s="580"/>
      <c r="O30" s="580"/>
      <c r="P30" s="580"/>
      <c r="Q30" s="580"/>
      <c r="R30" s="580"/>
    </row>
    <row r="31" ht="15.75" customHeight="1">
      <c r="A31" s="243" t="s">
        <v>284</v>
      </c>
      <c r="B31" s="603" t="s">
        <v>946</v>
      </c>
      <c r="C31" s="243" t="s">
        <v>947</v>
      </c>
      <c r="D31" s="243"/>
      <c r="E31" s="278">
        <v>1350.0</v>
      </c>
      <c r="F31" s="598">
        <v>300.0</v>
      </c>
      <c r="G31" s="599">
        <f t="shared" ref="G31:G32" si="2">N(D31)*N(E31)</f>
        <v>0</v>
      </c>
      <c r="H31" s="599">
        <f t="shared" ref="H31:H32" si="3">N(D31)*N(F31)</f>
        <v>0</v>
      </c>
      <c r="I31" s="599">
        <f t="shared" ref="I31:I32" si="4">G31+H31</f>
        <v>0</v>
      </c>
      <c r="J31" s="580"/>
      <c r="K31" s="580"/>
      <c r="L31" s="580"/>
      <c r="M31" s="580"/>
      <c r="N31" s="580"/>
      <c r="O31" s="580"/>
      <c r="P31" s="580"/>
      <c r="Q31" s="580"/>
      <c r="R31" s="580"/>
    </row>
    <row r="32" ht="15.75" customHeight="1">
      <c r="A32" s="594"/>
      <c r="B32" s="138" t="s">
        <v>948</v>
      </c>
      <c r="C32" s="243" t="s">
        <v>428</v>
      </c>
      <c r="D32" s="277"/>
      <c r="E32" s="278">
        <v>1980.0</v>
      </c>
      <c r="F32" s="598">
        <v>400.0</v>
      </c>
      <c r="G32" s="599">
        <f t="shared" si="2"/>
        <v>0</v>
      </c>
      <c r="H32" s="599">
        <f t="shared" si="3"/>
        <v>0</v>
      </c>
      <c r="I32" s="599">
        <f t="shared" si="4"/>
        <v>0</v>
      </c>
      <c r="J32" s="580"/>
      <c r="K32" s="580"/>
      <c r="L32" s="580"/>
      <c r="M32" s="580"/>
      <c r="N32" s="580"/>
      <c r="O32" s="580"/>
      <c r="P32" s="580"/>
      <c r="Q32" s="580"/>
      <c r="R32" s="580"/>
    </row>
    <row r="33" ht="15.75" customHeight="1">
      <c r="A33" s="594"/>
      <c r="B33" s="594"/>
      <c r="C33" s="594"/>
      <c r="D33" s="577"/>
      <c r="E33" s="594"/>
      <c r="F33" s="577"/>
      <c r="G33" s="577"/>
      <c r="H33" s="577"/>
      <c r="I33" s="577"/>
      <c r="J33" s="580"/>
      <c r="K33" s="580"/>
      <c r="L33" s="580"/>
      <c r="M33" s="580"/>
      <c r="N33" s="580"/>
      <c r="O33" s="580"/>
      <c r="P33" s="580"/>
      <c r="Q33" s="580"/>
      <c r="R33" s="580"/>
    </row>
    <row r="34" ht="15.75" customHeight="1">
      <c r="A34" s="243" t="s">
        <v>292</v>
      </c>
      <c r="B34" s="603" t="s">
        <v>949</v>
      </c>
      <c r="C34" s="243" t="s">
        <v>947</v>
      </c>
      <c r="D34" s="243"/>
      <c r="E34" s="278">
        <v>1089.0</v>
      </c>
      <c r="F34" s="598">
        <v>300.0</v>
      </c>
      <c r="G34" s="599">
        <f t="shared" ref="G34:G35" si="5">N(D34)*N(E34)</f>
        <v>0</v>
      </c>
      <c r="H34" s="599">
        <f t="shared" ref="H34:H35" si="6">N(D34)*N(F34)</f>
        <v>0</v>
      </c>
      <c r="I34" s="599">
        <f t="shared" ref="I34:I35" si="7">G34+H34</f>
        <v>0</v>
      </c>
      <c r="J34" s="580"/>
      <c r="K34" s="580"/>
      <c r="L34" s="580"/>
      <c r="M34" s="580"/>
      <c r="N34" s="580"/>
      <c r="O34" s="580"/>
      <c r="P34" s="580"/>
      <c r="Q34" s="580"/>
      <c r="R34" s="580"/>
    </row>
    <row r="35" ht="15.75" customHeight="1">
      <c r="A35" s="594"/>
      <c r="B35" s="138" t="s">
        <v>948</v>
      </c>
      <c r="C35" s="243" t="s">
        <v>428</v>
      </c>
      <c r="D35" s="277"/>
      <c r="E35" s="278">
        <v>1733.0</v>
      </c>
      <c r="F35" s="598">
        <v>400.0</v>
      </c>
      <c r="G35" s="599">
        <f t="shared" si="5"/>
        <v>0</v>
      </c>
      <c r="H35" s="599">
        <f t="shared" si="6"/>
        <v>0</v>
      </c>
      <c r="I35" s="599">
        <f t="shared" si="7"/>
        <v>0</v>
      </c>
      <c r="J35" s="580"/>
      <c r="K35" s="580"/>
      <c r="L35" s="580"/>
      <c r="M35" s="580"/>
      <c r="N35" s="580"/>
      <c r="O35" s="580"/>
      <c r="P35" s="580"/>
      <c r="Q35" s="580"/>
      <c r="R35" s="580"/>
    </row>
    <row r="36" ht="15.75" customHeight="1">
      <c r="A36" s="594"/>
      <c r="B36" s="594"/>
      <c r="C36" s="594"/>
      <c r="D36" s="577"/>
      <c r="E36" s="594"/>
      <c r="F36" s="577"/>
      <c r="G36" s="577"/>
      <c r="H36" s="577"/>
      <c r="I36" s="577"/>
      <c r="J36" s="580"/>
      <c r="K36" s="580"/>
      <c r="L36" s="580"/>
      <c r="M36" s="580"/>
      <c r="N36" s="580"/>
      <c r="O36" s="580"/>
      <c r="P36" s="580"/>
      <c r="Q36" s="580"/>
      <c r="R36" s="580"/>
    </row>
    <row r="37" ht="15.75" customHeight="1">
      <c r="A37" s="243" t="s">
        <v>508</v>
      </c>
      <c r="B37" s="603" t="s">
        <v>950</v>
      </c>
      <c r="C37" s="243" t="s">
        <v>947</v>
      </c>
      <c r="D37" s="243"/>
      <c r="E37" s="278">
        <v>891.0</v>
      </c>
      <c r="F37" s="598">
        <v>200.0</v>
      </c>
      <c r="G37" s="599">
        <f t="shared" ref="G37:G38" si="8">N(D37)*N(E37)</f>
        <v>0</v>
      </c>
      <c r="H37" s="599">
        <f t="shared" ref="H37:H38" si="9">N(D37)*N(F37)</f>
        <v>0</v>
      </c>
      <c r="I37" s="599">
        <f t="shared" ref="I37:I38" si="10">G37+H37</f>
        <v>0</v>
      </c>
      <c r="J37" s="580"/>
      <c r="K37" s="580"/>
      <c r="L37" s="580"/>
      <c r="M37" s="580"/>
      <c r="N37" s="580"/>
      <c r="O37" s="580"/>
      <c r="P37" s="580"/>
      <c r="Q37" s="580"/>
      <c r="R37" s="580"/>
    </row>
    <row r="38" ht="15.75" customHeight="1">
      <c r="A38" s="594"/>
      <c r="B38" s="138" t="s">
        <v>948</v>
      </c>
      <c r="C38" s="243" t="s">
        <v>428</v>
      </c>
      <c r="D38" s="277"/>
      <c r="E38" s="278">
        <v>1089.0</v>
      </c>
      <c r="F38" s="598">
        <v>300.0</v>
      </c>
      <c r="G38" s="599">
        <f t="shared" si="8"/>
        <v>0</v>
      </c>
      <c r="H38" s="599">
        <f t="shared" si="9"/>
        <v>0</v>
      </c>
      <c r="I38" s="599">
        <f t="shared" si="10"/>
        <v>0</v>
      </c>
      <c r="J38" s="580"/>
      <c r="K38" s="580"/>
      <c r="L38" s="580"/>
      <c r="M38" s="580"/>
      <c r="N38" s="580"/>
      <c r="O38" s="580"/>
      <c r="P38" s="580"/>
      <c r="Q38" s="580"/>
      <c r="R38" s="580"/>
    </row>
    <row r="39" ht="15.75" customHeight="1">
      <c r="A39" s="594"/>
      <c r="B39" s="594"/>
      <c r="C39" s="594"/>
      <c r="D39" s="577"/>
      <c r="E39" s="594"/>
      <c r="F39" s="577"/>
      <c r="G39" s="577"/>
      <c r="H39" s="577"/>
      <c r="I39" s="577"/>
      <c r="J39" s="580"/>
      <c r="K39" s="580"/>
      <c r="L39" s="580"/>
      <c r="M39" s="580"/>
      <c r="N39" s="580"/>
      <c r="O39" s="580"/>
      <c r="P39" s="580"/>
      <c r="Q39" s="580"/>
      <c r="R39" s="580"/>
    </row>
    <row r="40" ht="15.75" customHeight="1">
      <c r="A40" s="243" t="s">
        <v>510</v>
      </c>
      <c r="B40" s="138" t="s">
        <v>951</v>
      </c>
      <c r="C40" s="243" t="s">
        <v>947</v>
      </c>
      <c r="D40" s="243">
        <v>18.0</v>
      </c>
      <c r="E40" s="278">
        <v>740.0</v>
      </c>
      <c r="F40" s="598">
        <v>193.0</v>
      </c>
      <c r="G40" s="599">
        <f t="shared" ref="G40:G41" si="11">N(D40)*N(E40)</f>
        <v>13320</v>
      </c>
      <c r="H40" s="599">
        <f t="shared" ref="H40:H41" si="12">N(D40)*N(F40)</f>
        <v>3474</v>
      </c>
      <c r="I40" s="599">
        <f t="shared" ref="I40:I41" si="13">G40+H40</f>
        <v>16794</v>
      </c>
      <c r="J40" s="580"/>
      <c r="K40" s="580"/>
      <c r="L40" s="580"/>
      <c r="M40" s="580"/>
      <c r="N40" s="580"/>
      <c r="O40" s="580"/>
      <c r="P40" s="580"/>
      <c r="Q40" s="580"/>
      <c r="R40" s="580"/>
    </row>
    <row r="41" ht="15.75" customHeight="1">
      <c r="A41" s="594"/>
      <c r="B41" s="138" t="s">
        <v>948</v>
      </c>
      <c r="C41" s="243" t="s">
        <v>428</v>
      </c>
      <c r="D41" s="277">
        <v>2.0</v>
      </c>
      <c r="E41" s="278">
        <v>862.0</v>
      </c>
      <c r="F41" s="598">
        <v>193.0</v>
      </c>
      <c r="G41" s="599">
        <f t="shared" si="11"/>
        <v>1724</v>
      </c>
      <c r="H41" s="599">
        <f t="shared" si="12"/>
        <v>386</v>
      </c>
      <c r="I41" s="599">
        <f t="shared" si="13"/>
        <v>2110</v>
      </c>
      <c r="J41" s="580"/>
      <c r="K41" s="580"/>
      <c r="L41" s="580"/>
      <c r="M41" s="580"/>
      <c r="N41" s="580"/>
      <c r="O41" s="580"/>
      <c r="P41" s="580"/>
      <c r="Q41" s="580"/>
      <c r="R41" s="580"/>
    </row>
    <row r="42" ht="15.75" customHeight="1">
      <c r="A42" s="594"/>
      <c r="B42" s="594"/>
      <c r="C42" s="594"/>
      <c r="D42" s="577"/>
      <c r="E42" s="594"/>
      <c r="F42" s="577"/>
      <c r="G42" s="577"/>
      <c r="H42" s="577"/>
      <c r="I42" s="577"/>
      <c r="J42" s="580"/>
      <c r="K42" s="580"/>
      <c r="L42" s="580"/>
      <c r="M42" s="580"/>
      <c r="N42" s="580"/>
      <c r="O42" s="580"/>
      <c r="P42" s="580"/>
      <c r="Q42" s="580"/>
      <c r="R42" s="580"/>
    </row>
    <row r="43" ht="15.75" customHeight="1">
      <c r="A43" s="243" t="s">
        <v>952</v>
      </c>
      <c r="B43" s="138" t="s">
        <v>953</v>
      </c>
      <c r="C43" s="243" t="s">
        <v>947</v>
      </c>
      <c r="D43" s="277" t="s">
        <v>954</v>
      </c>
      <c r="E43" s="278">
        <v>297.0</v>
      </c>
      <c r="F43" s="598">
        <v>200.0</v>
      </c>
      <c r="G43" s="604">
        <f t="shared" ref="G43:G44" si="14">N(D43)*N(E43)</f>
        <v>0</v>
      </c>
      <c r="H43" s="604">
        <f t="shared" ref="H43:H44" si="15">N(D43)*N(F43)</f>
        <v>0</v>
      </c>
      <c r="I43" s="604">
        <f t="shared" ref="I43:I44" si="16">G43+H43</f>
        <v>0</v>
      </c>
      <c r="J43" s="580"/>
      <c r="K43" s="580"/>
      <c r="L43" s="580"/>
      <c r="M43" s="580"/>
      <c r="N43" s="580"/>
      <c r="O43" s="580"/>
      <c r="P43" s="580"/>
      <c r="Q43" s="580"/>
      <c r="R43" s="580"/>
    </row>
    <row r="44" ht="15.75" customHeight="1">
      <c r="A44" s="594"/>
      <c r="B44" s="605" t="s">
        <v>948</v>
      </c>
      <c r="C44" s="243" t="s">
        <v>428</v>
      </c>
      <c r="D44" s="277" t="s">
        <v>954</v>
      </c>
      <c r="E44" s="278">
        <v>693.0</v>
      </c>
      <c r="F44" s="598">
        <v>200.0</v>
      </c>
      <c r="G44" s="604">
        <f t="shared" si="14"/>
        <v>0</v>
      </c>
      <c r="H44" s="604">
        <f t="shared" si="15"/>
        <v>0</v>
      </c>
      <c r="I44" s="604">
        <f t="shared" si="16"/>
        <v>0</v>
      </c>
      <c r="J44" s="580"/>
      <c r="K44" s="580"/>
      <c r="L44" s="580"/>
      <c r="M44" s="580"/>
      <c r="N44" s="580"/>
      <c r="O44" s="580"/>
      <c r="P44" s="580"/>
      <c r="Q44" s="580"/>
      <c r="R44" s="580"/>
    </row>
    <row r="45" ht="15.75" customHeight="1">
      <c r="A45" s="594"/>
      <c r="B45" s="594"/>
      <c r="C45" s="594"/>
      <c r="D45" s="577"/>
      <c r="E45" s="594"/>
      <c r="F45" s="577"/>
      <c r="G45" s="577"/>
      <c r="H45" s="577"/>
      <c r="I45" s="577"/>
      <c r="J45" s="580"/>
      <c r="K45" s="580"/>
      <c r="L45" s="580"/>
      <c r="M45" s="580"/>
      <c r="N45" s="580"/>
      <c r="O45" s="580"/>
      <c r="P45" s="580"/>
      <c r="Q45" s="580"/>
      <c r="R45" s="580"/>
    </row>
    <row r="46" ht="15.75" customHeight="1">
      <c r="A46" s="243" t="s">
        <v>955</v>
      </c>
      <c r="B46" s="138" t="s">
        <v>956</v>
      </c>
      <c r="C46" s="243" t="s">
        <v>947</v>
      </c>
      <c r="D46" s="243">
        <v>90.0</v>
      </c>
      <c r="E46" s="278">
        <v>261.0</v>
      </c>
      <c r="F46" s="598">
        <v>193.0</v>
      </c>
      <c r="G46" s="599">
        <f t="shared" ref="G46:G47" si="17">N(D46)*N(E46)</f>
        <v>23490</v>
      </c>
      <c r="H46" s="599">
        <f t="shared" ref="H46:H47" si="18">N(D46)*N(F46)</f>
        <v>17370</v>
      </c>
      <c r="I46" s="599">
        <f t="shared" ref="I46:I47" si="19">G46+H46</f>
        <v>40860</v>
      </c>
      <c r="J46" s="580"/>
      <c r="K46" s="580"/>
      <c r="L46" s="580"/>
      <c r="M46" s="580"/>
      <c r="N46" s="580"/>
      <c r="O46" s="580"/>
      <c r="P46" s="580"/>
      <c r="Q46" s="580"/>
      <c r="R46" s="580"/>
    </row>
    <row r="47" ht="15.75" customHeight="1">
      <c r="A47" s="594"/>
      <c r="B47" s="605" t="s">
        <v>948</v>
      </c>
      <c r="C47" s="243" t="s">
        <v>428</v>
      </c>
      <c r="D47" s="277">
        <v>6.0</v>
      </c>
      <c r="E47" s="278">
        <v>623.0</v>
      </c>
      <c r="F47" s="598">
        <v>193.0</v>
      </c>
      <c r="G47" s="599">
        <f t="shared" si="17"/>
        <v>3738</v>
      </c>
      <c r="H47" s="599">
        <f t="shared" si="18"/>
        <v>1158</v>
      </c>
      <c r="I47" s="599">
        <f t="shared" si="19"/>
        <v>4896</v>
      </c>
      <c r="J47" s="580"/>
      <c r="K47" s="580"/>
      <c r="L47" s="580"/>
      <c r="M47" s="580"/>
      <c r="N47" s="580"/>
      <c r="O47" s="580"/>
      <c r="P47" s="580"/>
      <c r="Q47" s="580"/>
      <c r="R47" s="580"/>
    </row>
    <row r="48" ht="15.75" customHeight="1">
      <c r="A48" s="594"/>
      <c r="B48" s="594"/>
      <c r="C48" s="594"/>
      <c r="D48" s="577"/>
      <c r="E48" s="594"/>
      <c r="F48" s="577"/>
      <c r="G48" s="577"/>
      <c r="H48" s="577"/>
      <c r="I48" s="577"/>
      <c r="J48" s="580"/>
      <c r="K48" s="580"/>
      <c r="L48" s="580"/>
      <c r="M48" s="580"/>
      <c r="N48" s="580"/>
      <c r="O48" s="580"/>
      <c r="P48" s="580"/>
      <c r="Q48" s="580"/>
      <c r="R48" s="580"/>
    </row>
    <row r="49" ht="15.75" customHeight="1">
      <c r="A49" s="243" t="s">
        <v>957</v>
      </c>
      <c r="B49" s="138" t="s">
        <v>958</v>
      </c>
      <c r="C49" s="243" t="s">
        <v>947</v>
      </c>
      <c r="D49" s="243">
        <v>322.0</v>
      </c>
      <c r="E49" s="278">
        <v>214.0</v>
      </c>
      <c r="F49" s="598">
        <v>145.0</v>
      </c>
      <c r="G49" s="599">
        <f t="shared" ref="G49:G50" si="20">N(D49)*N(E49)</f>
        <v>68908</v>
      </c>
      <c r="H49" s="599">
        <f t="shared" ref="H49:H50" si="21">N(D49)*N(F49)</f>
        <v>46690</v>
      </c>
      <c r="I49" s="599">
        <f t="shared" ref="I49:I50" si="22">G49+H49</f>
        <v>115598</v>
      </c>
      <c r="J49" s="580"/>
      <c r="K49" s="580"/>
      <c r="L49" s="580"/>
      <c r="M49" s="580"/>
      <c r="N49" s="580"/>
      <c r="O49" s="580"/>
      <c r="P49" s="580"/>
      <c r="Q49" s="580"/>
      <c r="R49" s="580"/>
    </row>
    <row r="50" ht="15.75" customHeight="1">
      <c r="A50" s="594"/>
      <c r="B50" s="605" t="s">
        <v>948</v>
      </c>
      <c r="C50" s="243" t="s">
        <v>428</v>
      </c>
      <c r="D50" s="277">
        <v>24.0</v>
      </c>
      <c r="E50" s="278">
        <v>479.0</v>
      </c>
      <c r="F50" s="598">
        <v>193.0</v>
      </c>
      <c r="G50" s="599">
        <f t="shared" si="20"/>
        <v>11496</v>
      </c>
      <c r="H50" s="599">
        <f t="shared" si="21"/>
        <v>4632</v>
      </c>
      <c r="I50" s="599">
        <f t="shared" si="22"/>
        <v>16128</v>
      </c>
      <c r="J50" s="580"/>
      <c r="K50" s="580"/>
      <c r="L50" s="580"/>
      <c r="M50" s="580"/>
      <c r="N50" s="580"/>
      <c r="O50" s="580"/>
      <c r="P50" s="580"/>
      <c r="Q50" s="580"/>
      <c r="R50" s="580"/>
    </row>
    <row r="51" ht="15.75" customHeight="1">
      <c r="A51" s="594"/>
      <c r="B51" s="594"/>
      <c r="C51" s="594"/>
      <c r="D51" s="577"/>
      <c r="E51" s="594"/>
      <c r="F51" s="577"/>
      <c r="G51" s="577"/>
      <c r="H51" s="577"/>
      <c r="I51" s="577"/>
      <c r="J51" s="580"/>
      <c r="K51" s="580"/>
      <c r="L51" s="580"/>
      <c r="M51" s="580"/>
      <c r="N51" s="580"/>
      <c r="O51" s="580"/>
      <c r="P51" s="580"/>
      <c r="Q51" s="580"/>
      <c r="R51" s="580"/>
    </row>
    <row r="52" ht="15.75" customHeight="1">
      <c r="A52" s="243" t="s">
        <v>959</v>
      </c>
      <c r="B52" s="603" t="s">
        <v>960</v>
      </c>
      <c r="C52" s="243" t="s">
        <v>947</v>
      </c>
      <c r="D52" s="243">
        <v>90.0</v>
      </c>
      <c r="E52" s="278">
        <v>218.0</v>
      </c>
      <c r="F52" s="598">
        <v>145.0</v>
      </c>
      <c r="G52" s="599">
        <f t="shared" ref="G52:G53" si="23">N(D52)*N(E52)</f>
        <v>19620</v>
      </c>
      <c r="H52" s="599">
        <f t="shared" ref="H52:H53" si="24">N(D52)*N(F52)</f>
        <v>13050</v>
      </c>
      <c r="I52" s="599">
        <f t="shared" ref="I52:I53" si="25">G52+H52</f>
        <v>32670</v>
      </c>
      <c r="J52" s="580"/>
      <c r="K52" s="580"/>
      <c r="L52" s="580"/>
      <c r="M52" s="580"/>
      <c r="N52" s="580"/>
      <c r="O52" s="580"/>
      <c r="P52" s="580"/>
      <c r="Q52" s="580"/>
      <c r="R52" s="580"/>
    </row>
    <row r="53" ht="15.75" customHeight="1">
      <c r="A53" s="594"/>
      <c r="B53" s="605" t="s">
        <v>948</v>
      </c>
      <c r="C53" s="243" t="s">
        <v>428</v>
      </c>
      <c r="D53" s="277">
        <v>6.0</v>
      </c>
      <c r="E53" s="278">
        <v>479.0</v>
      </c>
      <c r="F53" s="598">
        <v>193.0</v>
      </c>
      <c r="G53" s="599">
        <f t="shared" si="23"/>
        <v>2874</v>
      </c>
      <c r="H53" s="599">
        <f t="shared" si="24"/>
        <v>1158</v>
      </c>
      <c r="I53" s="599">
        <f t="shared" si="25"/>
        <v>4032</v>
      </c>
      <c r="J53" s="580"/>
      <c r="K53" s="580"/>
      <c r="L53" s="580"/>
      <c r="M53" s="580"/>
      <c r="N53" s="580"/>
      <c r="O53" s="580"/>
      <c r="P53" s="580"/>
      <c r="Q53" s="580"/>
      <c r="R53" s="580"/>
    </row>
    <row r="54" ht="15.75" customHeight="1">
      <c r="A54" s="594"/>
      <c r="B54" s="594"/>
      <c r="C54" s="594"/>
      <c r="D54" s="577"/>
      <c r="E54" s="594"/>
      <c r="F54" s="577"/>
      <c r="G54" s="577"/>
      <c r="H54" s="577"/>
      <c r="I54" s="577"/>
      <c r="J54" s="580"/>
      <c r="K54" s="580"/>
      <c r="L54" s="580"/>
      <c r="M54" s="580"/>
      <c r="N54" s="580"/>
      <c r="O54" s="580"/>
      <c r="P54" s="580"/>
      <c r="Q54" s="580"/>
      <c r="R54" s="580"/>
    </row>
    <row r="55" ht="15.75" customHeight="1">
      <c r="A55" s="243" t="s">
        <v>961</v>
      </c>
      <c r="B55" s="603" t="s">
        <v>962</v>
      </c>
      <c r="C55" s="243" t="s">
        <v>947</v>
      </c>
      <c r="D55" s="243">
        <v>106.0</v>
      </c>
      <c r="E55" s="278">
        <v>191.0</v>
      </c>
      <c r="F55" s="598">
        <v>145.0</v>
      </c>
      <c r="G55" s="599">
        <f t="shared" ref="G55:G56" si="26">N(D55)*N(E55)</f>
        <v>20246</v>
      </c>
      <c r="H55" s="599">
        <f t="shared" ref="H55:H56" si="27">N(D55)*N(F55)</f>
        <v>15370</v>
      </c>
      <c r="I55" s="599">
        <f t="shared" ref="I55:I56" si="28">G55+H55</f>
        <v>35616</v>
      </c>
      <c r="J55" s="580"/>
      <c r="K55" s="580"/>
      <c r="L55" s="580"/>
      <c r="M55" s="580"/>
      <c r="N55" s="580"/>
      <c r="O55" s="580"/>
      <c r="P55" s="580"/>
      <c r="Q55" s="580"/>
      <c r="R55" s="580"/>
    </row>
    <row r="56" ht="15.75" customHeight="1">
      <c r="A56" s="594"/>
      <c r="B56" s="605" t="s">
        <v>948</v>
      </c>
      <c r="C56" s="243" t="s">
        <v>428</v>
      </c>
      <c r="D56" s="277">
        <v>12.0</v>
      </c>
      <c r="E56" s="278">
        <v>479.0</v>
      </c>
      <c r="F56" s="598">
        <v>193.0</v>
      </c>
      <c r="G56" s="599">
        <f t="shared" si="26"/>
        <v>5748</v>
      </c>
      <c r="H56" s="599">
        <f t="shared" si="27"/>
        <v>2316</v>
      </c>
      <c r="I56" s="599">
        <f t="shared" si="28"/>
        <v>8064</v>
      </c>
      <c r="J56" s="580"/>
      <c r="K56" s="580"/>
      <c r="L56" s="580"/>
      <c r="M56" s="580"/>
      <c r="N56" s="580"/>
      <c r="O56" s="580"/>
      <c r="P56" s="580"/>
      <c r="Q56" s="580"/>
      <c r="R56" s="580"/>
    </row>
    <row r="57" ht="15.75" customHeight="1">
      <c r="A57" s="594"/>
      <c r="B57" s="594"/>
      <c r="C57" s="594"/>
      <c r="D57" s="577"/>
      <c r="E57" s="594"/>
      <c r="F57" s="577"/>
      <c r="G57" s="577"/>
      <c r="H57" s="577"/>
      <c r="I57" s="577"/>
      <c r="J57" s="580"/>
      <c r="K57" s="580"/>
      <c r="L57" s="580"/>
      <c r="M57" s="580"/>
      <c r="N57" s="580"/>
      <c r="O57" s="580"/>
      <c r="P57" s="580"/>
      <c r="Q57" s="580"/>
      <c r="R57" s="580"/>
    </row>
    <row r="58" ht="15.75" customHeight="1">
      <c r="A58" s="602">
        <v>2.2</v>
      </c>
      <c r="B58" s="141" t="s">
        <v>963</v>
      </c>
      <c r="C58" s="594"/>
      <c r="D58" s="577"/>
      <c r="E58" s="594"/>
      <c r="F58" s="577"/>
      <c r="G58" s="577"/>
      <c r="H58" s="577"/>
      <c r="I58" s="577"/>
      <c r="J58" s="580"/>
      <c r="K58" s="580"/>
      <c r="L58" s="580"/>
      <c r="M58" s="580"/>
      <c r="N58" s="580"/>
      <c r="O58" s="580"/>
      <c r="P58" s="580"/>
      <c r="Q58" s="580"/>
      <c r="R58" s="580"/>
    </row>
    <row r="59" ht="15.75" customHeight="1">
      <c r="A59" s="594"/>
      <c r="B59" s="594"/>
      <c r="C59" s="594"/>
      <c r="D59" s="577"/>
      <c r="E59" s="594"/>
      <c r="F59" s="577"/>
      <c r="G59" s="577"/>
      <c r="H59" s="577"/>
      <c r="I59" s="577"/>
      <c r="J59" s="580"/>
      <c r="K59" s="580"/>
      <c r="L59" s="580"/>
      <c r="M59" s="580"/>
      <c r="N59" s="580"/>
      <c r="O59" s="580"/>
      <c r="P59" s="580"/>
      <c r="Q59" s="580"/>
      <c r="R59" s="580"/>
    </row>
    <row r="60" ht="15.75" customHeight="1">
      <c r="A60" s="243" t="s">
        <v>284</v>
      </c>
      <c r="B60" s="138" t="s">
        <v>964</v>
      </c>
      <c r="C60" s="243" t="s">
        <v>947</v>
      </c>
      <c r="D60" s="243"/>
      <c r="E60" s="278">
        <v>1643.0</v>
      </c>
      <c r="F60" s="598">
        <v>100.0</v>
      </c>
      <c r="G60" s="599">
        <f t="shared" ref="G60:G61" si="29">N(D60)*N(E60)</f>
        <v>0</v>
      </c>
      <c r="H60" s="599">
        <f t="shared" ref="H60:H61" si="30">N(D60)*N(F60)</f>
        <v>0</v>
      </c>
      <c r="I60" s="599">
        <f t="shared" ref="I60:I61" si="31">G60+H60</f>
        <v>0</v>
      </c>
      <c r="J60" s="580"/>
      <c r="K60" s="580"/>
      <c r="L60" s="580"/>
      <c r="M60" s="580"/>
      <c r="N60" s="580"/>
      <c r="O60" s="580"/>
      <c r="P60" s="580"/>
      <c r="Q60" s="580"/>
      <c r="R60" s="580"/>
    </row>
    <row r="61" ht="15.75" customHeight="1">
      <c r="A61" s="594"/>
      <c r="B61" s="138" t="s">
        <v>948</v>
      </c>
      <c r="C61" s="243" t="s">
        <v>428</v>
      </c>
      <c r="D61" s="277"/>
      <c r="E61" s="278">
        <v>747.0</v>
      </c>
      <c r="F61" s="598">
        <v>100.0</v>
      </c>
      <c r="G61" s="599">
        <f t="shared" si="29"/>
        <v>0</v>
      </c>
      <c r="H61" s="599">
        <f t="shared" si="30"/>
        <v>0</v>
      </c>
      <c r="I61" s="599">
        <f t="shared" si="31"/>
        <v>0</v>
      </c>
      <c r="J61" s="580"/>
      <c r="K61" s="580"/>
      <c r="L61" s="580"/>
      <c r="M61" s="580"/>
      <c r="N61" s="580"/>
      <c r="O61" s="580"/>
      <c r="P61" s="580"/>
      <c r="Q61" s="580"/>
      <c r="R61" s="580"/>
    </row>
    <row r="62" ht="15.75" customHeight="1">
      <c r="A62" s="594"/>
      <c r="B62" s="594"/>
      <c r="C62" s="594"/>
      <c r="D62" s="577"/>
      <c r="E62" s="594"/>
      <c r="F62" s="577"/>
      <c r="G62" s="577"/>
      <c r="H62" s="577"/>
      <c r="I62" s="577"/>
      <c r="J62" s="580"/>
      <c r="K62" s="580"/>
      <c r="L62" s="580"/>
      <c r="M62" s="580"/>
      <c r="N62" s="580"/>
      <c r="O62" s="580"/>
      <c r="P62" s="580"/>
      <c r="Q62" s="580"/>
      <c r="R62" s="580"/>
    </row>
    <row r="63" ht="15.75" customHeight="1">
      <c r="A63" s="243" t="s">
        <v>292</v>
      </c>
      <c r="B63" s="138" t="s">
        <v>965</v>
      </c>
      <c r="C63" s="243" t="s">
        <v>947</v>
      </c>
      <c r="D63" s="243"/>
      <c r="E63" s="278">
        <v>767.0</v>
      </c>
      <c r="F63" s="598">
        <v>100.0</v>
      </c>
      <c r="G63" s="599">
        <f t="shared" ref="G63:G64" si="32">N(D63)*N(E63)</f>
        <v>0</v>
      </c>
      <c r="H63" s="599">
        <f t="shared" ref="H63:H64" si="33">N(D63)*N(F63)</f>
        <v>0</v>
      </c>
      <c r="I63" s="599">
        <f t="shared" ref="I63:I64" si="34">G63+H63</f>
        <v>0</v>
      </c>
      <c r="J63" s="580"/>
      <c r="K63" s="580"/>
      <c r="L63" s="580"/>
      <c r="M63" s="580"/>
      <c r="N63" s="580"/>
      <c r="O63" s="580"/>
      <c r="P63" s="580"/>
      <c r="Q63" s="580"/>
      <c r="R63" s="580"/>
    </row>
    <row r="64" ht="15.75" customHeight="1">
      <c r="A64" s="594"/>
      <c r="B64" s="138" t="s">
        <v>948</v>
      </c>
      <c r="C64" s="243" t="s">
        <v>428</v>
      </c>
      <c r="D64" s="277"/>
      <c r="E64" s="278">
        <v>297.0</v>
      </c>
      <c r="F64" s="598">
        <v>100.0</v>
      </c>
      <c r="G64" s="599">
        <f t="shared" si="32"/>
        <v>0</v>
      </c>
      <c r="H64" s="599">
        <f t="shared" si="33"/>
        <v>0</v>
      </c>
      <c r="I64" s="599">
        <f t="shared" si="34"/>
        <v>0</v>
      </c>
      <c r="J64" s="580"/>
      <c r="K64" s="580"/>
      <c r="L64" s="580"/>
      <c r="M64" s="580"/>
      <c r="N64" s="580"/>
      <c r="O64" s="580"/>
      <c r="P64" s="580"/>
      <c r="Q64" s="580"/>
      <c r="R64" s="580"/>
    </row>
    <row r="65" ht="15.75" customHeight="1">
      <c r="A65" s="594"/>
      <c r="B65" s="594"/>
      <c r="C65" s="594"/>
      <c r="D65" s="577"/>
      <c r="E65" s="594"/>
      <c r="F65" s="577"/>
      <c r="G65" s="577"/>
      <c r="H65" s="577"/>
      <c r="I65" s="577"/>
      <c r="J65" s="580"/>
      <c r="K65" s="580"/>
      <c r="L65" s="580"/>
      <c r="M65" s="580"/>
      <c r="N65" s="580"/>
      <c r="O65" s="580"/>
      <c r="P65" s="580"/>
      <c r="Q65" s="580"/>
      <c r="R65" s="580"/>
    </row>
    <row r="66" ht="15.75" customHeight="1">
      <c r="A66" s="243" t="s">
        <v>508</v>
      </c>
      <c r="B66" s="138" t="s">
        <v>966</v>
      </c>
      <c r="C66" s="243" t="s">
        <v>947</v>
      </c>
      <c r="D66" s="243">
        <v>90.0</v>
      </c>
      <c r="E66" s="278">
        <v>320.0</v>
      </c>
      <c r="F66" s="598">
        <v>97.0</v>
      </c>
      <c r="G66" s="599">
        <f t="shared" ref="G66:G67" si="35">N(D66)*N(E66)</f>
        <v>28800</v>
      </c>
      <c r="H66" s="599">
        <f t="shared" ref="H66:H67" si="36">N(D66)*N(F66)</f>
        <v>8730</v>
      </c>
      <c r="I66" s="599">
        <f t="shared" ref="I66:I67" si="37">G66+H66</f>
        <v>37530</v>
      </c>
      <c r="J66" s="580"/>
      <c r="K66" s="580"/>
      <c r="L66" s="580"/>
      <c r="M66" s="580"/>
      <c r="N66" s="580"/>
      <c r="O66" s="580"/>
      <c r="P66" s="580"/>
      <c r="Q66" s="580"/>
      <c r="R66" s="580"/>
    </row>
    <row r="67" ht="15.75" customHeight="1">
      <c r="A67" s="594"/>
      <c r="B67" s="138" t="s">
        <v>948</v>
      </c>
      <c r="C67" s="243" t="s">
        <v>428</v>
      </c>
      <c r="D67" s="277">
        <v>12.0</v>
      </c>
      <c r="E67" s="278">
        <v>287.0</v>
      </c>
      <c r="F67" s="598">
        <v>97.0</v>
      </c>
      <c r="G67" s="599">
        <f t="shared" si="35"/>
        <v>3444</v>
      </c>
      <c r="H67" s="599">
        <f t="shared" si="36"/>
        <v>1164</v>
      </c>
      <c r="I67" s="599">
        <f t="shared" si="37"/>
        <v>4608</v>
      </c>
      <c r="J67" s="580"/>
      <c r="K67" s="580"/>
      <c r="L67" s="580"/>
      <c r="M67" s="580"/>
      <c r="N67" s="580"/>
      <c r="O67" s="580"/>
      <c r="P67" s="580"/>
      <c r="Q67" s="580"/>
      <c r="R67" s="580"/>
    </row>
    <row r="68" ht="15.75" customHeight="1">
      <c r="A68" s="594"/>
      <c r="B68" s="594"/>
      <c r="C68" s="594"/>
      <c r="D68" s="577"/>
      <c r="E68" s="594"/>
      <c r="F68" s="577"/>
      <c r="G68" s="577"/>
      <c r="H68" s="577"/>
      <c r="I68" s="577"/>
      <c r="J68" s="580"/>
      <c r="K68" s="580"/>
      <c r="L68" s="580"/>
      <c r="M68" s="580"/>
      <c r="N68" s="580"/>
      <c r="O68" s="580"/>
      <c r="P68" s="580"/>
      <c r="Q68" s="580"/>
      <c r="R68" s="580"/>
    </row>
    <row r="69" ht="15.75" customHeight="1">
      <c r="A69" s="243" t="s">
        <v>510</v>
      </c>
      <c r="B69" s="138" t="s">
        <v>967</v>
      </c>
      <c r="C69" s="243" t="s">
        <v>947</v>
      </c>
      <c r="D69" s="243">
        <v>18.0</v>
      </c>
      <c r="E69" s="278">
        <v>278.0</v>
      </c>
      <c r="F69" s="598">
        <v>97.0</v>
      </c>
      <c r="G69" s="599">
        <f t="shared" ref="G69:G70" si="38">N(D69)*N(E69)</f>
        <v>5004</v>
      </c>
      <c r="H69" s="599">
        <f t="shared" ref="H69:H70" si="39">N(D69)*N(F69)</f>
        <v>1746</v>
      </c>
      <c r="I69" s="599">
        <f t="shared" ref="I69:I70" si="40">G69+H69</f>
        <v>6750</v>
      </c>
      <c r="J69" s="580"/>
      <c r="K69" s="580"/>
      <c r="L69" s="580"/>
      <c r="M69" s="580"/>
      <c r="N69" s="580"/>
      <c r="O69" s="580"/>
      <c r="P69" s="580"/>
      <c r="Q69" s="580"/>
      <c r="R69" s="580"/>
    </row>
    <row r="70" ht="15.75" customHeight="1">
      <c r="A70" s="594"/>
      <c r="B70" s="138" t="s">
        <v>948</v>
      </c>
      <c r="C70" s="243" t="s">
        <v>428</v>
      </c>
      <c r="D70" s="277">
        <v>2.0</v>
      </c>
      <c r="E70" s="278">
        <v>218.0</v>
      </c>
      <c r="F70" s="598">
        <v>97.0</v>
      </c>
      <c r="G70" s="599">
        <f t="shared" si="38"/>
        <v>436</v>
      </c>
      <c r="H70" s="599">
        <f t="shared" si="39"/>
        <v>194</v>
      </c>
      <c r="I70" s="599">
        <f t="shared" si="40"/>
        <v>630</v>
      </c>
      <c r="J70" s="580"/>
      <c r="K70" s="580"/>
      <c r="L70" s="580"/>
      <c r="M70" s="580"/>
      <c r="N70" s="580"/>
      <c r="O70" s="580"/>
      <c r="P70" s="580"/>
      <c r="Q70" s="580"/>
      <c r="R70" s="580"/>
    </row>
    <row r="71" ht="15.75" customHeight="1">
      <c r="A71" s="594"/>
      <c r="B71" s="594"/>
      <c r="C71" s="594"/>
      <c r="D71" s="577"/>
      <c r="E71" s="594"/>
      <c r="F71" s="577"/>
      <c r="G71" s="577"/>
      <c r="H71" s="577"/>
      <c r="I71" s="577"/>
      <c r="J71" s="580"/>
      <c r="K71" s="580"/>
      <c r="L71" s="580"/>
      <c r="M71" s="580"/>
      <c r="N71" s="580"/>
      <c r="O71" s="580"/>
      <c r="P71" s="580"/>
      <c r="Q71" s="580"/>
      <c r="R71" s="580"/>
    </row>
    <row r="72" ht="15.75" customHeight="1">
      <c r="A72" s="243" t="s">
        <v>952</v>
      </c>
      <c r="B72" s="138" t="s">
        <v>968</v>
      </c>
      <c r="C72" s="243" t="s">
        <v>947</v>
      </c>
      <c r="D72" s="243">
        <v>36.0</v>
      </c>
      <c r="E72" s="278">
        <v>209.0</v>
      </c>
      <c r="F72" s="598">
        <v>97.0</v>
      </c>
      <c r="G72" s="599">
        <f t="shared" ref="G72:G73" si="41">N(D72)*N(E72)</f>
        <v>7524</v>
      </c>
      <c r="H72" s="599">
        <f t="shared" ref="H72:H73" si="42">N(D72)*N(F72)</f>
        <v>3492</v>
      </c>
      <c r="I72" s="599">
        <f t="shared" ref="I72:I73" si="43">G72+H72</f>
        <v>11016</v>
      </c>
      <c r="J72" s="580"/>
      <c r="K72" s="580"/>
      <c r="L72" s="580"/>
      <c r="M72" s="580"/>
      <c r="N72" s="580"/>
      <c r="O72" s="580"/>
      <c r="P72" s="580"/>
      <c r="Q72" s="580"/>
      <c r="R72" s="580"/>
    </row>
    <row r="73" ht="15.75" customHeight="1">
      <c r="A73" s="594"/>
      <c r="B73" s="138" t="s">
        <v>948</v>
      </c>
      <c r="C73" s="243" t="s">
        <v>428</v>
      </c>
      <c r="D73" s="277">
        <v>2.0</v>
      </c>
      <c r="E73" s="278">
        <v>165.0</v>
      </c>
      <c r="F73" s="598">
        <v>97.0</v>
      </c>
      <c r="G73" s="599">
        <f t="shared" si="41"/>
        <v>330</v>
      </c>
      <c r="H73" s="599">
        <f t="shared" si="42"/>
        <v>194</v>
      </c>
      <c r="I73" s="599">
        <f t="shared" si="43"/>
        <v>524</v>
      </c>
      <c r="J73" s="580"/>
      <c r="K73" s="580"/>
      <c r="L73" s="580"/>
      <c r="M73" s="580"/>
      <c r="N73" s="580"/>
      <c r="O73" s="580"/>
      <c r="P73" s="580"/>
      <c r="Q73" s="580"/>
      <c r="R73" s="580"/>
    </row>
    <row r="74" ht="15.75" customHeight="1">
      <c r="A74" s="594"/>
      <c r="B74" s="594"/>
      <c r="C74" s="594"/>
      <c r="D74" s="577"/>
      <c r="E74" s="594"/>
      <c r="F74" s="577"/>
      <c r="G74" s="577"/>
      <c r="H74" s="577"/>
      <c r="I74" s="577"/>
      <c r="J74" s="580"/>
      <c r="K74" s="580"/>
      <c r="L74" s="580"/>
      <c r="M74" s="580"/>
      <c r="N74" s="580"/>
      <c r="O74" s="580"/>
      <c r="P74" s="580"/>
      <c r="Q74" s="580"/>
      <c r="R74" s="580"/>
    </row>
    <row r="75" ht="15.75" customHeight="1">
      <c r="A75" s="243" t="s">
        <v>955</v>
      </c>
      <c r="B75" s="138" t="s">
        <v>969</v>
      </c>
      <c r="C75" s="243" t="s">
        <v>947</v>
      </c>
      <c r="D75" s="243">
        <v>150.0</v>
      </c>
      <c r="E75" s="278">
        <v>174.0</v>
      </c>
      <c r="F75" s="598">
        <v>97.0</v>
      </c>
      <c r="G75" s="599">
        <f t="shared" ref="G75:G76" si="44">N(D75)*N(E75)</f>
        <v>26100</v>
      </c>
      <c r="H75" s="599">
        <f t="shared" ref="H75:H76" si="45">N(D75)*N(F75)</f>
        <v>14550</v>
      </c>
      <c r="I75" s="599">
        <f t="shared" ref="I75:I76" si="46">G75+H75</f>
        <v>40650</v>
      </c>
      <c r="J75" s="580"/>
      <c r="K75" s="580"/>
      <c r="L75" s="580"/>
      <c r="M75" s="580"/>
      <c r="N75" s="580"/>
      <c r="O75" s="580"/>
      <c r="P75" s="580"/>
      <c r="Q75" s="580"/>
      <c r="R75" s="580"/>
    </row>
    <row r="76" ht="15.75" customHeight="1">
      <c r="A76" s="594"/>
      <c r="B76" s="138" t="s">
        <v>948</v>
      </c>
      <c r="C76" s="243" t="s">
        <v>428</v>
      </c>
      <c r="D76" s="277">
        <v>16.0</v>
      </c>
      <c r="E76" s="278">
        <v>139.0</v>
      </c>
      <c r="F76" s="598">
        <v>97.0</v>
      </c>
      <c r="G76" s="599">
        <f t="shared" si="44"/>
        <v>2224</v>
      </c>
      <c r="H76" s="599">
        <f t="shared" si="45"/>
        <v>1552</v>
      </c>
      <c r="I76" s="599">
        <f t="shared" si="46"/>
        <v>3776</v>
      </c>
      <c r="J76" s="580"/>
      <c r="K76" s="580"/>
      <c r="L76" s="580"/>
      <c r="M76" s="580"/>
      <c r="N76" s="580"/>
      <c r="O76" s="580"/>
      <c r="P76" s="580"/>
      <c r="Q76" s="580"/>
      <c r="R76" s="580"/>
    </row>
    <row r="77" ht="15.75" customHeight="1">
      <c r="A77" s="594"/>
      <c r="B77" s="594"/>
      <c r="C77" s="594"/>
      <c r="D77" s="577"/>
      <c r="E77" s="594"/>
      <c r="F77" s="577"/>
      <c r="G77" s="577"/>
      <c r="H77" s="577"/>
      <c r="I77" s="577"/>
      <c r="J77" s="580"/>
      <c r="K77" s="580"/>
      <c r="L77" s="580"/>
      <c r="M77" s="580"/>
      <c r="N77" s="580"/>
      <c r="O77" s="580"/>
      <c r="P77" s="580"/>
      <c r="Q77" s="580"/>
      <c r="R77" s="580"/>
    </row>
    <row r="78" ht="15.75" customHeight="1">
      <c r="A78" s="243" t="s">
        <v>957</v>
      </c>
      <c r="B78" s="138" t="s">
        <v>970</v>
      </c>
      <c r="C78" s="243" t="s">
        <v>947</v>
      </c>
      <c r="D78" s="243">
        <v>90.0</v>
      </c>
      <c r="E78" s="278">
        <v>104.0</v>
      </c>
      <c r="F78" s="598">
        <v>97.0</v>
      </c>
      <c r="G78" s="599">
        <f t="shared" ref="G78:G79" si="47">N(D78)*N(E78)</f>
        <v>9360</v>
      </c>
      <c r="H78" s="599">
        <f t="shared" ref="H78:H79" si="48">N(D78)*N(F78)</f>
        <v>8730</v>
      </c>
      <c r="I78" s="599">
        <f t="shared" ref="I78:I79" si="49">G78+H78</f>
        <v>18090</v>
      </c>
      <c r="J78" s="580"/>
      <c r="K78" s="580"/>
      <c r="L78" s="580"/>
      <c r="M78" s="580"/>
      <c r="N78" s="580"/>
      <c r="O78" s="580"/>
      <c r="P78" s="580"/>
      <c r="Q78" s="580"/>
      <c r="R78" s="580"/>
    </row>
    <row r="79" ht="15.75" customHeight="1">
      <c r="A79" s="594"/>
      <c r="B79" s="138" t="s">
        <v>948</v>
      </c>
      <c r="C79" s="243" t="s">
        <v>428</v>
      </c>
      <c r="D79" s="277">
        <v>8.0</v>
      </c>
      <c r="E79" s="278">
        <v>104.0</v>
      </c>
      <c r="F79" s="598">
        <v>97.0</v>
      </c>
      <c r="G79" s="599">
        <f t="shared" si="47"/>
        <v>832</v>
      </c>
      <c r="H79" s="599">
        <f t="shared" si="48"/>
        <v>776</v>
      </c>
      <c r="I79" s="599">
        <f t="shared" si="49"/>
        <v>1608</v>
      </c>
      <c r="J79" s="580"/>
      <c r="K79" s="580"/>
      <c r="L79" s="580"/>
      <c r="M79" s="580"/>
      <c r="N79" s="580"/>
      <c r="O79" s="580"/>
      <c r="P79" s="580"/>
      <c r="Q79" s="580"/>
      <c r="R79" s="580"/>
    </row>
    <row r="80" ht="15.75" customHeight="1">
      <c r="A80" s="594"/>
      <c r="B80" s="594"/>
      <c r="C80" s="594"/>
      <c r="D80" s="577"/>
      <c r="E80" s="594"/>
      <c r="F80" s="577"/>
      <c r="G80" s="577"/>
      <c r="H80" s="577"/>
      <c r="I80" s="577"/>
      <c r="J80" s="580"/>
      <c r="K80" s="580"/>
      <c r="L80" s="580"/>
      <c r="M80" s="580"/>
      <c r="N80" s="580"/>
      <c r="O80" s="580"/>
      <c r="P80" s="580"/>
      <c r="Q80" s="580"/>
      <c r="R80" s="580"/>
    </row>
    <row r="81" ht="15.75" customHeight="1">
      <c r="A81" s="594"/>
      <c r="B81" s="594"/>
      <c r="C81" s="594"/>
      <c r="D81" s="577"/>
      <c r="E81" s="594"/>
      <c r="F81" s="577"/>
      <c r="G81" s="577"/>
      <c r="H81" s="577"/>
      <c r="I81" s="577"/>
      <c r="J81" s="580"/>
      <c r="K81" s="580"/>
      <c r="L81" s="580"/>
      <c r="M81" s="580"/>
      <c r="N81" s="580"/>
      <c r="O81" s="580"/>
      <c r="P81" s="580"/>
      <c r="Q81" s="580"/>
      <c r="R81" s="580"/>
    </row>
    <row r="82" ht="15.75" customHeight="1">
      <c r="A82" s="602">
        <v>2.3</v>
      </c>
      <c r="B82" s="141" t="s">
        <v>971</v>
      </c>
      <c r="C82" s="594"/>
      <c r="D82" s="577"/>
      <c r="E82" s="594"/>
      <c r="F82" s="577"/>
      <c r="G82" s="577"/>
      <c r="H82" s="577"/>
      <c r="I82" s="577"/>
      <c r="J82" s="580"/>
      <c r="K82" s="580"/>
      <c r="L82" s="580"/>
      <c r="M82" s="580"/>
      <c r="N82" s="580"/>
      <c r="O82" s="580"/>
      <c r="P82" s="580"/>
      <c r="Q82" s="580"/>
      <c r="R82" s="580"/>
    </row>
    <row r="83" ht="15.75" customHeight="1">
      <c r="A83" s="594"/>
      <c r="B83" s="594"/>
      <c r="C83" s="594"/>
      <c r="D83" s="577"/>
      <c r="E83" s="594"/>
      <c r="F83" s="577"/>
      <c r="G83" s="577"/>
      <c r="H83" s="577"/>
      <c r="I83" s="577"/>
      <c r="J83" s="580"/>
      <c r="K83" s="580"/>
      <c r="L83" s="580"/>
      <c r="M83" s="580"/>
      <c r="N83" s="580"/>
      <c r="O83" s="580"/>
      <c r="P83" s="580"/>
      <c r="Q83" s="580"/>
      <c r="R83" s="580"/>
    </row>
    <row r="84" ht="15.75" customHeight="1">
      <c r="A84" s="243" t="s">
        <v>284</v>
      </c>
      <c r="B84" s="603" t="s">
        <v>972</v>
      </c>
      <c r="C84" s="243" t="s">
        <v>947</v>
      </c>
      <c r="D84" s="277" t="s">
        <v>954</v>
      </c>
      <c r="E84" s="278">
        <v>441.0</v>
      </c>
      <c r="F84" s="598">
        <v>200.0</v>
      </c>
      <c r="G84" s="604">
        <f t="shared" ref="G84:G85" si="50">N(D84)*N(E84)</f>
        <v>0</v>
      </c>
      <c r="H84" s="604">
        <f t="shared" ref="H84:H85" si="51">N(D84)*N(F84)</f>
        <v>0</v>
      </c>
      <c r="I84" s="604">
        <f t="shared" ref="I84:I85" si="52">G84+H84</f>
        <v>0</v>
      </c>
      <c r="J84" s="580"/>
      <c r="K84" s="580"/>
      <c r="L84" s="580"/>
      <c r="M84" s="580"/>
      <c r="N84" s="580"/>
      <c r="O84" s="580"/>
      <c r="P84" s="580"/>
      <c r="Q84" s="580"/>
      <c r="R84" s="580"/>
    </row>
    <row r="85" ht="15.75" customHeight="1">
      <c r="A85" s="594"/>
      <c r="B85" s="138" t="s">
        <v>948</v>
      </c>
      <c r="C85" s="243" t="s">
        <v>428</v>
      </c>
      <c r="D85" s="277" t="s">
        <v>954</v>
      </c>
      <c r="E85" s="278">
        <v>495.0</v>
      </c>
      <c r="F85" s="598">
        <v>100.0</v>
      </c>
      <c r="G85" s="604">
        <f t="shared" si="50"/>
        <v>0</v>
      </c>
      <c r="H85" s="604">
        <f t="shared" si="51"/>
        <v>0</v>
      </c>
      <c r="I85" s="604">
        <f t="shared" si="52"/>
        <v>0</v>
      </c>
      <c r="J85" s="580"/>
      <c r="K85" s="580"/>
      <c r="L85" s="580"/>
      <c r="M85" s="580"/>
      <c r="N85" s="580"/>
      <c r="O85" s="580"/>
      <c r="P85" s="580"/>
      <c r="Q85" s="580"/>
      <c r="R85" s="580"/>
    </row>
    <row r="86" ht="15.75" customHeight="1">
      <c r="A86" s="594"/>
      <c r="B86" s="594"/>
      <c r="C86" s="594"/>
      <c r="D86" s="577"/>
      <c r="E86" s="594"/>
      <c r="F86" s="577"/>
      <c r="G86" s="577"/>
      <c r="H86" s="577"/>
      <c r="I86" s="577"/>
      <c r="J86" s="580"/>
      <c r="K86" s="580"/>
      <c r="L86" s="580"/>
      <c r="M86" s="580"/>
      <c r="N86" s="580"/>
      <c r="O86" s="580"/>
      <c r="P86" s="580"/>
      <c r="Q86" s="580"/>
      <c r="R86" s="580"/>
    </row>
    <row r="87" ht="15.75" customHeight="1">
      <c r="A87" s="243" t="s">
        <v>292</v>
      </c>
      <c r="B87" s="603" t="s">
        <v>973</v>
      </c>
      <c r="C87" s="243" t="s">
        <v>947</v>
      </c>
      <c r="D87" s="277" t="s">
        <v>954</v>
      </c>
      <c r="E87" s="278">
        <v>315.0</v>
      </c>
      <c r="F87" s="598">
        <v>200.0</v>
      </c>
      <c r="G87" s="604">
        <f t="shared" ref="G87:G88" si="53">N(D87)*N(E87)</f>
        <v>0</v>
      </c>
      <c r="H87" s="604">
        <f t="shared" ref="H87:H88" si="54">N(D87)*N(F87)</f>
        <v>0</v>
      </c>
      <c r="I87" s="604">
        <f t="shared" ref="I87:I88" si="55">G87+H87</f>
        <v>0</v>
      </c>
      <c r="J87" s="580"/>
      <c r="K87" s="580"/>
      <c r="L87" s="580"/>
      <c r="M87" s="580"/>
      <c r="N87" s="580"/>
      <c r="O87" s="580"/>
      <c r="P87" s="580"/>
      <c r="Q87" s="580"/>
      <c r="R87" s="580"/>
    </row>
    <row r="88" ht="15.75" customHeight="1">
      <c r="A88" s="594"/>
      <c r="B88" s="138" t="s">
        <v>948</v>
      </c>
      <c r="C88" s="243" t="s">
        <v>428</v>
      </c>
      <c r="D88" s="277" t="s">
        <v>954</v>
      </c>
      <c r="E88" s="278">
        <v>495.0</v>
      </c>
      <c r="F88" s="598">
        <v>100.0</v>
      </c>
      <c r="G88" s="604">
        <f t="shared" si="53"/>
        <v>0</v>
      </c>
      <c r="H88" s="604">
        <f t="shared" si="54"/>
        <v>0</v>
      </c>
      <c r="I88" s="604">
        <f t="shared" si="55"/>
        <v>0</v>
      </c>
      <c r="J88" s="580"/>
      <c r="K88" s="580"/>
      <c r="L88" s="580"/>
      <c r="M88" s="580"/>
      <c r="N88" s="580"/>
      <c r="O88" s="580"/>
      <c r="P88" s="580"/>
      <c r="Q88" s="580"/>
      <c r="R88" s="580"/>
    </row>
    <row r="89" ht="15.75" customHeight="1">
      <c r="A89" s="594"/>
      <c r="B89" s="594"/>
      <c r="C89" s="594"/>
      <c r="D89" s="577"/>
      <c r="E89" s="594"/>
      <c r="F89" s="577"/>
      <c r="G89" s="577"/>
      <c r="H89" s="577"/>
      <c r="I89" s="577"/>
      <c r="J89" s="580"/>
      <c r="K89" s="580"/>
      <c r="L89" s="580"/>
      <c r="M89" s="580"/>
      <c r="N89" s="580"/>
      <c r="O89" s="580"/>
      <c r="P89" s="580"/>
      <c r="Q89" s="580"/>
      <c r="R89" s="580"/>
    </row>
    <row r="90" ht="15.75" customHeight="1">
      <c r="A90" s="243" t="s">
        <v>508</v>
      </c>
      <c r="B90" s="138" t="s">
        <v>974</v>
      </c>
      <c r="C90" s="243" t="s">
        <v>947</v>
      </c>
      <c r="D90" s="243">
        <v>214.0</v>
      </c>
      <c r="E90" s="278">
        <v>196.0</v>
      </c>
      <c r="F90" s="598">
        <v>193.0</v>
      </c>
      <c r="G90" s="599">
        <f t="shared" ref="G90:G91" si="56">N(D90)*N(E90)</f>
        <v>41944</v>
      </c>
      <c r="H90" s="599">
        <f t="shared" ref="H90:H91" si="57">N(D90)*N(F90)</f>
        <v>41302</v>
      </c>
      <c r="I90" s="599">
        <f t="shared" ref="I90:I91" si="58">G90+H90</f>
        <v>83246</v>
      </c>
      <c r="J90" s="580"/>
      <c r="K90" s="580"/>
      <c r="L90" s="580"/>
      <c r="M90" s="580"/>
      <c r="N90" s="580"/>
      <c r="O90" s="580"/>
      <c r="P90" s="580"/>
      <c r="Q90" s="580"/>
      <c r="R90" s="580"/>
    </row>
    <row r="91" ht="15.75" customHeight="1">
      <c r="A91" s="594"/>
      <c r="B91" s="138" t="s">
        <v>948</v>
      </c>
      <c r="C91" s="243" t="s">
        <v>428</v>
      </c>
      <c r="D91" s="277">
        <v>12.0</v>
      </c>
      <c r="E91" s="278">
        <v>383.0</v>
      </c>
      <c r="F91" s="598">
        <v>97.0</v>
      </c>
      <c r="G91" s="599">
        <f t="shared" si="56"/>
        <v>4596</v>
      </c>
      <c r="H91" s="599">
        <f t="shared" si="57"/>
        <v>1164</v>
      </c>
      <c r="I91" s="599">
        <f t="shared" si="58"/>
        <v>5760</v>
      </c>
      <c r="J91" s="580"/>
      <c r="K91" s="580"/>
      <c r="L91" s="580"/>
      <c r="M91" s="580"/>
      <c r="N91" s="580"/>
      <c r="O91" s="580"/>
      <c r="P91" s="580"/>
      <c r="Q91" s="580"/>
      <c r="R91" s="580"/>
    </row>
    <row r="92" ht="15.75" customHeight="1">
      <c r="A92" s="594"/>
      <c r="B92" s="594"/>
      <c r="C92" s="594"/>
      <c r="D92" s="577"/>
      <c r="E92" s="594"/>
      <c r="F92" s="577"/>
      <c r="G92" s="577"/>
      <c r="H92" s="577"/>
      <c r="I92" s="577"/>
      <c r="J92" s="580"/>
      <c r="K92" s="580"/>
      <c r="L92" s="580"/>
      <c r="M92" s="580"/>
      <c r="N92" s="580"/>
      <c r="O92" s="580"/>
      <c r="P92" s="580"/>
      <c r="Q92" s="580"/>
      <c r="R92" s="580"/>
    </row>
    <row r="93" ht="15.75" customHeight="1">
      <c r="A93" s="243" t="s">
        <v>510</v>
      </c>
      <c r="B93" s="138" t="s">
        <v>975</v>
      </c>
      <c r="C93" s="243" t="s">
        <v>947</v>
      </c>
      <c r="D93" s="243">
        <v>78.0</v>
      </c>
      <c r="E93" s="278">
        <v>188.0</v>
      </c>
      <c r="F93" s="598">
        <v>193.0</v>
      </c>
      <c r="G93" s="599">
        <f t="shared" ref="G93:G94" si="59">N(D93)*N(E93)</f>
        <v>14664</v>
      </c>
      <c r="H93" s="599">
        <f t="shared" ref="H93:H94" si="60">N(D93)*N(F93)</f>
        <v>15054</v>
      </c>
      <c r="I93" s="599">
        <f t="shared" ref="I93:I94" si="61">G93+H93</f>
        <v>29718</v>
      </c>
      <c r="J93" s="580"/>
      <c r="K93" s="580"/>
      <c r="L93" s="580"/>
      <c r="M93" s="580"/>
      <c r="N93" s="580"/>
      <c r="O93" s="580"/>
      <c r="P93" s="580"/>
      <c r="Q93" s="580"/>
      <c r="R93" s="580"/>
    </row>
    <row r="94" ht="15.75" customHeight="1">
      <c r="A94" s="594"/>
      <c r="B94" s="138" t="s">
        <v>948</v>
      </c>
      <c r="C94" s="243" t="s">
        <v>428</v>
      </c>
      <c r="D94" s="277">
        <v>8.0</v>
      </c>
      <c r="E94" s="278">
        <v>287.0</v>
      </c>
      <c r="F94" s="598">
        <v>97.0</v>
      </c>
      <c r="G94" s="599">
        <f t="shared" si="59"/>
        <v>2296</v>
      </c>
      <c r="H94" s="599">
        <f t="shared" si="60"/>
        <v>776</v>
      </c>
      <c r="I94" s="599">
        <f t="shared" si="61"/>
        <v>3072</v>
      </c>
      <c r="J94" s="580"/>
      <c r="K94" s="580"/>
      <c r="L94" s="580"/>
      <c r="M94" s="580"/>
      <c r="N94" s="580"/>
      <c r="O94" s="580"/>
      <c r="P94" s="580"/>
      <c r="Q94" s="580"/>
      <c r="R94" s="580"/>
    </row>
    <row r="95" ht="15.75" customHeight="1">
      <c r="A95" s="594"/>
      <c r="B95" s="594"/>
      <c r="C95" s="594"/>
      <c r="D95" s="577"/>
      <c r="E95" s="594"/>
      <c r="F95" s="577"/>
      <c r="G95" s="577"/>
      <c r="H95" s="577"/>
      <c r="I95" s="577"/>
      <c r="J95" s="580"/>
      <c r="K95" s="580"/>
      <c r="L95" s="580"/>
      <c r="M95" s="580"/>
      <c r="N95" s="580"/>
      <c r="O95" s="580"/>
      <c r="P95" s="580"/>
      <c r="Q95" s="580"/>
      <c r="R95" s="580"/>
    </row>
    <row r="96" ht="15.75" customHeight="1">
      <c r="A96" s="243" t="s">
        <v>952</v>
      </c>
      <c r="B96" s="138" t="s">
        <v>976</v>
      </c>
      <c r="C96" s="243" t="s">
        <v>947</v>
      </c>
      <c r="D96" s="243">
        <v>108.0</v>
      </c>
      <c r="E96" s="278">
        <v>131.0</v>
      </c>
      <c r="F96" s="598">
        <v>193.0</v>
      </c>
      <c r="G96" s="599">
        <f t="shared" ref="G96:G97" si="62">N(D96)*N(E96)</f>
        <v>14148</v>
      </c>
      <c r="H96" s="599">
        <f t="shared" ref="H96:H97" si="63">N(D96)*N(F96)</f>
        <v>20844</v>
      </c>
      <c r="I96" s="599">
        <f t="shared" ref="I96:I97" si="64">G96+H96</f>
        <v>34992</v>
      </c>
      <c r="J96" s="580"/>
      <c r="K96" s="580"/>
      <c r="L96" s="580"/>
      <c r="M96" s="580"/>
      <c r="N96" s="580"/>
      <c r="O96" s="580"/>
      <c r="P96" s="580"/>
      <c r="Q96" s="580"/>
      <c r="R96" s="580"/>
    </row>
    <row r="97" ht="15.75" customHeight="1">
      <c r="A97" s="594"/>
      <c r="B97" s="138" t="s">
        <v>948</v>
      </c>
      <c r="C97" s="243" t="s">
        <v>428</v>
      </c>
      <c r="D97" s="277">
        <v>8.0</v>
      </c>
      <c r="E97" s="278">
        <v>287.0</v>
      </c>
      <c r="F97" s="598">
        <v>97.0</v>
      </c>
      <c r="G97" s="599">
        <f t="shared" si="62"/>
        <v>2296</v>
      </c>
      <c r="H97" s="599">
        <f t="shared" si="63"/>
        <v>776</v>
      </c>
      <c r="I97" s="599">
        <f t="shared" si="64"/>
        <v>3072</v>
      </c>
      <c r="J97" s="580"/>
      <c r="K97" s="580"/>
      <c r="L97" s="580"/>
      <c r="M97" s="580"/>
      <c r="N97" s="580"/>
      <c r="O97" s="580"/>
      <c r="P97" s="580"/>
      <c r="Q97" s="580"/>
      <c r="R97" s="580"/>
    </row>
    <row r="98" ht="15.75" customHeight="1">
      <c r="A98" s="594"/>
      <c r="B98" s="594"/>
      <c r="C98" s="594"/>
      <c r="D98" s="577"/>
      <c r="E98" s="594"/>
      <c r="F98" s="577"/>
      <c r="G98" s="577"/>
      <c r="H98" s="577"/>
      <c r="I98" s="577"/>
      <c r="J98" s="580"/>
      <c r="K98" s="580"/>
      <c r="L98" s="580"/>
      <c r="M98" s="580"/>
      <c r="N98" s="580"/>
      <c r="O98" s="580"/>
      <c r="P98" s="580"/>
      <c r="Q98" s="580"/>
      <c r="R98" s="580"/>
    </row>
    <row r="99" ht="15.75" customHeight="1">
      <c r="A99" s="243" t="s">
        <v>955</v>
      </c>
      <c r="B99" s="138" t="s">
        <v>977</v>
      </c>
      <c r="C99" s="243" t="s">
        <v>947</v>
      </c>
      <c r="D99" s="277" t="s">
        <v>954</v>
      </c>
      <c r="E99" s="278">
        <v>810.0</v>
      </c>
      <c r="F99" s="598">
        <v>200.0</v>
      </c>
      <c r="G99" s="604">
        <f t="shared" ref="G99:G100" si="65">N(D99)*N(E99)</f>
        <v>0</v>
      </c>
      <c r="H99" s="604">
        <f t="shared" ref="H99:H100" si="66">N(D99)*N(F99)</f>
        <v>0</v>
      </c>
      <c r="I99" s="604">
        <f t="shared" ref="I99:I100" si="67">G99+H99</f>
        <v>0</v>
      </c>
      <c r="J99" s="580"/>
      <c r="K99" s="580"/>
      <c r="L99" s="580"/>
      <c r="M99" s="580"/>
      <c r="N99" s="580"/>
      <c r="O99" s="580"/>
      <c r="P99" s="580"/>
      <c r="Q99" s="580"/>
      <c r="R99" s="580"/>
    </row>
    <row r="100" ht="15.75" customHeight="1">
      <c r="A100" s="594"/>
      <c r="B100" s="138" t="s">
        <v>948</v>
      </c>
      <c r="C100" s="243" t="s">
        <v>428</v>
      </c>
      <c r="D100" s="277" t="s">
        <v>954</v>
      </c>
      <c r="E100" s="278">
        <v>297.0</v>
      </c>
      <c r="F100" s="598">
        <v>100.0</v>
      </c>
      <c r="G100" s="604">
        <f t="shared" si="65"/>
        <v>0</v>
      </c>
      <c r="H100" s="604">
        <f t="shared" si="66"/>
        <v>0</v>
      </c>
      <c r="I100" s="604">
        <f t="shared" si="67"/>
        <v>0</v>
      </c>
      <c r="J100" s="580"/>
      <c r="K100" s="580"/>
      <c r="L100" s="580"/>
      <c r="M100" s="580"/>
      <c r="N100" s="580"/>
      <c r="O100" s="580"/>
      <c r="P100" s="580"/>
      <c r="Q100" s="580"/>
      <c r="R100" s="580"/>
    </row>
    <row r="101" ht="15.75" customHeight="1">
      <c r="A101" s="594"/>
      <c r="B101" s="594"/>
      <c r="C101" s="594"/>
      <c r="D101" s="577"/>
      <c r="E101" s="594"/>
      <c r="F101" s="577"/>
      <c r="G101" s="577"/>
      <c r="H101" s="577"/>
      <c r="I101" s="577"/>
      <c r="J101" s="580"/>
      <c r="K101" s="580"/>
      <c r="L101" s="580"/>
      <c r="M101" s="580"/>
      <c r="N101" s="580"/>
      <c r="O101" s="580"/>
      <c r="P101" s="580"/>
      <c r="Q101" s="580"/>
      <c r="R101" s="580"/>
    </row>
    <row r="102" ht="15.75" customHeight="1">
      <c r="A102" s="243" t="s">
        <v>957</v>
      </c>
      <c r="B102" s="138" t="s">
        <v>978</v>
      </c>
      <c r="C102" s="243" t="s">
        <v>947</v>
      </c>
      <c r="D102" s="243">
        <v>24.0</v>
      </c>
      <c r="E102" s="278">
        <v>566.0</v>
      </c>
      <c r="F102" s="598">
        <v>193.0</v>
      </c>
      <c r="G102" s="599">
        <f t="shared" ref="G102:G103" si="68">N(D102)*N(E102)</f>
        <v>13584</v>
      </c>
      <c r="H102" s="599">
        <f t="shared" ref="H102:H103" si="69">N(D102)*N(F102)</f>
        <v>4632</v>
      </c>
      <c r="I102" s="599">
        <f t="shared" ref="I102:I103" si="70">G102+H102</f>
        <v>18216</v>
      </c>
      <c r="J102" s="580"/>
      <c r="K102" s="580"/>
      <c r="L102" s="580"/>
      <c r="M102" s="580"/>
      <c r="N102" s="580"/>
      <c r="O102" s="580"/>
      <c r="P102" s="580"/>
      <c r="Q102" s="580"/>
      <c r="R102" s="580"/>
    </row>
    <row r="103" ht="15.75" customHeight="1">
      <c r="A103" s="594"/>
      <c r="B103" s="605" t="s">
        <v>948</v>
      </c>
      <c r="C103" s="243" t="s">
        <v>428</v>
      </c>
      <c r="D103" s="277">
        <v>4.0</v>
      </c>
      <c r="E103" s="278">
        <v>287.0</v>
      </c>
      <c r="F103" s="598">
        <v>97.0</v>
      </c>
      <c r="G103" s="599">
        <f t="shared" si="68"/>
        <v>1148</v>
      </c>
      <c r="H103" s="599">
        <f t="shared" si="69"/>
        <v>388</v>
      </c>
      <c r="I103" s="599">
        <f t="shared" si="70"/>
        <v>1536</v>
      </c>
      <c r="J103" s="580"/>
      <c r="K103" s="580"/>
      <c r="L103" s="580"/>
      <c r="M103" s="580"/>
      <c r="N103" s="580"/>
      <c r="O103" s="580"/>
      <c r="P103" s="580"/>
      <c r="Q103" s="580"/>
      <c r="R103" s="580"/>
    </row>
    <row r="104" ht="15.75" customHeight="1">
      <c r="A104" s="594"/>
      <c r="B104" s="594"/>
      <c r="C104" s="594"/>
      <c r="D104" s="577"/>
      <c r="E104" s="594"/>
      <c r="F104" s="577"/>
      <c r="G104" s="577"/>
      <c r="H104" s="577"/>
      <c r="I104" s="577"/>
      <c r="J104" s="580"/>
      <c r="K104" s="580"/>
      <c r="L104" s="580"/>
      <c r="M104" s="580"/>
      <c r="N104" s="580"/>
      <c r="O104" s="580"/>
      <c r="P104" s="580"/>
      <c r="Q104" s="580"/>
      <c r="R104" s="580"/>
    </row>
    <row r="105" ht="15.75" customHeight="1">
      <c r="A105" s="243" t="s">
        <v>959</v>
      </c>
      <c r="B105" s="138" t="s">
        <v>979</v>
      </c>
      <c r="C105" s="243" t="s">
        <v>947</v>
      </c>
      <c r="D105" s="243">
        <v>30.0</v>
      </c>
      <c r="E105" s="278">
        <v>392.0</v>
      </c>
      <c r="F105" s="598">
        <v>193.0</v>
      </c>
      <c r="G105" s="599">
        <f t="shared" ref="G105:G106" si="71">N(D105)*N(E105)</f>
        <v>11760</v>
      </c>
      <c r="H105" s="599">
        <f t="shared" ref="H105:H106" si="72">N(D105)*N(F105)</f>
        <v>5790</v>
      </c>
      <c r="I105" s="599">
        <f t="shared" ref="I105:I106" si="73">G105+H105</f>
        <v>17550</v>
      </c>
      <c r="J105" s="580"/>
      <c r="K105" s="580"/>
      <c r="L105" s="580"/>
      <c r="M105" s="580"/>
      <c r="N105" s="580"/>
      <c r="O105" s="580"/>
      <c r="P105" s="580"/>
      <c r="Q105" s="580"/>
      <c r="R105" s="580"/>
    </row>
    <row r="106" ht="15.75" customHeight="1">
      <c r="A106" s="594"/>
      <c r="B106" s="605" t="s">
        <v>948</v>
      </c>
      <c r="C106" s="243" t="s">
        <v>428</v>
      </c>
      <c r="D106" s="277">
        <v>2.0</v>
      </c>
      <c r="E106" s="278">
        <v>287.0</v>
      </c>
      <c r="F106" s="598">
        <v>97.0</v>
      </c>
      <c r="G106" s="599">
        <f t="shared" si="71"/>
        <v>574</v>
      </c>
      <c r="H106" s="599">
        <f t="shared" si="72"/>
        <v>194</v>
      </c>
      <c r="I106" s="599">
        <f t="shared" si="73"/>
        <v>768</v>
      </c>
      <c r="J106" s="580"/>
      <c r="K106" s="580"/>
      <c r="L106" s="580"/>
      <c r="M106" s="580"/>
      <c r="N106" s="580"/>
      <c r="O106" s="580"/>
      <c r="P106" s="580"/>
      <c r="Q106" s="580"/>
      <c r="R106" s="580"/>
    </row>
    <row r="107" ht="15.75" customHeight="1">
      <c r="A107" s="594"/>
      <c r="B107" s="594"/>
      <c r="C107" s="594"/>
      <c r="D107" s="577"/>
      <c r="E107" s="594"/>
      <c r="F107" s="577"/>
      <c r="G107" s="577"/>
      <c r="H107" s="577"/>
      <c r="I107" s="577"/>
      <c r="J107" s="580"/>
      <c r="K107" s="580"/>
      <c r="L107" s="580"/>
      <c r="M107" s="580"/>
      <c r="N107" s="580"/>
      <c r="O107" s="580"/>
      <c r="P107" s="580"/>
      <c r="Q107" s="580"/>
      <c r="R107" s="580"/>
    </row>
    <row r="108" ht="15.75" customHeight="1">
      <c r="A108" s="243" t="s">
        <v>961</v>
      </c>
      <c r="B108" s="138" t="s">
        <v>980</v>
      </c>
      <c r="C108" s="243" t="s">
        <v>947</v>
      </c>
      <c r="D108" s="243">
        <v>75.0</v>
      </c>
      <c r="E108" s="278">
        <v>305.0</v>
      </c>
      <c r="F108" s="598">
        <v>193.0</v>
      </c>
      <c r="G108" s="599">
        <f t="shared" ref="G108:G109" si="74">N(D108)*N(E108)</f>
        <v>22875</v>
      </c>
      <c r="H108" s="599">
        <f t="shared" ref="H108:H109" si="75">N(D108)*N(F108)</f>
        <v>14475</v>
      </c>
      <c r="I108" s="599">
        <f t="shared" ref="I108:I109" si="76">G108+H108</f>
        <v>37350</v>
      </c>
      <c r="J108" s="580"/>
      <c r="K108" s="580"/>
      <c r="L108" s="580"/>
      <c r="M108" s="580"/>
      <c r="N108" s="580"/>
      <c r="O108" s="580"/>
      <c r="P108" s="580"/>
      <c r="Q108" s="580"/>
      <c r="R108" s="580"/>
    </row>
    <row r="109" ht="15.75" customHeight="1">
      <c r="A109" s="594"/>
      <c r="B109" s="605" t="s">
        <v>948</v>
      </c>
      <c r="C109" s="243" t="s">
        <v>428</v>
      </c>
      <c r="D109" s="277">
        <v>2.0</v>
      </c>
      <c r="E109" s="278">
        <v>287.0</v>
      </c>
      <c r="F109" s="598">
        <v>97.0</v>
      </c>
      <c r="G109" s="599">
        <f t="shared" si="74"/>
        <v>574</v>
      </c>
      <c r="H109" s="599">
        <f t="shared" si="75"/>
        <v>194</v>
      </c>
      <c r="I109" s="599">
        <f t="shared" si="76"/>
        <v>768</v>
      </c>
      <c r="J109" s="580"/>
      <c r="K109" s="580"/>
      <c r="L109" s="580"/>
      <c r="M109" s="580"/>
      <c r="N109" s="580"/>
      <c r="O109" s="580"/>
      <c r="P109" s="580"/>
      <c r="Q109" s="580"/>
      <c r="R109" s="580"/>
    </row>
    <row r="110" ht="15.75" customHeight="1">
      <c r="A110" s="594"/>
      <c r="B110" s="594"/>
      <c r="C110" s="594"/>
      <c r="D110" s="577"/>
      <c r="E110" s="594"/>
      <c r="F110" s="577"/>
      <c r="G110" s="577"/>
      <c r="H110" s="577"/>
      <c r="I110" s="577"/>
      <c r="J110" s="580"/>
      <c r="K110" s="580"/>
      <c r="L110" s="580"/>
      <c r="M110" s="580"/>
      <c r="N110" s="580"/>
      <c r="O110" s="580"/>
      <c r="P110" s="580"/>
      <c r="Q110" s="580"/>
      <c r="R110" s="580"/>
    </row>
    <row r="111" ht="15.75" customHeight="1">
      <c r="A111" s="594"/>
      <c r="B111" s="594"/>
      <c r="C111" s="594"/>
      <c r="D111" s="577"/>
      <c r="E111" s="594"/>
      <c r="F111" s="577"/>
      <c r="G111" s="577"/>
      <c r="H111" s="577"/>
      <c r="I111" s="577"/>
      <c r="J111" s="580"/>
      <c r="K111" s="580"/>
      <c r="L111" s="580"/>
      <c r="M111" s="580"/>
      <c r="N111" s="580"/>
      <c r="O111" s="580"/>
      <c r="P111" s="580"/>
      <c r="Q111" s="580"/>
      <c r="R111" s="580"/>
    </row>
    <row r="112" ht="15.75" customHeight="1">
      <c r="A112" s="602">
        <v>2.4</v>
      </c>
      <c r="B112" s="141" t="s">
        <v>981</v>
      </c>
      <c r="C112" s="594"/>
      <c r="D112" s="577"/>
      <c r="E112" s="594"/>
      <c r="F112" s="577"/>
      <c r="G112" s="577"/>
      <c r="H112" s="577"/>
      <c r="I112" s="577"/>
      <c r="J112" s="580"/>
      <c r="K112" s="580"/>
      <c r="L112" s="580"/>
      <c r="M112" s="580"/>
      <c r="N112" s="580"/>
      <c r="O112" s="580"/>
      <c r="P112" s="580"/>
      <c r="Q112" s="580"/>
      <c r="R112" s="580"/>
    </row>
    <row r="113" ht="15.75" customHeight="1">
      <c r="A113" s="594"/>
      <c r="B113" s="594"/>
      <c r="C113" s="594"/>
      <c r="D113" s="577"/>
      <c r="E113" s="594"/>
      <c r="F113" s="577"/>
      <c r="G113" s="577"/>
      <c r="H113" s="577"/>
      <c r="I113" s="577"/>
      <c r="J113" s="580"/>
      <c r="K113" s="580"/>
      <c r="L113" s="580"/>
      <c r="M113" s="580"/>
      <c r="N113" s="580"/>
      <c r="O113" s="580"/>
      <c r="P113" s="580"/>
      <c r="Q113" s="580"/>
      <c r="R113" s="580"/>
    </row>
    <row r="114" ht="15.75" customHeight="1">
      <c r="A114" s="594"/>
      <c r="B114" s="138" t="s">
        <v>982</v>
      </c>
      <c r="C114" s="594"/>
      <c r="D114" s="577"/>
      <c r="E114" s="594"/>
      <c r="F114" s="577"/>
      <c r="G114" s="577"/>
      <c r="H114" s="577"/>
      <c r="I114" s="577"/>
      <c r="J114" s="580"/>
      <c r="K114" s="580"/>
      <c r="L114" s="580"/>
      <c r="M114" s="580"/>
      <c r="N114" s="580"/>
      <c r="O114" s="580"/>
      <c r="P114" s="580"/>
      <c r="Q114" s="580"/>
      <c r="R114" s="580"/>
    </row>
    <row r="115" ht="15.75" customHeight="1">
      <c r="A115" s="243" t="s">
        <v>284</v>
      </c>
      <c r="B115" s="141" t="s">
        <v>983</v>
      </c>
      <c r="C115" s="243" t="s">
        <v>947</v>
      </c>
      <c r="D115" s="243">
        <v>30.0</v>
      </c>
      <c r="E115" s="278">
        <v>131.0</v>
      </c>
      <c r="F115" s="598">
        <v>29.0</v>
      </c>
      <c r="G115" s="599">
        <f>N(D115)*N(E115)</f>
        <v>3930</v>
      </c>
      <c r="H115" s="599">
        <f>N(D115)*N(F115)</f>
        <v>870</v>
      </c>
      <c r="I115" s="599">
        <f>G115+H115</f>
        <v>4800</v>
      </c>
      <c r="J115" s="580"/>
      <c r="K115" s="580"/>
      <c r="L115" s="580"/>
      <c r="M115" s="580"/>
      <c r="N115" s="580"/>
      <c r="O115" s="580"/>
      <c r="P115" s="580"/>
      <c r="Q115" s="580"/>
      <c r="R115" s="580"/>
    </row>
    <row r="116" ht="15.75" customHeight="1">
      <c r="A116" s="594"/>
      <c r="B116" s="594"/>
      <c r="C116" s="594"/>
      <c r="D116" s="577"/>
      <c r="E116" s="594"/>
      <c r="F116" s="577"/>
      <c r="G116" s="577"/>
      <c r="H116" s="577"/>
      <c r="I116" s="577"/>
      <c r="J116" s="580"/>
      <c r="K116" s="580"/>
      <c r="L116" s="580"/>
      <c r="M116" s="580"/>
      <c r="N116" s="580"/>
      <c r="O116" s="580"/>
      <c r="P116" s="580"/>
      <c r="Q116" s="580"/>
      <c r="R116" s="580"/>
    </row>
    <row r="117" ht="15.75" customHeight="1">
      <c r="A117" s="602">
        <v>2.5</v>
      </c>
      <c r="B117" s="141" t="s">
        <v>984</v>
      </c>
      <c r="C117" s="594"/>
      <c r="D117" s="577"/>
      <c r="E117" s="594"/>
      <c r="F117" s="577"/>
      <c r="G117" s="577"/>
      <c r="H117" s="577"/>
      <c r="I117" s="577"/>
      <c r="J117" s="580"/>
      <c r="K117" s="580"/>
      <c r="L117" s="580"/>
      <c r="M117" s="580"/>
      <c r="N117" s="580"/>
      <c r="O117" s="580"/>
      <c r="P117" s="580"/>
      <c r="Q117" s="580"/>
      <c r="R117" s="580"/>
    </row>
    <row r="118" ht="15.75" customHeight="1">
      <c r="A118" s="243" t="s">
        <v>284</v>
      </c>
      <c r="B118" s="138" t="s">
        <v>985</v>
      </c>
      <c r="C118" s="243" t="s">
        <v>947</v>
      </c>
      <c r="D118" s="243">
        <v>72.0</v>
      </c>
      <c r="E118" s="278">
        <v>104.0</v>
      </c>
      <c r="F118" s="598">
        <v>39.0</v>
      </c>
      <c r="G118" s="604">
        <f>N(D118)*N(E118)</f>
        <v>7488</v>
      </c>
      <c r="H118" s="604">
        <f>N(D118)*N(F118)</f>
        <v>2808</v>
      </c>
      <c r="I118" s="604">
        <f>G118+H118</f>
        <v>10296</v>
      </c>
      <c r="J118" s="580"/>
      <c r="K118" s="580"/>
      <c r="L118" s="580"/>
      <c r="M118" s="580"/>
      <c r="N118" s="580"/>
      <c r="O118" s="580"/>
      <c r="P118" s="580"/>
      <c r="Q118" s="580"/>
      <c r="R118" s="580"/>
    </row>
    <row r="119" ht="15.75" customHeight="1">
      <c r="A119" s="594"/>
      <c r="B119" s="594"/>
      <c r="C119" s="594"/>
      <c r="D119" s="577"/>
      <c r="E119" s="594"/>
      <c r="F119" s="577"/>
      <c r="G119" s="577"/>
      <c r="H119" s="577"/>
      <c r="I119" s="577"/>
      <c r="J119" s="580"/>
      <c r="K119" s="580"/>
      <c r="L119" s="580"/>
      <c r="M119" s="580"/>
      <c r="N119" s="580"/>
      <c r="O119" s="580"/>
      <c r="P119" s="580"/>
      <c r="Q119" s="580"/>
      <c r="R119" s="580"/>
    </row>
    <row r="120" ht="15.75" customHeight="1">
      <c r="A120" s="243" t="s">
        <v>292</v>
      </c>
      <c r="B120" s="138" t="s">
        <v>986</v>
      </c>
      <c r="C120" s="243" t="s">
        <v>947</v>
      </c>
      <c r="D120" s="243">
        <v>36.0</v>
      </c>
      <c r="E120" s="278">
        <v>218.0</v>
      </c>
      <c r="F120" s="598">
        <v>39.0</v>
      </c>
      <c r="G120" s="604">
        <f>N(D120)*N(E120)</f>
        <v>7848</v>
      </c>
      <c r="H120" s="604">
        <f>N(D120)*N(F120)</f>
        <v>1404</v>
      </c>
      <c r="I120" s="604">
        <f>G120+H120</f>
        <v>9252</v>
      </c>
      <c r="J120" s="580"/>
      <c r="K120" s="580"/>
      <c r="L120" s="580"/>
      <c r="M120" s="580"/>
      <c r="N120" s="580"/>
      <c r="O120" s="580"/>
      <c r="P120" s="580"/>
      <c r="Q120" s="580"/>
      <c r="R120" s="580"/>
    </row>
    <row r="121" ht="15.75" customHeight="1">
      <c r="A121" s="594"/>
      <c r="B121" s="594"/>
      <c r="C121" s="594"/>
      <c r="D121" s="577"/>
      <c r="E121" s="594"/>
      <c r="F121" s="577"/>
      <c r="G121" s="577"/>
      <c r="H121" s="577"/>
      <c r="I121" s="577"/>
      <c r="J121" s="580"/>
      <c r="K121" s="580"/>
      <c r="L121" s="580"/>
      <c r="M121" s="580"/>
      <c r="N121" s="580"/>
      <c r="O121" s="580"/>
      <c r="P121" s="580"/>
      <c r="Q121" s="580"/>
      <c r="R121" s="580"/>
    </row>
    <row r="122" ht="15.75" customHeight="1">
      <c r="A122" s="243" t="s">
        <v>508</v>
      </c>
      <c r="B122" s="138" t="s">
        <v>987</v>
      </c>
      <c r="C122" s="243" t="s">
        <v>428</v>
      </c>
      <c r="D122" s="243">
        <v>4.0</v>
      </c>
      <c r="E122" s="278">
        <v>870.0</v>
      </c>
      <c r="F122" s="598">
        <v>193.0</v>
      </c>
      <c r="G122" s="604">
        <f>N(D122)*N(E122)</f>
        <v>3480</v>
      </c>
      <c r="H122" s="604">
        <f>N(D122)*N(F122)</f>
        <v>772</v>
      </c>
      <c r="I122" s="604">
        <f>G122+H122</f>
        <v>4252</v>
      </c>
      <c r="J122" s="580"/>
      <c r="K122" s="580"/>
      <c r="L122" s="580"/>
      <c r="M122" s="580"/>
      <c r="N122" s="580"/>
      <c r="O122" s="580"/>
      <c r="P122" s="580"/>
      <c r="Q122" s="580"/>
      <c r="R122" s="580"/>
    </row>
    <row r="123" ht="15.75" customHeight="1">
      <c r="A123" s="594"/>
      <c r="B123" s="594"/>
      <c r="C123" s="594"/>
      <c r="D123" s="577"/>
      <c r="E123" s="594"/>
      <c r="F123" s="577"/>
      <c r="G123" s="577"/>
      <c r="H123" s="577"/>
      <c r="I123" s="577"/>
      <c r="J123" s="580"/>
      <c r="K123" s="580"/>
      <c r="L123" s="580"/>
      <c r="M123" s="580"/>
      <c r="N123" s="580"/>
      <c r="O123" s="580"/>
      <c r="P123" s="580"/>
      <c r="Q123" s="580"/>
      <c r="R123" s="580"/>
    </row>
    <row r="124" ht="15.75" customHeight="1">
      <c r="A124" s="243" t="s">
        <v>510</v>
      </c>
      <c r="B124" s="138" t="s">
        <v>988</v>
      </c>
      <c r="C124" s="243" t="s">
        <v>428</v>
      </c>
      <c r="D124" s="243">
        <v>4.0</v>
      </c>
      <c r="E124" s="278">
        <v>653.0</v>
      </c>
      <c r="F124" s="598">
        <v>145.0</v>
      </c>
      <c r="G124" s="604">
        <f>N(D124)*N(E124)</f>
        <v>2612</v>
      </c>
      <c r="H124" s="604">
        <f>N(D124)*N(F124)</f>
        <v>580</v>
      </c>
      <c r="I124" s="604">
        <f>G124+H124</f>
        <v>3192</v>
      </c>
      <c r="J124" s="580"/>
      <c r="K124" s="580"/>
      <c r="L124" s="580"/>
      <c r="M124" s="580"/>
      <c r="N124" s="580"/>
      <c r="O124" s="580"/>
      <c r="P124" s="580"/>
      <c r="Q124" s="580"/>
      <c r="R124" s="580"/>
    </row>
    <row r="125" ht="15.75" customHeight="1">
      <c r="A125" s="594"/>
      <c r="B125" s="594"/>
      <c r="C125" s="594"/>
      <c r="D125" s="577"/>
      <c r="E125" s="594"/>
      <c r="F125" s="577"/>
      <c r="G125" s="577"/>
      <c r="H125" s="577"/>
      <c r="I125" s="577"/>
      <c r="J125" s="580"/>
      <c r="K125" s="580"/>
      <c r="L125" s="580"/>
      <c r="M125" s="580"/>
      <c r="N125" s="580"/>
      <c r="O125" s="580"/>
      <c r="P125" s="580"/>
      <c r="Q125" s="580"/>
      <c r="R125" s="580"/>
    </row>
    <row r="126" ht="15.75" customHeight="1">
      <c r="A126" s="243" t="s">
        <v>952</v>
      </c>
      <c r="B126" s="138" t="s">
        <v>989</v>
      </c>
      <c r="C126" s="243" t="s">
        <v>428</v>
      </c>
      <c r="D126" s="243">
        <v>8.0</v>
      </c>
      <c r="E126" s="278">
        <v>131.0</v>
      </c>
      <c r="F126" s="598">
        <v>29.0</v>
      </c>
      <c r="G126" s="604">
        <f t="shared" ref="G126:G127" si="77">N(D126)*N(E126)</f>
        <v>1048</v>
      </c>
      <c r="H126" s="604">
        <f t="shared" ref="H126:H127" si="78">N(D126)*N(F126)</f>
        <v>232</v>
      </c>
      <c r="I126" s="604">
        <f t="shared" ref="I126:I127" si="79">G126+H126</f>
        <v>1280</v>
      </c>
      <c r="J126" s="580"/>
      <c r="K126" s="580"/>
      <c r="L126" s="580"/>
      <c r="M126" s="580"/>
      <c r="N126" s="580"/>
      <c r="O126" s="580"/>
      <c r="P126" s="580"/>
      <c r="Q126" s="580"/>
      <c r="R126" s="580"/>
    </row>
    <row r="127" ht="15.75" customHeight="1">
      <c r="A127" s="243" t="s">
        <v>955</v>
      </c>
      <c r="B127" s="138" t="s">
        <v>990</v>
      </c>
      <c r="C127" s="243" t="s">
        <v>428</v>
      </c>
      <c r="D127" s="243">
        <v>8.0</v>
      </c>
      <c r="E127" s="278">
        <v>78.0</v>
      </c>
      <c r="F127" s="598">
        <v>29.0</v>
      </c>
      <c r="G127" s="604">
        <f t="shared" si="77"/>
        <v>624</v>
      </c>
      <c r="H127" s="604">
        <f t="shared" si="78"/>
        <v>232</v>
      </c>
      <c r="I127" s="604">
        <f t="shared" si="79"/>
        <v>856</v>
      </c>
      <c r="J127" s="580"/>
      <c r="K127" s="580"/>
      <c r="L127" s="580"/>
      <c r="M127" s="580"/>
      <c r="N127" s="580"/>
      <c r="O127" s="580"/>
      <c r="P127" s="580"/>
      <c r="Q127" s="580"/>
      <c r="R127" s="580"/>
    </row>
    <row r="128" ht="15.75" customHeight="1">
      <c r="A128" s="594"/>
      <c r="B128" s="594"/>
      <c r="C128" s="594"/>
      <c r="D128" s="577"/>
      <c r="E128" s="594"/>
      <c r="F128" s="577"/>
      <c r="G128" s="577"/>
      <c r="H128" s="577"/>
      <c r="I128" s="577"/>
      <c r="J128" s="580"/>
      <c r="K128" s="580"/>
      <c r="L128" s="580"/>
      <c r="M128" s="580"/>
      <c r="N128" s="580"/>
      <c r="O128" s="580"/>
      <c r="P128" s="580"/>
      <c r="Q128" s="580"/>
      <c r="R128" s="580"/>
    </row>
    <row r="129" ht="15.75" customHeight="1">
      <c r="A129" s="596"/>
      <c r="B129" s="236" t="s">
        <v>991</v>
      </c>
      <c r="C129" s="596"/>
      <c r="D129" s="597"/>
      <c r="E129" s="596"/>
      <c r="F129" s="597"/>
      <c r="G129" s="601">
        <f t="shared" ref="G129:I129" si="80">SUM(G13:G128)</f>
        <v>412707</v>
      </c>
      <c r="H129" s="601">
        <f t="shared" si="80"/>
        <v>259219</v>
      </c>
      <c r="I129" s="601">
        <f t="shared" si="80"/>
        <v>671926</v>
      </c>
      <c r="J129" s="580"/>
      <c r="K129" s="580"/>
      <c r="L129" s="580"/>
      <c r="M129" s="580"/>
      <c r="N129" s="580"/>
      <c r="O129" s="580"/>
      <c r="P129" s="580"/>
      <c r="Q129" s="580"/>
      <c r="R129" s="580"/>
    </row>
    <row r="130" ht="15.75" customHeight="1">
      <c r="A130" s="594"/>
      <c r="B130" s="594"/>
      <c r="C130" s="594"/>
      <c r="D130" s="577"/>
      <c r="E130" s="594"/>
      <c r="F130" s="577"/>
      <c r="G130" s="577"/>
      <c r="H130" s="577"/>
      <c r="I130" s="577"/>
      <c r="J130" s="580"/>
      <c r="K130" s="580"/>
      <c r="L130" s="580"/>
      <c r="M130" s="580"/>
      <c r="N130" s="580"/>
      <c r="O130" s="580"/>
      <c r="P130" s="580"/>
      <c r="Q130" s="580"/>
      <c r="R130" s="580"/>
    </row>
    <row r="131" ht="15.75" customHeight="1">
      <c r="A131" s="606">
        <v>3.0</v>
      </c>
      <c r="B131" s="236" t="s">
        <v>992</v>
      </c>
      <c r="C131" s="596"/>
      <c r="D131" s="597"/>
      <c r="E131" s="596"/>
      <c r="F131" s="597"/>
      <c r="G131" s="597"/>
      <c r="H131" s="597"/>
      <c r="I131" s="597"/>
      <c r="J131" s="580"/>
      <c r="K131" s="580"/>
      <c r="L131" s="580"/>
      <c r="M131" s="580"/>
      <c r="N131" s="580"/>
      <c r="O131" s="580"/>
      <c r="P131" s="580"/>
      <c r="Q131" s="580"/>
      <c r="R131" s="580"/>
    </row>
    <row r="132" ht="15.75" customHeight="1">
      <c r="A132" s="594"/>
      <c r="B132" s="594"/>
      <c r="C132" s="594"/>
      <c r="D132" s="577"/>
      <c r="E132" s="594"/>
      <c r="F132" s="577"/>
      <c r="G132" s="577"/>
      <c r="H132" s="577"/>
      <c r="I132" s="577"/>
      <c r="J132" s="580"/>
      <c r="K132" s="580"/>
      <c r="L132" s="580"/>
      <c r="M132" s="580"/>
      <c r="N132" s="580"/>
      <c r="O132" s="580"/>
      <c r="P132" s="580"/>
      <c r="Q132" s="580"/>
      <c r="R132" s="580"/>
    </row>
    <row r="133" ht="15.75" customHeight="1">
      <c r="A133" s="594"/>
      <c r="B133" s="138" t="s">
        <v>993</v>
      </c>
      <c r="C133" s="594"/>
      <c r="D133" s="577"/>
      <c r="E133" s="594"/>
      <c r="F133" s="577"/>
      <c r="G133" s="577"/>
      <c r="H133" s="577"/>
      <c r="I133" s="577"/>
      <c r="J133" s="580"/>
      <c r="K133" s="580"/>
      <c r="L133" s="580"/>
      <c r="M133" s="580"/>
      <c r="N133" s="580"/>
      <c r="O133" s="580"/>
      <c r="P133" s="580"/>
      <c r="Q133" s="580"/>
      <c r="R133" s="580"/>
    </row>
    <row r="134" ht="15.75" customHeight="1">
      <c r="A134" s="594"/>
      <c r="B134" s="138" t="s">
        <v>994</v>
      </c>
      <c r="C134" s="594"/>
      <c r="D134" s="577"/>
      <c r="E134" s="594"/>
      <c r="F134" s="577"/>
      <c r="G134" s="577"/>
      <c r="H134" s="577"/>
      <c r="I134" s="577"/>
      <c r="J134" s="580"/>
      <c r="K134" s="580"/>
      <c r="L134" s="580"/>
      <c r="M134" s="580"/>
      <c r="N134" s="580"/>
      <c r="O134" s="580"/>
      <c r="P134" s="580"/>
      <c r="Q134" s="580"/>
      <c r="R134" s="580"/>
    </row>
    <row r="135" ht="15.75" customHeight="1">
      <c r="A135" s="594"/>
      <c r="B135" s="138" t="s">
        <v>995</v>
      </c>
      <c r="C135" s="594"/>
      <c r="D135" s="577"/>
      <c r="E135" s="594"/>
      <c r="F135" s="577"/>
      <c r="G135" s="577"/>
      <c r="H135" s="577"/>
      <c r="I135" s="577"/>
      <c r="J135" s="580"/>
      <c r="K135" s="580"/>
      <c r="L135" s="580"/>
      <c r="M135" s="580"/>
      <c r="N135" s="580"/>
      <c r="O135" s="580"/>
      <c r="P135" s="580"/>
      <c r="Q135" s="580"/>
      <c r="R135" s="580"/>
    </row>
    <row r="136" ht="15.75" customHeight="1">
      <c r="A136" s="594"/>
      <c r="B136" s="138" t="s">
        <v>996</v>
      </c>
      <c r="C136" s="594"/>
      <c r="D136" s="577"/>
      <c r="E136" s="594"/>
      <c r="F136" s="577"/>
      <c r="G136" s="577"/>
      <c r="H136" s="577"/>
      <c r="I136" s="577"/>
      <c r="J136" s="580"/>
      <c r="K136" s="580"/>
      <c r="L136" s="580"/>
      <c r="M136" s="580"/>
      <c r="N136" s="580"/>
      <c r="O136" s="580"/>
      <c r="P136" s="580"/>
      <c r="Q136" s="580"/>
      <c r="R136" s="580"/>
    </row>
    <row r="137" ht="15.75" customHeight="1">
      <c r="A137" s="594"/>
      <c r="B137" s="138" t="s">
        <v>997</v>
      </c>
      <c r="C137" s="594"/>
      <c r="D137" s="577"/>
      <c r="E137" s="594"/>
      <c r="F137" s="577"/>
      <c r="G137" s="577"/>
      <c r="H137" s="577"/>
      <c r="I137" s="577"/>
      <c r="J137" s="580"/>
      <c r="K137" s="580"/>
      <c r="L137" s="580"/>
      <c r="M137" s="580"/>
      <c r="N137" s="580"/>
      <c r="O137" s="580"/>
      <c r="P137" s="580"/>
      <c r="Q137" s="580"/>
      <c r="R137" s="580"/>
    </row>
    <row r="138" ht="15.75" customHeight="1">
      <c r="A138" s="594"/>
      <c r="B138" s="138" t="s">
        <v>998</v>
      </c>
      <c r="C138" s="594"/>
      <c r="D138" s="577"/>
      <c r="E138" s="594"/>
      <c r="F138" s="577"/>
      <c r="G138" s="577"/>
      <c r="H138" s="577"/>
      <c r="I138" s="577"/>
      <c r="J138" s="580"/>
      <c r="K138" s="580"/>
      <c r="L138" s="580"/>
      <c r="M138" s="580"/>
      <c r="N138" s="580"/>
      <c r="O138" s="580"/>
      <c r="P138" s="580"/>
      <c r="Q138" s="580"/>
      <c r="R138" s="580"/>
    </row>
    <row r="139" ht="15.75" customHeight="1">
      <c r="A139" s="594"/>
      <c r="B139" s="138" t="s">
        <v>999</v>
      </c>
      <c r="C139" s="594"/>
      <c r="D139" s="577"/>
      <c r="E139" s="594"/>
      <c r="F139" s="577"/>
      <c r="G139" s="577"/>
      <c r="H139" s="577"/>
      <c r="I139" s="577"/>
      <c r="J139" s="580"/>
      <c r="K139" s="580"/>
      <c r="L139" s="580"/>
      <c r="M139" s="580"/>
      <c r="N139" s="580"/>
      <c r="O139" s="580"/>
      <c r="P139" s="580"/>
      <c r="Q139" s="580"/>
      <c r="R139" s="580"/>
    </row>
    <row r="140" ht="15.75" customHeight="1">
      <c r="A140" s="594"/>
      <c r="B140" s="138" t="s">
        <v>1000</v>
      </c>
      <c r="C140" s="594"/>
      <c r="D140" s="577"/>
      <c r="E140" s="594"/>
      <c r="F140" s="577"/>
      <c r="G140" s="577"/>
      <c r="H140" s="577"/>
      <c r="I140" s="577"/>
      <c r="J140" s="580"/>
      <c r="K140" s="580"/>
      <c r="L140" s="580"/>
      <c r="M140" s="580"/>
      <c r="N140" s="580"/>
      <c r="O140" s="580"/>
      <c r="P140" s="580"/>
      <c r="Q140" s="580"/>
      <c r="R140" s="580"/>
    </row>
    <row r="141" ht="15.75" customHeight="1">
      <c r="A141" s="594"/>
      <c r="B141" s="138" t="s">
        <v>1001</v>
      </c>
      <c r="C141" s="594"/>
      <c r="D141" s="577"/>
      <c r="E141" s="594"/>
      <c r="F141" s="577"/>
      <c r="G141" s="577"/>
      <c r="H141" s="577"/>
      <c r="I141" s="577"/>
      <c r="J141" s="580"/>
      <c r="K141" s="580"/>
      <c r="L141" s="580"/>
      <c r="M141" s="580"/>
      <c r="N141" s="580"/>
      <c r="O141" s="580"/>
      <c r="P141" s="580"/>
      <c r="Q141" s="580"/>
      <c r="R141" s="580"/>
    </row>
    <row r="142" ht="15.75" customHeight="1">
      <c r="A142" s="594"/>
      <c r="B142" s="141" t="s">
        <v>1002</v>
      </c>
      <c r="C142" s="594"/>
      <c r="D142" s="577"/>
      <c r="E142" s="594"/>
      <c r="F142" s="577"/>
      <c r="G142" s="577"/>
      <c r="H142" s="577"/>
      <c r="I142" s="577"/>
      <c r="J142" s="580"/>
      <c r="K142" s="580"/>
      <c r="L142" s="580"/>
      <c r="M142" s="580"/>
      <c r="N142" s="580"/>
      <c r="O142" s="580"/>
      <c r="P142" s="580"/>
      <c r="Q142" s="580"/>
      <c r="R142" s="580"/>
    </row>
    <row r="143" ht="15.75" customHeight="1">
      <c r="A143" s="594"/>
      <c r="B143" s="138" t="s">
        <v>1003</v>
      </c>
      <c r="C143" s="594"/>
      <c r="D143" s="577"/>
      <c r="E143" s="594"/>
      <c r="F143" s="577"/>
      <c r="G143" s="577"/>
      <c r="H143" s="577"/>
      <c r="I143" s="577"/>
      <c r="J143" s="580"/>
      <c r="K143" s="580"/>
      <c r="L143" s="580"/>
      <c r="M143" s="580"/>
      <c r="N143" s="580"/>
      <c r="O143" s="580"/>
      <c r="P143" s="580"/>
      <c r="Q143" s="580"/>
      <c r="R143" s="580"/>
    </row>
    <row r="144" ht="15.75" customHeight="1">
      <c r="A144" s="594"/>
      <c r="B144" s="138" t="s">
        <v>1004</v>
      </c>
      <c r="C144" s="594"/>
      <c r="D144" s="577"/>
      <c r="E144" s="594"/>
      <c r="F144" s="577"/>
      <c r="G144" s="577"/>
      <c r="H144" s="577"/>
      <c r="I144" s="577"/>
      <c r="J144" s="580"/>
      <c r="K144" s="580"/>
      <c r="L144" s="580"/>
      <c r="M144" s="580"/>
      <c r="N144" s="580"/>
      <c r="O144" s="580"/>
      <c r="P144" s="580"/>
      <c r="Q144" s="580"/>
      <c r="R144" s="580"/>
    </row>
    <row r="145" ht="15.75" customHeight="1">
      <c r="A145" s="594"/>
      <c r="B145" s="138" t="s">
        <v>1005</v>
      </c>
      <c r="C145" s="594"/>
      <c r="D145" s="577"/>
      <c r="E145" s="594"/>
      <c r="F145" s="577"/>
      <c r="G145" s="577"/>
      <c r="H145" s="577"/>
      <c r="I145" s="577"/>
      <c r="J145" s="580"/>
      <c r="K145" s="580"/>
      <c r="L145" s="580"/>
      <c r="M145" s="580"/>
      <c r="N145" s="580"/>
      <c r="O145" s="580"/>
      <c r="P145" s="580"/>
      <c r="Q145" s="580"/>
      <c r="R145" s="580"/>
    </row>
    <row r="146" ht="15.75" customHeight="1">
      <c r="A146" s="594"/>
      <c r="B146" s="138" t="s">
        <v>1006</v>
      </c>
      <c r="C146" s="594"/>
      <c r="D146" s="577"/>
      <c r="E146" s="594"/>
      <c r="F146" s="577"/>
      <c r="G146" s="577"/>
      <c r="H146" s="577"/>
      <c r="I146" s="577"/>
      <c r="J146" s="580"/>
      <c r="K146" s="580"/>
      <c r="L146" s="580"/>
      <c r="M146" s="580"/>
      <c r="N146" s="580"/>
      <c r="O146" s="580"/>
      <c r="P146" s="580"/>
      <c r="Q146" s="580"/>
      <c r="R146" s="580"/>
    </row>
    <row r="147" ht="15.75" customHeight="1">
      <c r="A147" s="594"/>
      <c r="B147" s="138" t="s">
        <v>1007</v>
      </c>
      <c r="C147" s="594"/>
      <c r="D147" s="577"/>
      <c r="E147" s="594"/>
      <c r="F147" s="577"/>
      <c r="G147" s="577"/>
      <c r="H147" s="577"/>
      <c r="I147" s="577"/>
      <c r="J147" s="580"/>
      <c r="K147" s="580"/>
      <c r="L147" s="580"/>
      <c r="M147" s="580"/>
      <c r="N147" s="580"/>
      <c r="O147" s="580"/>
      <c r="P147" s="580"/>
      <c r="Q147" s="580"/>
      <c r="R147" s="580"/>
    </row>
    <row r="148" ht="15.75" customHeight="1">
      <c r="A148" s="594"/>
      <c r="B148" s="138" t="s">
        <v>1008</v>
      </c>
      <c r="C148" s="594"/>
      <c r="D148" s="577"/>
      <c r="E148" s="594"/>
      <c r="F148" s="577"/>
      <c r="G148" s="577"/>
      <c r="H148" s="577"/>
      <c r="I148" s="577"/>
      <c r="J148" s="580"/>
      <c r="K148" s="580"/>
      <c r="L148" s="580"/>
      <c r="M148" s="580"/>
      <c r="N148" s="580"/>
      <c r="O148" s="580"/>
      <c r="P148" s="580"/>
      <c r="Q148" s="580"/>
      <c r="R148" s="580"/>
    </row>
    <row r="149" ht="15.75" customHeight="1">
      <c r="A149" s="594"/>
      <c r="B149" s="138" t="s">
        <v>1009</v>
      </c>
      <c r="C149" s="594"/>
      <c r="D149" s="577"/>
      <c r="E149" s="594"/>
      <c r="F149" s="577"/>
      <c r="G149" s="577"/>
      <c r="H149" s="577"/>
      <c r="I149" s="577"/>
      <c r="J149" s="580"/>
      <c r="K149" s="580"/>
      <c r="L149" s="580"/>
      <c r="M149" s="580"/>
      <c r="N149" s="580"/>
      <c r="O149" s="580"/>
      <c r="P149" s="580"/>
      <c r="Q149" s="580"/>
      <c r="R149" s="580"/>
    </row>
    <row r="150" ht="15.75" customHeight="1">
      <c r="A150" s="594"/>
      <c r="B150" s="594"/>
      <c r="C150" s="594"/>
      <c r="D150" s="577"/>
      <c r="E150" s="594"/>
      <c r="F150" s="577"/>
      <c r="G150" s="577"/>
      <c r="H150" s="577"/>
      <c r="I150" s="577"/>
      <c r="J150" s="580"/>
      <c r="K150" s="580"/>
      <c r="L150" s="580"/>
      <c r="M150" s="580"/>
      <c r="N150" s="580"/>
      <c r="O150" s="580"/>
      <c r="P150" s="580"/>
      <c r="Q150" s="580"/>
      <c r="R150" s="580"/>
    </row>
    <row r="151" ht="15.75" customHeight="1">
      <c r="A151" s="602">
        <v>3.1</v>
      </c>
      <c r="B151" s="141" t="s">
        <v>1010</v>
      </c>
      <c r="C151" s="243" t="s">
        <v>428</v>
      </c>
      <c r="D151" s="277">
        <v>1.0</v>
      </c>
      <c r="E151" s="278">
        <v>28720.0</v>
      </c>
      <c r="F151" s="598">
        <v>4835.0</v>
      </c>
      <c r="G151" s="604">
        <f>N(D151)*N(E151)</f>
        <v>28720</v>
      </c>
      <c r="H151" s="604">
        <f>N(D151)*N(F151)</f>
        <v>4835</v>
      </c>
      <c r="I151" s="604">
        <f>G151+H151</f>
        <v>33555</v>
      </c>
      <c r="J151" s="580"/>
      <c r="K151" s="580"/>
      <c r="L151" s="580"/>
      <c r="M151" s="580"/>
      <c r="N151" s="580"/>
      <c r="O151" s="580"/>
      <c r="P151" s="580"/>
      <c r="Q151" s="580"/>
      <c r="R151" s="580"/>
    </row>
    <row r="152" ht="15.75" customHeight="1">
      <c r="A152" s="594"/>
      <c r="B152" s="138" t="s">
        <v>1011</v>
      </c>
      <c r="C152" s="594"/>
      <c r="D152" s="577"/>
      <c r="E152" s="594"/>
      <c r="F152" s="577"/>
      <c r="G152" s="577"/>
      <c r="H152" s="577"/>
      <c r="I152" s="577"/>
      <c r="J152" s="580"/>
      <c r="K152" s="580"/>
      <c r="L152" s="580"/>
      <c r="M152" s="580"/>
      <c r="N152" s="580"/>
      <c r="O152" s="580"/>
      <c r="P152" s="580"/>
      <c r="Q152" s="580"/>
      <c r="R152" s="580"/>
    </row>
    <row r="153" ht="15.75" customHeight="1">
      <c r="A153" s="594"/>
      <c r="B153" s="138" t="s">
        <v>1012</v>
      </c>
      <c r="C153" s="594"/>
      <c r="D153" s="577"/>
      <c r="E153" s="594"/>
      <c r="F153" s="577"/>
      <c r="G153" s="577"/>
      <c r="H153" s="577"/>
      <c r="I153" s="577"/>
      <c r="J153" s="580"/>
      <c r="K153" s="580"/>
      <c r="L153" s="580"/>
      <c r="M153" s="580"/>
      <c r="N153" s="580"/>
      <c r="O153" s="580"/>
      <c r="P153" s="580"/>
      <c r="Q153" s="580"/>
      <c r="R153" s="580"/>
    </row>
    <row r="154" ht="15.75" customHeight="1">
      <c r="A154" s="594"/>
      <c r="B154" s="138" t="s">
        <v>1013</v>
      </c>
      <c r="C154" s="594"/>
      <c r="D154" s="577"/>
      <c r="E154" s="594"/>
      <c r="F154" s="577"/>
      <c r="G154" s="577"/>
      <c r="H154" s="577"/>
      <c r="I154" s="577"/>
      <c r="J154" s="580"/>
      <c r="K154" s="580"/>
      <c r="L154" s="580"/>
      <c r="M154" s="580"/>
      <c r="N154" s="580"/>
      <c r="O154" s="580"/>
      <c r="P154" s="580"/>
      <c r="Q154" s="580"/>
      <c r="R154" s="580"/>
    </row>
    <row r="155" ht="15.75" customHeight="1">
      <c r="A155" s="594"/>
      <c r="B155" s="138" t="s">
        <v>1014</v>
      </c>
      <c r="C155" s="594"/>
      <c r="D155" s="577"/>
      <c r="E155" s="594"/>
      <c r="F155" s="577"/>
      <c r="G155" s="577"/>
      <c r="H155" s="577"/>
      <c r="I155" s="577"/>
      <c r="J155" s="580"/>
      <c r="K155" s="580"/>
      <c r="L155" s="580"/>
      <c r="M155" s="580"/>
      <c r="N155" s="580"/>
      <c r="O155" s="580"/>
      <c r="P155" s="580"/>
      <c r="Q155" s="580"/>
      <c r="R155" s="580"/>
    </row>
    <row r="156" ht="15.75" customHeight="1">
      <c r="A156" s="594"/>
      <c r="B156" s="138" t="s">
        <v>1015</v>
      </c>
      <c r="C156" s="594"/>
      <c r="D156" s="577"/>
      <c r="E156" s="594"/>
      <c r="F156" s="577"/>
      <c r="G156" s="577"/>
      <c r="H156" s="577"/>
      <c r="I156" s="577"/>
      <c r="J156" s="580"/>
      <c r="K156" s="580"/>
      <c r="L156" s="580"/>
      <c r="M156" s="580"/>
      <c r="N156" s="580"/>
      <c r="O156" s="580"/>
      <c r="P156" s="580"/>
      <c r="Q156" s="580"/>
      <c r="R156" s="580"/>
    </row>
    <row r="157" ht="15.75" customHeight="1">
      <c r="A157" s="594"/>
      <c r="B157" s="138" t="s">
        <v>1016</v>
      </c>
      <c r="C157" s="594"/>
      <c r="D157" s="577"/>
      <c r="E157" s="594"/>
      <c r="F157" s="577"/>
      <c r="G157" s="577"/>
      <c r="H157" s="577"/>
      <c r="I157" s="577"/>
      <c r="J157" s="580"/>
      <c r="K157" s="580"/>
      <c r="L157" s="580"/>
      <c r="M157" s="580"/>
      <c r="N157" s="580"/>
      <c r="O157" s="580"/>
      <c r="P157" s="580"/>
      <c r="Q157" s="580"/>
      <c r="R157" s="580"/>
    </row>
    <row r="158" ht="15.75" customHeight="1">
      <c r="A158" s="594"/>
      <c r="B158" s="138" t="s">
        <v>1017</v>
      </c>
      <c r="C158" s="594"/>
      <c r="D158" s="577"/>
      <c r="E158" s="594"/>
      <c r="F158" s="577"/>
      <c r="G158" s="577"/>
      <c r="H158" s="577"/>
      <c r="I158" s="577"/>
      <c r="J158" s="580"/>
      <c r="K158" s="580"/>
      <c r="L158" s="580"/>
      <c r="M158" s="580"/>
      <c r="N158" s="580"/>
      <c r="O158" s="580"/>
      <c r="P158" s="580"/>
      <c r="Q158" s="580"/>
      <c r="R158" s="580"/>
    </row>
    <row r="159" ht="15.75" customHeight="1">
      <c r="A159" s="594"/>
      <c r="B159" s="138" t="s">
        <v>1018</v>
      </c>
      <c r="C159" s="594"/>
      <c r="D159" s="577"/>
      <c r="E159" s="594"/>
      <c r="F159" s="577"/>
      <c r="G159" s="577"/>
      <c r="H159" s="577"/>
      <c r="I159" s="577"/>
      <c r="J159" s="580"/>
      <c r="K159" s="580"/>
      <c r="L159" s="580"/>
      <c r="M159" s="580"/>
      <c r="N159" s="580"/>
      <c r="O159" s="580"/>
      <c r="P159" s="580"/>
      <c r="Q159" s="580"/>
      <c r="R159" s="580"/>
    </row>
    <row r="160" ht="15.75" customHeight="1">
      <c r="A160" s="594"/>
      <c r="B160" s="138" t="s">
        <v>1019</v>
      </c>
      <c r="C160" s="594"/>
      <c r="D160" s="577"/>
      <c r="E160" s="594"/>
      <c r="F160" s="577"/>
      <c r="G160" s="577"/>
      <c r="H160" s="577"/>
      <c r="I160" s="577"/>
      <c r="J160" s="580"/>
      <c r="K160" s="580"/>
      <c r="L160" s="580"/>
      <c r="M160" s="580"/>
      <c r="N160" s="580"/>
      <c r="O160" s="580"/>
      <c r="P160" s="580"/>
      <c r="Q160" s="580"/>
      <c r="R160" s="580"/>
    </row>
    <row r="161" ht="15.75" customHeight="1">
      <c r="A161" s="594"/>
      <c r="B161" s="138" t="s">
        <v>1020</v>
      </c>
      <c r="C161" s="594"/>
      <c r="D161" s="577"/>
      <c r="E161" s="594"/>
      <c r="F161" s="577"/>
      <c r="G161" s="577"/>
      <c r="H161" s="577"/>
      <c r="I161" s="577"/>
      <c r="J161" s="580"/>
      <c r="K161" s="580"/>
      <c r="L161" s="580"/>
      <c r="M161" s="580"/>
      <c r="N161" s="580"/>
      <c r="O161" s="580"/>
      <c r="P161" s="580"/>
      <c r="Q161" s="580"/>
      <c r="R161" s="580"/>
    </row>
    <row r="162" ht="15.75" customHeight="1">
      <c r="A162" s="594"/>
      <c r="B162" s="594"/>
      <c r="C162" s="594"/>
      <c r="D162" s="577"/>
      <c r="E162" s="594"/>
      <c r="F162" s="577"/>
      <c r="G162" s="577"/>
      <c r="H162" s="577"/>
      <c r="I162" s="577"/>
      <c r="J162" s="580"/>
      <c r="K162" s="580"/>
      <c r="L162" s="580"/>
      <c r="M162" s="580"/>
      <c r="N162" s="580"/>
      <c r="O162" s="580"/>
      <c r="P162" s="580"/>
      <c r="Q162" s="580"/>
      <c r="R162" s="580"/>
    </row>
    <row r="163" ht="15.75" customHeight="1">
      <c r="A163" s="602">
        <v>3.2</v>
      </c>
      <c r="B163" s="141" t="s">
        <v>1021</v>
      </c>
      <c r="C163" s="243" t="s">
        <v>428</v>
      </c>
      <c r="D163" s="277">
        <v>1.0</v>
      </c>
      <c r="E163" s="284">
        <v>22193.0</v>
      </c>
      <c r="F163" s="598">
        <v>4835.0</v>
      </c>
      <c r="G163" s="604">
        <f>N(D163)*N(E163)</f>
        <v>22193</v>
      </c>
      <c r="H163" s="604">
        <f>N(D163)*N(F163)</f>
        <v>4835</v>
      </c>
      <c r="I163" s="604">
        <f>G163+H163</f>
        <v>27028</v>
      </c>
      <c r="J163" s="580"/>
      <c r="K163" s="580"/>
      <c r="L163" s="580"/>
      <c r="M163" s="580"/>
      <c r="N163" s="580"/>
      <c r="O163" s="580"/>
      <c r="P163" s="580"/>
      <c r="Q163" s="580"/>
      <c r="R163" s="580"/>
    </row>
    <row r="164" ht="15.75" customHeight="1">
      <c r="A164" s="594"/>
      <c r="B164" s="138" t="s">
        <v>1022</v>
      </c>
      <c r="C164" s="594"/>
      <c r="D164" s="577"/>
      <c r="E164" s="594"/>
      <c r="F164" s="577"/>
      <c r="G164" s="577"/>
      <c r="H164" s="577"/>
      <c r="I164" s="577"/>
      <c r="J164" s="580"/>
      <c r="K164" s="580"/>
      <c r="L164" s="580"/>
      <c r="M164" s="580"/>
      <c r="N164" s="580"/>
      <c r="O164" s="580"/>
      <c r="P164" s="580"/>
      <c r="Q164" s="580"/>
      <c r="R164" s="580"/>
    </row>
    <row r="165" ht="15.75" customHeight="1">
      <c r="A165" s="594"/>
      <c r="B165" s="138" t="s">
        <v>1013</v>
      </c>
      <c r="C165" s="594"/>
      <c r="D165" s="577"/>
      <c r="E165" s="594"/>
      <c r="F165" s="577"/>
      <c r="G165" s="577"/>
      <c r="H165" s="577"/>
      <c r="I165" s="577"/>
      <c r="J165" s="580"/>
      <c r="K165" s="580"/>
      <c r="L165" s="580"/>
      <c r="M165" s="580"/>
      <c r="N165" s="580"/>
      <c r="O165" s="580"/>
      <c r="P165" s="580"/>
      <c r="Q165" s="580"/>
      <c r="R165" s="580"/>
    </row>
    <row r="166" ht="15.75" customHeight="1">
      <c r="A166" s="594"/>
      <c r="B166" s="138" t="s">
        <v>1014</v>
      </c>
      <c r="C166" s="594"/>
      <c r="D166" s="577"/>
      <c r="E166" s="594"/>
      <c r="F166" s="577"/>
      <c r="G166" s="577"/>
      <c r="H166" s="577"/>
      <c r="I166" s="577"/>
      <c r="J166" s="580"/>
      <c r="K166" s="580"/>
      <c r="L166" s="580"/>
      <c r="M166" s="580"/>
      <c r="N166" s="580"/>
      <c r="O166" s="580"/>
      <c r="P166" s="580"/>
      <c r="Q166" s="580"/>
      <c r="R166" s="580"/>
    </row>
    <row r="167" ht="15.75" customHeight="1">
      <c r="A167" s="594"/>
      <c r="B167" s="138" t="s">
        <v>1023</v>
      </c>
      <c r="C167" s="594"/>
      <c r="D167" s="577"/>
      <c r="E167" s="594"/>
      <c r="F167" s="577"/>
      <c r="G167" s="577"/>
      <c r="H167" s="577"/>
      <c r="I167" s="577"/>
      <c r="J167" s="580"/>
      <c r="K167" s="580"/>
      <c r="L167" s="580"/>
      <c r="M167" s="580"/>
      <c r="N167" s="580"/>
      <c r="O167" s="580"/>
      <c r="P167" s="580"/>
      <c r="Q167" s="580"/>
      <c r="R167" s="580"/>
    </row>
    <row r="168" ht="15.75" customHeight="1">
      <c r="A168" s="594"/>
      <c r="B168" s="138" t="s">
        <v>1016</v>
      </c>
      <c r="C168" s="594"/>
      <c r="D168" s="577"/>
      <c r="E168" s="594"/>
      <c r="F168" s="577"/>
      <c r="G168" s="577"/>
      <c r="H168" s="577"/>
      <c r="I168" s="577"/>
      <c r="J168" s="580"/>
      <c r="K168" s="580"/>
      <c r="L168" s="580"/>
      <c r="M168" s="580"/>
      <c r="N168" s="580"/>
      <c r="O168" s="580"/>
      <c r="P168" s="580"/>
      <c r="Q168" s="580"/>
      <c r="R168" s="580"/>
    </row>
    <row r="169" ht="15.75" customHeight="1">
      <c r="A169" s="594"/>
      <c r="B169" s="138" t="s">
        <v>1024</v>
      </c>
      <c r="C169" s="594"/>
      <c r="D169" s="577"/>
      <c r="E169" s="594"/>
      <c r="F169" s="577"/>
      <c r="G169" s="577"/>
      <c r="H169" s="577"/>
      <c r="I169" s="577"/>
      <c r="J169" s="580"/>
      <c r="K169" s="580"/>
      <c r="L169" s="580"/>
      <c r="M169" s="580"/>
      <c r="N169" s="580"/>
      <c r="O169" s="580"/>
      <c r="P169" s="580"/>
      <c r="Q169" s="580"/>
      <c r="R169" s="580"/>
    </row>
    <row r="170" ht="15.75" customHeight="1">
      <c r="A170" s="594"/>
      <c r="B170" s="138" t="s">
        <v>1018</v>
      </c>
      <c r="C170" s="594"/>
      <c r="D170" s="577"/>
      <c r="E170" s="594"/>
      <c r="F170" s="577"/>
      <c r="G170" s="577"/>
      <c r="H170" s="577"/>
      <c r="I170" s="577"/>
      <c r="J170" s="580"/>
      <c r="K170" s="580"/>
      <c r="L170" s="580"/>
      <c r="M170" s="580"/>
      <c r="N170" s="580"/>
      <c r="O170" s="580"/>
      <c r="P170" s="580"/>
      <c r="Q170" s="580"/>
      <c r="R170" s="580"/>
    </row>
    <row r="171" ht="15.75" customHeight="1">
      <c r="A171" s="594"/>
      <c r="B171" s="138" t="s">
        <v>1025</v>
      </c>
      <c r="C171" s="594"/>
      <c r="D171" s="577"/>
      <c r="E171" s="594"/>
      <c r="F171" s="577"/>
      <c r="G171" s="577"/>
      <c r="H171" s="577"/>
      <c r="I171" s="577"/>
      <c r="J171" s="580"/>
      <c r="K171" s="580"/>
      <c r="L171" s="580"/>
      <c r="M171" s="580"/>
      <c r="N171" s="580"/>
      <c r="O171" s="580"/>
      <c r="P171" s="580"/>
      <c r="Q171" s="580"/>
      <c r="R171" s="580"/>
    </row>
    <row r="172" ht="15.75" customHeight="1">
      <c r="A172" s="594"/>
      <c r="B172" s="138" t="s">
        <v>1020</v>
      </c>
      <c r="C172" s="594"/>
      <c r="D172" s="577"/>
      <c r="E172" s="594"/>
      <c r="F172" s="577"/>
      <c r="G172" s="577"/>
      <c r="H172" s="577"/>
      <c r="I172" s="577"/>
      <c r="J172" s="580"/>
      <c r="K172" s="580"/>
      <c r="L172" s="580"/>
      <c r="M172" s="580"/>
      <c r="N172" s="580"/>
      <c r="O172" s="580"/>
      <c r="P172" s="580"/>
      <c r="Q172" s="580"/>
      <c r="R172" s="580"/>
    </row>
    <row r="173" ht="15.75" customHeight="1">
      <c r="A173" s="594"/>
      <c r="B173" s="594"/>
      <c r="C173" s="594"/>
      <c r="D173" s="577"/>
      <c r="E173" s="594"/>
      <c r="F173" s="577"/>
      <c r="G173" s="577"/>
      <c r="H173" s="577"/>
      <c r="I173" s="577"/>
      <c r="J173" s="580"/>
      <c r="K173" s="580"/>
      <c r="L173" s="580"/>
      <c r="M173" s="580"/>
      <c r="N173" s="580"/>
      <c r="O173" s="580"/>
      <c r="P173" s="580"/>
      <c r="Q173" s="580"/>
      <c r="R173" s="580"/>
    </row>
    <row r="174" ht="15.75" customHeight="1">
      <c r="A174" s="602">
        <v>3.3</v>
      </c>
      <c r="B174" s="141" t="s">
        <v>1011</v>
      </c>
      <c r="C174" s="243" t="s">
        <v>428</v>
      </c>
      <c r="D174" s="277" t="s">
        <v>1026</v>
      </c>
      <c r="E174" s="594"/>
      <c r="F174" s="577"/>
      <c r="G174" s="604">
        <f>N(D174)*N(E174)</f>
        <v>0</v>
      </c>
      <c r="H174" s="604">
        <f>N(D174)*N(F174)</f>
        <v>0</v>
      </c>
      <c r="I174" s="604">
        <f>G174+H174</f>
        <v>0</v>
      </c>
      <c r="J174" s="580"/>
      <c r="K174" s="580"/>
      <c r="L174" s="580"/>
      <c r="M174" s="580"/>
      <c r="N174" s="580"/>
      <c r="O174" s="580"/>
      <c r="P174" s="580"/>
      <c r="Q174" s="580"/>
      <c r="R174" s="580"/>
    </row>
    <row r="175" ht="15.75" customHeight="1">
      <c r="A175" s="594"/>
      <c r="B175" s="138" t="s">
        <v>1027</v>
      </c>
      <c r="C175" s="594"/>
      <c r="D175" s="577"/>
      <c r="E175" s="594"/>
      <c r="F175" s="577"/>
      <c r="G175" s="577"/>
      <c r="H175" s="577"/>
      <c r="I175" s="577"/>
      <c r="J175" s="580"/>
      <c r="K175" s="580"/>
      <c r="L175" s="580"/>
      <c r="M175" s="580"/>
      <c r="N175" s="580"/>
      <c r="O175" s="580"/>
      <c r="P175" s="580"/>
      <c r="Q175" s="580"/>
      <c r="R175" s="580"/>
    </row>
    <row r="176" ht="15.75" customHeight="1">
      <c r="A176" s="594"/>
      <c r="B176" s="138" t="s">
        <v>1013</v>
      </c>
      <c r="C176" s="594"/>
      <c r="D176" s="577"/>
      <c r="E176" s="594"/>
      <c r="F176" s="577"/>
      <c r="G176" s="577"/>
      <c r="H176" s="577"/>
      <c r="I176" s="577"/>
      <c r="J176" s="580"/>
      <c r="K176" s="580"/>
      <c r="L176" s="580"/>
      <c r="M176" s="580"/>
      <c r="N176" s="580"/>
      <c r="O176" s="580"/>
      <c r="P176" s="580"/>
      <c r="Q176" s="580"/>
      <c r="R176" s="580"/>
    </row>
    <row r="177" ht="15.75" customHeight="1">
      <c r="A177" s="594"/>
      <c r="B177" s="138" t="s">
        <v>1014</v>
      </c>
      <c r="C177" s="594"/>
      <c r="D177" s="577"/>
      <c r="E177" s="594"/>
      <c r="F177" s="577"/>
      <c r="G177" s="577"/>
      <c r="H177" s="577"/>
      <c r="I177" s="577"/>
      <c r="J177" s="580"/>
      <c r="K177" s="580"/>
      <c r="L177" s="580"/>
      <c r="M177" s="580"/>
      <c r="N177" s="580"/>
      <c r="O177" s="580"/>
      <c r="P177" s="580"/>
      <c r="Q177" s="580"/>
      <c r="R177" s="580"/>
    </row>
    <row r="178" ht="15.75" customHeight="1">
      <c r="A178" s="594"/>
      <c r="B178" s="138" t="s">
        <v>1023</v>
      </c>
      <c r="C178" s="594"/>
      <c r="D178" s="577"/>
      <c r="E178" s="594"/>
      <c r="F178" s="577"/>
      <c r="G178" s="577"/>
      <c r="H178" s="577"/>
      <c r="I178" s="577"/>
      <c r="J178" s="580"/>
      <c r="K178" s="580"/>
      <c r="L178" s="580"/>
      <c r="M178" s="580"/>
      <c r="N178" s="580"/>
      <c r="O178" s="580"/>
      <c r="P178" s="580"/>
      <c r="Q178" s="580"/>
      <c r="R178" s="580"/>
    </row>
    <row r="179" ht="15.75" customHeight="1">
      <c r="A179" s="594"/>
      <c r="B179" s="138" t="s">
        <v>1016</v>
      </c>
      <c r="C179" s="594"/>
      <c r="D179" s="577"/>
      <c r="E179" s="594"/>
      <c r="F179" s="577"/>
      <c r="G179" s="577"/>
      <c r="H179" s="577"/>
      <c r="I179" s="577"/>
      <c r="J179" s="580"/>
      <c r="K179" s="580"/>
      <c r="L179" s="580"/>
      <c r="M179" s="580"/>
      <c r="N179" s="580"/>
      <c r="O179" s="580"/>
      <c r="P179" s="580"/>
      <c r="Q179" s="580"/>
      <c r="R179" s="580"/>
    </row>
    <row r="180" ht="15.75" customHeight="1">
      <c r="A180" s="594"/>
      <c r="B180" s="138" t="s">
        <v>1024</v>
      </c>
      <c r="C180" s="594"/>
      <c r="D180" s="577"/>
      <c r="E180" s="594"/>
      <c r="F180" s="577"/>
      <c r="G180" s="577"/>
      <c r="H180" s="577"/>
      <c r="I180" s="577"/>
      <c r="J180" s="580"/>
      <c r="K180" s="580"/>
      <c r="L180" s="580"/>
      <c r="M180" s="580"/>
      <c r="N180" s="580"/>
      <c r="O180" s="580"/>
      <c r="P180" s="580"/>
      <c r="Q180" s="580"/>
      <c r="R180" s="580"/>
    </row>
    <row r="181" ht="15.75" customHeight="1">
      <c r="A181" s="594"/>
      <c r="B181" s="138" t="s">
        <v>1018</v>
      </c>
      <c r="C181" s="594"/>
      <c r="D181" s="577"/>
      <c r="E181" s="594"/>
      <c r="F181" s="577"/>
      <c r="G181" s="577"/>
      <c r="H181" s="577"/>
      <c r="I181" s="577"/>
      <c r="J181" s="580"/>
      <c r="K181" s="580"/>
      <c r="L181" s="580"/>
      <c r="M181" s="580"/>
      <c r="N181" s="580"/>
      <c r="O181" s="580"/>
      <c r="P181" s="580"/>
      <c r="Q181" s="580"/>
      <c r="R181" s="580"/>
    </row>
    <row r="182" ht="15.75" customHeight="1">
      <c r="A182" s="594"/>
      <c r="B182" s="138" t="s">
        <v>1028</v>
      </c>
      <c r="C182" s="594"/>
      <c r="D182" s="577"/>
      <c r="E182" s="594"/>
      <c r="F182" s="577"/>
      <c r="G182" s="577"/>
      <c r="H182" s="577"/>
      <c r="I182" s="577"/>
      <c r="J182" s="580"/>
      <c r="K182" s="580"/>
      <c r="L182" s="580"/>
      <c r="M182" s="580"/>
      <c r="N182" s="580"/>
      <c r="O182" s="580"/>
      <c r="P182" s="580"/>
      <c r="Q182" s="580"/>
      <c r="R182" s="580"/>
    </row>
    <row r="183" ht="15.75" customHeight="1">
      <c r="A183" s="594"/>
      <c r="B183" s="138" t="s">
        <v>1020</v>
      </c>
      <c r="C183" s="594"/>
      <c r="D183" s="577"/>
      <c r="E183" s="594"/>
      <c r="F183" s="577"/>
      <c r="G183" s="577"/>
      <c r="H183" s="577"/>
      <c r="I183" s="577"/>
      <c r="J183" s="580"/>
      <c r="K183" s="580"/>
      <c r="L183" s="580"/>
      <c r="M183" s="580"/>
      <c r="N183" s="580"/>
      <c r="O183" s="580"/>
      <c r="P183" s="580"/>
      <c r="Q183" s="580"/>
      <c r="R183" s="580"/>
    </row>
    <row r="184" ht="15.75" customHeight="1">
      <c r="A184" s="594"/>
      <c r="B184" s="594"/>
      <c r="C184" s="594"/>
      <c r="D184" s="577"/>
      <c r="E184" s="594"/>
      <c r="F184" s="577"/>
      <c r="G184" s="577"/>
      <c r="H184" s="577"/>
      <c r="I184" s="577"/>
      <c r="J184" s="580"/>
      <c r="K184" s="580"/>
      <c r="L184" s="580"/>
      <c r="M184" s="580"/>
      <c r="N184" s="580"/>
      <c r="O184" s="580"/>
      <c r="P184" s="580"/>
      <c r="Q184" s="580"/>
      <c r="R184" s="580"/>
    </row>
    <row r="185" ht="15.75" customHeight="1">
      <c r="A185" s="602">
        <v>3.4</v>
      </c>
      <c r="B185" s="141" t="s">
        <v>1029</v>
      </c>
      <c r="C185" s="243" t="s">
        <v>428</v>
      </c>
      <c r="D185" s="277">
        <v>1.0</v>
      </c>
      <c r="E185" s="284">
        <v>28720.0</v>
      </c>
      <c r="F185" s="598">
        <v>4835.0</v>
      </c>
      <c r="G185" s="604">
        <f>N(D185)*N(E185)</f>
        <v>28720</v>
      </c>
      <c r="H185" s="604">
        <f>N(D185)*N(F185)</f>
        <v>4835</v>
      </c>
      <c r="I185" s="604">
        <f>G185+H185</f>
        <v>33555</v>
      </c>
      <c r="J185" s="580"/>
      <c r="K185" s="580"/>
      <c r="L185" s="580"/>
      <c r="M185" s="580"/>
      <c r="N185" s="580"/>
      <c r="O185" s="580"/>
      <c r="P185" s="580"/>
      <c r="Q185" s="580"/>
      <c r="R185" s="580"/>
    </row>
    <row r="186" ht="15.75" customHeight="1">
      <c r="A186" s="594"/>
      <c r="B186" s="138" t="s">
        <v>1012</v>
      </c>
      <c r="C186" s="594"/>
      <c r="D186" s="577"/>
      <c r="E186" s="594"/>
      <c r="F186" s="577"/>
      <c r="G186" s="577"/>
      <c r="H186" s="577"/>
      <c r="I186" s="577"/>
      <c r="J186" s="580"/>
      <c r="K186" s="580"/>
      <c r="L186" s="580"/>
      <c r="M186" s="580"/>
      <c r="N186" s="580"/>
      <c r="O186" s="580"/>
      <c r="P186" s="580"/>
      <c r="Q186" s="580"/>
      <c r="R186" s="580"/>
    </row>
    <row r="187" ht="15.75" customHeight="1">
      <c r="A187" s="594"/>
      <c r="B187" s="138" t="s">
        <v>1030</v>
      </c>
      <c r="C187" s="594"/>
      <c r="D187" s="577"/>
      <c r="E187" s="594"/>
      <c r="F187" s="577"/>
      <c r="G187" s="577"/>
      <c r="H187" s="577"/>
      <c r="I187" s="577"/>
      <c r="J187" s="580"/>
      <c r="K187" s="580"/>
      <c r="L187" s="580"/>
      <c r="M187" s="580"/>
      <c r="N187" s="580"/>
      <c r="O187" s="580"/>
      <c r="P187" s="580"/>
      <c r="Q187" s="580"/>
      <c r="R187" s="580"/>
    </row>
    <row r="188" ht="15.75" customHeight="1">
      <c r="A188" s="594"/>
      <c r="B188" s="138" t="s">
        <v>1014</v>
      </c>
      <c r="C188" s="594"/>
      <c r="D188" s="577"/>
      <c r="E188" s="594"/>
      <c r="F188" s="577"/>
      <c r="G188" s="577"/>
      <c r="H188" s="577"/>
      <c r="I188" s="577"/>
      <c r="J188" s="580"/>
      <c r="K188" s="580"/>
      <c r="L188" s="580"/>
      <c r="M188" s="580"/>
      <c r="N188" s="580"/>
      <c r="O188" s="580"/>
      <c r="P188" s="580"/>
      <c r="Q188" s="580"/>
      <c r="R188" s="580"/>
    </row>
    <row r="189" ht="15.75" customHeight="1">
      <c r="A189" s="594"/>
      <c r="B189" s="138" t="s">
        <v>1015</v>
      </c>
      <c r="C189" s="594"/>
      <c r="D189" s="577"/>
      <c r="E189" s="594"/>
      <c r="F189" s="577"/>
      <c r="G189" s="577"/>
      <c r="H189" s="577"/>
      <c r="I189" s="577"/>
      <c r="J189" s="580"/>
      <c r="K189" s="580"/>
      <c r="L189" s="580"/>
      <c r="M189" s="580"/>
      <c r="N189" s="580"/>
      <c r="O189" s="580"/>
      <c r="P189" s="580"/>
      <c r="Q189" s="580"/>
      <c r="R189" s="580"/>
    </row>
    <row r="190" ht="15.75" customHeight="1">
      <c r="A190" s="594"/>
      <c r="B190" s="138" t="s">
        <v>1016</v>
      </c>
      <c r="C190" s="594"/>
      <c r="D190" s="577"/>
      <c r="E190" s="594"/>
      <c r="F190" s="577"/>
      <c r="G190" s="577"/>
      <c r="H190" s="577"/>
      <c r="I190" s="577"/>
      <c r="J190" s="580"/>
      <c r="K190" s="580"/>
      <c r="L190" s="580"/>
      <c r="M190" s="580"/>
      <c r="N190" s="580"/>
      <c r="O190" s="580"/>
      <c r="P190" s="580"/>
      <c r="Q190" s="580"/>
      <c r="R190" s="580"/>
    </row>
    <row r="191" ht="15.75" customHeight="1">
      <c r="A191" s="594"/>
      <c r="B191" s="138" t="s">
        <v>1017</v>
      </c>
      <c r="C191" s="594"/>
      <c r="D191" s="577"/>
      <c r="E191" s="594"/>
      <c r="F191" s="577"/>
      <c r="G191" s="577"/>
      <c r="H191" s="577"/>
      <c r="I191" s="577"/>
      <c r="J191" s="580"/>
      <c r="K191" s="580"/>
      <c r="L191" s="580"/>
      <c r="M191" s="580"/>
      <c r="N191" s="580"/>
      <c r="O191" s="580"/>
      <c r="P191" s="580"/>
      <c r="Q191" s="580"/>
      <c r="R191" s="580"/>
    </row>
    <row r="192" ht="15.75" customHeight="1">
      <c r="A192" s="594"/>
      <c r="B192" s="138" t="s">
        <v>1018</v>
      </c>
      <c r="C192" s="594"/>
      <c r="D192" s="577"/>
      <c r="E192" s="594"/>
      <c r="F192" s="577"/>
      <c r="G192" s="577"/>
      <c r="H192" s="577"/>
      <c r="I192" s="577"/>
      <c r="J192" s="580"/>
      <c r="K192" s="580"/>
      <c r="L192" s="580"/>
      <c r="M192" s="580"/>
      <c r="N192" s="580"/>
      <c r="O192" s="580"/>
      <c r="P192" s="580"/>
      <c r="Q192" s="580"/>
      <c r="R192" s="580"/>
    </row>
    <row r="193" ht="15.75" customHeight="1">
      <c r="A193" s="594"/>
      <c r="B193" s="138" t="s">
        <v>1019</v>
      </c>
      <c r="C193" s="594"/>
      <c r="D193" s="577"/>
      <c r="E193" s="594"/>
      <c r="F193" s="577"/>
      <c r="G193" s="577"/>
      <c r="H193" s="577"/>
      <c r="I193" s="577"/>
      <c r="J193" s="580"/>
      <c r="K193" s="580"/>
      <c r="L193" s="580"/>
      <c r="M193" s="580"/>
      <c r="N193" s="580"/>
      <c r="O193" s="580"/>
      <c r="P193" s="580"/>
      <c r="Q193" s="580"/>
      <c r="R193" s="580"/>
    </row>
    <row r="194" ht="15.75" customHeight="1">
      <c r="A194" s="594"/>
      <c r="B194" s="138" t="s">
        <v>1020</v>
      </c>
      <c r="C194" s="594"/>
      <c r="D194" s="577"/>
      <c r="E194" s="594"/>
      <c r="F194" s="577"/>
      <c r="G194" s="577"/>
      <c r="H194" s="577"/>
      <c r="I194" s="577"/>
      <c r="J194" s="580"/>
      <c r="K194" s="580"/>
      <c r="L194" s="580"/>
      <c r="M194" s="580"/>
      <c r="N194" s="580"/>
      <c r="O194" s="580"/>
      <c r="P194" s="580"/>
      <c r="Q194" s="580"/>
      <c r="R194" s="580"/>
    </row>
    <row r="195" ht="15.75" customHeight="1">
      <c r="A195" s="594"/>
      <c r="B195" s="594"/>
      <c r="C195" s="594"/>
      <c r="D195" s="577"/>
      <c r="E195" s="594"/>
      <c r="F195" s="577"/>
      <c r="G195" s="577"/>
      <c r="H195" s="577"/>
      <c r="I195" s="577"/>
      <c r="J195" s="580"/>
      <c r="K195" s="580"/>
      <c r="L195" s="580"/>
      <c r="M195" s="580"/>
      <c r="N195" s="580"/>
      <c r="O195" s="580"/>
      <c r="P195" s="580"/>
      <c r="Q195" s="580"/>
      <c r="R195" s="580"/>
    </row>
    <row r="196" ht="15.75" customHeight="1">
      <c r="A196" s="602">
        <v>3.5</v>
      </c>
      <c r="B196" s="141" t="s">
        <v>1029</v>
      </c>
      <c r="C196" s="243" t="s">
        <v>428</v>
      </c>
      <c r="D196" s="277" t="s">
        <v>1026</v>
      </c>
      <c r="E196" s="284">
        <v>21150.0</v>
      </c>
      <c r="F196" s="577"/>
      <c r="G196" s="604">
        <f>N(D196)*N(E196)</f>
        <v>0</v>
      </c>
      <c r="H196" s="604">
        <f>N(D196)*N(F196)</f>
        <v>0</v>
      </c>
      <c r="I196" s="604">
        <f>G196+H196</f>
        <v>0</v>
      </c>
      <c r="J196" s="580"/>
      <c r="K196" s="580"/>
      <c r="L196" s="580"/>
      <c r="M196" s="580"/>
      <c r="N196" s="580"/>
      <c r="O196" s="580"/>
      <c r="P196" s="580"/>
      <c r="Q196" s="580"/>
      <c r="R196" s="580"/>
    </row>
    <row r="197" ht="15.75" customHeight="1">
      <c r="A197" s="594"/>
      <c r="B197" s="138" t="s">
        <v>1022</v>
      </c>
      <c r="C197" s="594"/>
      <c r="D197" s="577"/>
      <c r="E197" s="594"/>
      <c r="F197" s="577"/>
      <c r="G197" s="577"/>
      <c r="H197" s="577"/>
      <c r="I197" s="577"/>
      <c r="J197" s="580"/>
      <c r="K197" s="580"/>
      <c r="L197" s="580"/>
      <c r="M197" s="580"/>
      <c r="N197" s="580"/>
      <c r="O197" s="580"/>
      <c r="P197" s="580"/>
      <c r="Q197" s="580"/>
      <c r="R197" s="580"/>
    </row>
    <row r="198" ht="15.75" customHeight="1">
      <c r="A198" s="594"/>
      <c r="B198" s="138" t="s">
        <v>1013</v>
      </c>
      <c r="C198" s="594"/>
      <c r="D198" s="577"/>
      <c r="E198" s="594"/>
      <c r="F198" s="577"/>
      <c r="G198" s="577"/>
      <c r="H198" s="577"/>
      <c r="I198" s="577"/>
      <c r="J198" s="580"/>
      <c r="K198" s="580"/>
      <c r="L198" s="580"/>
      <c r="M198" s="580"/>
      <c r="N198" s="580"/>
      <c r="O198" s="580"/>
      <c r="P198" s="580"/>
      <c r="Q198" s="580"/>
      <c r="R198" s="580"/>
    </row>
    <row r="199" ht="15.75" customHeight="1">
      <c r="A199" s="594"/>
      <c r="B199" s="138" t="s">
        <v>1014</v>
      </c>
      <c r="C199" s="594"/>
      <c r="D199" s="577"/>
      <c r="E199" s="594"/>
      <c r="F199" s="577"/>
      <c r="G199" s="577"/>
      <c r="H199" s="577"/>
      <c r="I199" s="577"/>
      <c r="J199" s="580"/>
      <c r="K199" s="580"/>
      <c r="L199" s="580"/>
      <c r="M199" s="580"/>
      <c r="N199" s="580"/>
      <c r="O199" s="580"/>
      <c r="P199" s="580"/>
      <c r="Q199" s="580"/>
      <c r="R199" s="580"/>
    </row>
    <row r="200" ht="15.75" customHeight="1">
      <c r="A200" s="594"/>
      <c r="B200" s="138" t="s">
        <v>1023</v>
      </c>
      <c r="C200" s="594"/>
      <c r="D200" s="577"/>
      <c r="E200" s="594"/>
      <c r="F200" s="577"/>
      <c r="G200" s="577"/>
      <c r="H200" s="577"/>
      <c r="I200" s="577"/>
      <c r="J200" s="580"/>
      <c r="K200" s="580"/>
      <c r="L200" s="580"/>
      <c r="M200" s="580"/>
      <c r="N200" s="580"/>
      <c r="O200" s="580"/>
      <c r="P200" s="580"/>
      <c r="Q200" s="580"/>
      <c r="R200" s="580"/>
    </row>
    <row r="201" ht="15.75" customHeight="1">
      <c r="A201" s="594"/>
      <c r="B201" s="138" t="s">
        <v>1016</v>
      </c>
      <c r="C201" s="594"/>
      <c r="D201" s="577"/>
      <c r="E201" s="594"/>
      <c r="F201" s="577"/>
      <c r="G201" s="577"/>
      <c r="H201" s="577"/>
      <c r="I201" s="577"/>
      <c r="J201" s="580"/>
      <c r="K201" s="580"/>
      <c r="L201" s="580"/>
      <c r="M201" s="580"/>
      <c r="N201" s="580"/>
      <c r="O201" s="580"/>
      <c r="P201" s="580"/>
      <c r="Q201" s="580"/>
      <c r="R201" s="580"/>
    </row>
    <row r="202" ht="15.75" customHeight="1">
      <c r="A202" s="594"/>
      <c r="B202" s="138" t="s">
        <v>1024</v>
      </c>
      <c r="C202" s="594"/>
      <c r="D202" s="577"/>
      <c r="E202" s="594"/>
      <c r="F202" s="577"/>
      <c r="G202" s="577"/>
      <c r="H202" s="577"/>
      <c r="I202" s="577"/>
      <c r="J202" s="580"/>
      <c r="K202" s="580"/>
      <c r="L202" s="580"/>
      <c r="M202" s="580"/>
      <c r="N202" s="580"/>
      <c r="O202" s="580"/>
      <c r="P202" s="580"/>
      <c r="Q202" s="580"/>
      <c r="R202" s="580"/>
    </row>
    <row r="203" ht="15.75" customHeight="1">
      <c r="A203" s="594"/>
      <c r="B203" s="138" t="s">
        <v>1018</v>
      </c>
      <c r="C203" s="594"/>
      <c r="D203" s="577"/>
      <c r="E203" s="594"/>
      <c r="F203" s="577"/>
      <c r="G203" s="577"/>
      <c r="H203" s="577"/>
      <c r="I203" s="577"/>
      <c r="J203" s="580"/>
      <c r="K203" s="580"/>
      <c r="L203" s="580"/>
      <c r="M203" s="580"/>
      <c r="N203" s="580"/>
      <c r="O203" s="580"/>
      <c r="P203" s="580"/>
      <c r="Q203" s="580"/>
      <c r="R203" s="580"/>
    </row>
    <row r="204" ht="15.75" customHeight="1">
      <c r="A204" s="594"/>
      <c r="B204" s="138" t="s">
        <v>1025</v>
      </c>
      <c r="C204" s="594"/>
      <c r="D204" s="577"/>
      <c r="E204" s="594"/>
      <c r="F204" s="577"/>
      <c r="G204" s="577"/>
      <c r="H204" s="577"/>
      <c r="I204" s="577"/>
      <c r="J204" s="580"/>
      <c r="K204" s="580"/>
      <c r="L204" s="580"/>
      <c r="M204" s="580"/>
      <c r="N204" s="580"/>
      <c r="O204" s="580"/>
      <c r="P204" s="580"/>
      <c r="Q204" s="580"/>
      <c r="R204" s="580"/>
    </row>
    <row r="205" ht="15.75" customHeight="1">
      <c r="A205" s="594"/>
      <c r="B205" s="138" t="s">
        <v>1020</v>
      </c>
      <c r="C205" s="594"/>
      <c r="D205" s="577"/>
      <c r="E205" s="594"/>
      <c r="F205" s="577"/>
      <c r="G205" s="577"/>
      <c r="H205" s="577"/>
      <c r="I205" s="577"/>
      <c r="J205" s="580"/>
      <c r="K205" s="580"/>
      <c r="L205" s="580"/>
      <c r="M205" s="580"/>
      <c r="N205" s="580"/>
      <c r="O205" s="580"/>
      <c r="P205" s="580"/>
      <c r="Q205" s="580"/>
      <c r="R205" s="580"/>
    </row>
    <row r="206" ht="15.75" customHeight="1">
      <c r="A206" s="594"/>
      <c r="B206" s="594"/>
      <c r="C206" s="594"/>
      <c r="D206" s="577"/>
      <c r="E206" s="594"/>
      <c r="F206" s="577"/>
      <c r="G206" s="577"/>
      <c r="H206" s="577"/>
      <c r="I206" s="577"/>
      <c r="J206" s="580"/>
      <c r="K206" s="580"/>
      <c r="L206" s="580"/>
      <c r="M206" s="580"/>
      <c r="N206" s="580"/>
      <c r="O206" s="580"/>
      <c r="P206" s="580"/>
      <c r="Q206" s="580"/>
      <c r="R206" s="580"/>
    </row>
    <row r="207" ht="15.75" customHeight="1">
      <c r="A207" s="602">
        <v>3.6</v>
      </c>
      <c r="B207" s="141" t="s">
        <v>1029</v>
      </c>
      <c r="C207" s="243" t="s">
        <v>428</v>
      </c>
      <c r="D207" s="277" t="s">
        <v>1026</v>
      </c>
      <c r="E207" s="594"/>
      <c r="F207" s="577"/>
      <c r="G207" s="604">
        <f>N(D207)*N(E207)</f>
        <v>0</v>
      </c>
      <c r="H207" s="604">
        <f>N(D207)*N(F207)</f>
        <v>0</v>
      </c>
      <c r="I207" s="604">
        <f>G207+H207</f>
        <v>0</v>
      </c>
      <c r="J207" s="580"/>
      <c r="K207" s="580"/>
      <c r="L207" s="580"/>
      <c r="M207" s="580"/>
      <c r="N207" s="580"/>
      <c r="O207" s="580"/>
      <c r="P207" s="580"/>
      <c r="Q207" s="580"/>
      <c r="R207" s="580"/>
    </row>
    <row r="208" ht="15.75" customHeight="1">
      <c r="A208" s="594"/>
      <c r="B208" s="138" t="s">
        <v>1027</v>
      </c>
      <c r="C208" s="594"/>
      <c r="D208" s="577"/>
      <c r="E208" s="594"/>
      <c r="F208" s="577"/>
      <c r="G208" s="577"/>
      <c r="H208" s="577"/>
      <c r="I208" s="577"/>
      <c r="J208" s="580"/>
      <c r="K208" s="580"/>
      <c r="L208" s="580"/>
      <c r="M208" s="580"/>
      <c r="N208" s="580"/>
      <c r="O208" s="580"/>
      <c r="P208" s="580"/>
      <c r="Q208" s="580"/>
      <c r="R208" s="580"/>
    </row>
    <row r="209" ht="15.75" customHeight="1">
      <c r="A209" s="594"/>
      <c r="B209" s="138" t="s">
        <v>1013</v>
      </c>
      <c r="C209" s="594"/>
      <c r="D209" s="577"/>
      <c r="E209" s="594"/>
      <c r="F209" s="577"/>
      <c r="G209" s="577"/>
      <c r="H209" s="577"/>
      <c r="I209" s="577"/>
      <c r="J209" s="580"/>
      <c r="K209" s="580"/>
      <c r="L209" s="580"/>
      <c r="M209" s="580"/>
      <c r="N209" s="580"/>
      <c r="O209" s="580"/>
      <c r="P209" s="580"/>
      <c r="Q209" s="580"/>
      <c r="R209" s="580"/>
    </row>
    <row r="210" ht="15.75" customHeight="1">
      <c r="A210" s="594"/>
      <c r="B210" s="138" t="s">
        <v>1014</v>
      </c>
      <c r="C210" s="594"/>
      <c r="D210" s="577"/>
      <c r="E210" s="594"/>
      <c r="F210" s="577"/>
      <c r="G210" s="577"/>
      <c r="H210" s="577"/>
      <c r="I210" s="577"/>
      <c r="J210" s="580"/>
      <c r="K210" s="580"/>
      <c r="L210" s="580"/>
      <c r="M210" s="580"/>
      <c r="N210" s="580"/>
      <c r="O210" s="580"/>
      <c r="P210" s="580"/>
      <c r="Q210" s="580"/>
      <c r="R210" s="580"/>
    </row>
    <row r="211" ht="15.75" customHeight="1">
      <c r="A211" s="594"/>
      <c r="B211" s="138" t="s">
        <v>1023</v>
      </c>
      <c r="C211" s="594"/>
      <c r="D211" s="577"/>
      <c r="E211" s="594"/>
      <c r="F211" s="577"/>
      <c r="G211" s="577"/>
      <c r="H211" s="577"/>
      <c r="I211" s="577"/>
      <c r="J211" s="580"/>
      <c r="K211" s="580"/>
      <c r="L211" s="580"/>
      <c r="M211" s="580"/>
      <c r="N211" s="580"/>
      <c r="O211" s="580"/>
      <c r="P211" s="580"/>
      <c r="Q211" s="580"/>
      <c r="R211" s="580"/>
    </row>
    <row r="212" ht="15.75" customHeight="1">
      <c r="A212" s="594"/>
      <c r="B212" s="138" t="s">
        <v>1016</v>
      </c>
      <c r="C212" s="594"/>
      <c r="D212" s="577"/>
      <c r="E212" s="594"/>
      <c r="F212" s="577"/>
      <c r="G212" s="577"/>
      <c r="H212" s="577"/>
      <c r="I212" s="577"/>
      <c r="J212" s="580"/>
      <c r="K212" s="580"/>
      <c r="L212" s="580"/>
      <c r="M212" s="580"/>
      <c r="N212" s="580"/>
      <c r="O212" s="580"/>
      <c r="P212" s="580"/>
      <c r="Q212" s="580"/>
      <c r="R212" s="580"/>
    </row>
    <row r="213" ht="15.75" customHeight="1">
      <c r="A213" s="594"/>
      <c r="B213" s="138" t="s">
        <v>1024</v>
      </c>
      <c r="C213" s="594"/>
      <c r="D213" s="577"/>
      <c r="E213" s="594"/>
      <c r="F213" s="577"/>
      <c r="G213" s="577"/>
      <c r="H213" s="577"/>
      <c r="I213" s="577"/>
      <c r="J213" s="580"/>
      <c r="K213" s="580"/>
      <c r="L213" s="580"/>
      <c r="M213" s="580"/>
      <c r="N213" s="580"/>
      <c r="O213" s="580"/>
      <c r="P213" s="580"/>
      <c r="Q213" s="580"/>
      <c r="R213" s="580"/>
    </row>
    <row r="214" ht="15.75" customHeight="1">
      <c r="A214" s="594"/>
      <c r="B214" s="138" t="s">
        <v>1018</v>
      </c>
      <c r="C214" s="594"/>
      <c r="D214" s="577"/>
      <c r="E214" s="594"/>
      <c r="F214" s="577"/>
      <c r="G214" s="577"/>
      <c r="H214" s="577"/>
      <c r="I214" s="577"/>
      <c r="J214" s="580"/>
      <c r="K214" s="580"/>
      <c r="L214" s="580"/>
      <c r="M214" s="580"/>
      <c r="N214" s="580"/>
      <c r="O214" s="580"/>
      <c r="P214" s="580"/>
      <c r="Q214" s="580"/>
      <c r="R214" s="580"/>
    </row>
    <row r="215" ht="15.75" customHeight="1">
      <c r="A215" s="594"/>
      <c r="B215" s="138" t="s">
        <v>1028</v>
      </c>
      <c r="C215" s="594"/>
      <c r="D215" s="577"/>
      <c r="E215" s="594"/>
      <c r="F215" s="577"/>
      <c r="G215" s="577"/>
      <c r="H215" s="577"/>
      <c r="I215" s="577"/>
      <c r="J215" s="580"/>
      <c r="K215" s="580"/>
      <c r="L215" s="580"/>
      <c r="M215" s="580"/>
      <c r="N215" s="580"/>
      <c r="O215" s="580"/>
      <c r="P215" s="580"/>
      <c r="Q215" s="580"/>
      <c r="R215" s="580"/>
    </row>
    <row r="216" ht="15.75" customHeight="1">
      <c r="A216" s="594"/>
      <c r="B216" s="138" t="s">
        <v>1020</v>
      </c>
      <c r="C216" s="594"/>
      <c r="D216" s="577"/>
      <c r="E216" s="594"/>
      <c r="F216" s="577"/>
      <c r="G216" s="577"/>
      <c r="H216" s="577"/>
      <c r="I216" s="577"/>
      <c r="J216" s="580"/>
      <c r="K216" s="580"/>
      <c r="L216" s="580"/>
      <c r="M216" s="580"/>
      <c r="N216" s="580"/>
      <c r="O216" s="580"/>
      <c r="P216" s="580"/>
      <c r="Q216" s="580"/>
      <c r="R216" s="580"/>
    </row>
    <row r="217" ht="15.75" customHeight="1">
      <c r="A217" s="594"/>
      <c r="B217" s="594"/>
      <c r="C217" s="594"/>
      <c r="D217" s="577"/>
      <c r="E217" s="594"/>
      <c r="F217" s="577"/>
      <c r="G217" s="577"/>
      <c r="H217" s="577"/>
      <c r="I217" s="577"/>
      <c r="J217" s="580"/>
      <c r="K217" s="580"/>
      <c r="L217" s="580"/>
      <c r="M217" s="580"/>
      <c r="N217" s="580"/>
      <c r="O217" s="580"/>
      <c r="P217" s="580"/>
      <c r="Q217" s="580"/>
      <c r="R217" s="580"/>
    </row>
    <row r="218" ht="15.75" customHeight="1">
      <c r="A218" s="602">
        <v>3.7</v>
      </c>
      <c r="B218" s="141" t="s">
        <v>1031</v>
      </c>
      <c r="C218" s="243" t="s">
        <v>428</v>
      </c>
      <c r="D218" s="277">
        <v>1.0</v>
      </c>
      <c r="E218" s="284">
        <v>10879.0</v>
      </c>
      <c r="F218" s="598">
        <v>3868.0</v>
      </c>
      <c r="G218" s="604">
        <f>N(D218)*N(E218)</f>
        <v>10879</v>
      </c>
      <c r="H218" s="604">
        <f>N(D218)*N(F218)</f>
        <v>3868</v>
      </c>
      <c r="I218" s="604">
        <f>G218+H218</f>
        <v>14747</v>
      </c>
      <c r="J218" s="580"/>
      <c r="K218" s="580"/>
      <c r="L218" s="580"/>
      <c r="M218" s="580"/>
      <c r="N218" s="580"/>
      <c r="O218" s="580"/>
      <c r="P218" s="580"/>
      <c r="Q218" s="580"/>
      <c r="R218" s="580"/>
    </row>
    <row r="219" ht="15.75" customHeight="1">
      <c r="A219" s="594"/>
      <c r="B219" s="138" t="s">
        <v>1032</v>
      </c>
      <c r="C219" s="594"/>
      <c r="D219" s="577"/>
      <c r="E219" s="594"/>
      <c r="F219" s="577"/>
      <c r="G219" s="577"/>
      <c r="H219" s="577"/>
      <c r="I219" s="577"/>
      <c r="J219" s="580"/>
      <c r="K219" s="580"/>
      <c r="L219" s="580"/>
      <c r="M219" s="580"/>
      <c r="N219" s="580"/>
      <c r="O219" s="580"/>
      <c r="P219" s="580"/>
      <c r="Q219" s="580"/>
      <c r="R219" s="580"/>
    </row>
    <row r="220" ht="15.75" customHeight="1">
      <c r="A220" s="594"/>
      <c r="B220" s="138" t="s">
        <v>1033</v>
      </c>
      <c r="C220" s="594"/>
      <c r="D220" s="577"/>
      <c r="E220" s="594"/>
      <c r="F220" s="577"/>
      <c r="G220" s="577"/>
      <c r="H220" s="577"/>
      <c r="I220" s="577"/>
      <c r="J220" s="580"/>
      <c r="K220" s="580"/>
      <c r="L220" s="580"/>
      <c r="M220" s="580"/>
      <c r="N220" s="580"/>
      <c r="O220" s="580"/>
      <c r="P220" s="580"/>
      <c r="Q220" s="580"/>
      <c r="R220" s="580"/>
    </row>
    <row r="221" ht="15.75" customHeight="1">
      <c r="A221" s="594"/>
      <c r="B221" s="138" t="s">
        <v>1014</v>
      </c>
      <c r="C221" s="594"/>
      <c r="D221" s="577"/>
      <c r="E221" s="594"/>
      <c r="F221" s="577"/>
      <c r="G221" s="577"/>
      <c r="H221" s="577"/>
      <c r="I221" s="577"/>
      <c r="J221" s="580"/>
      <c r="K221" s="580"/>
      <c r="L221" s="580"/>
      <c r="M221" s="580"/>
      <c r="N221" s="580"/>
      <c r="O221" s="580"/>
      <c r="P221" s="580"/>
      <c r="Q221" s="580"/>
      <c r="R221" s="580"/>
    </row>
    <row r="222" ht="15.75" customHeight="1">
      <c r="A222" s="594"/>
      <c r="B222" s="138" t="s">
        <v>1034</v>
      </c>
      <c r="C222" s="594"/>
      <c r="D222" s="577"/>
      <c r="E222" s="594"/>
      <c r="F222" s="577"/>
      <c r="G222" s="577"/>
      <c r="H222" s="577"/>
      <c r="I222" s="577"/>
      <c r="J222" s="580"/>
      <c r="K222" s="580"/>
      <c r="L222" s="580"/>
      <c r="M222" s="580"/>
      <c r="N222" s="580"/>
      <c r="O222" s="580"/>
      <c r="P222" s="580"/>
      <c r="Q222" s="580"/>
      <c r="R222" s="580"/>
    </row>
    <row r="223" ht="15.75" customHeight="1">
      <c r="A223" s="594"/>
      <c r="B223" s="138" t="s">
        <v>1018</v>
      </c>
      <c r="C223" s="594"/>
      <c r="D223" s="577"/>
      <c r="E223" s="594"/>
      <c r="F223" s="577"/>
      <c r="G223" s="577"/>
      <c r="H223" s="577"/>
      <c r="I223" s="577"/>
      <c r="J223" s="580"/>
      <c r="K223" s="580"/>
      <c r="L223" s="580"/>
      <c r="M223" s="580"/>
      <c r="N223" s="580"/>
      <c r="O223" s="580"/>
      <c r="P223" s="580"/>
      <c r="Q223" s="580"/>
      <c r="R223" s="580"/>
    </row>
    <row r="224" ht="15.75" customHeight="1">
      <c r="A224" s="594"/>
      <c r="B224" s="138" t="s">
        <v>1035</v>
      </c>
      <c r="C224" s="594"/>
      <c r="D224" s="577"/>
      <c r="E224" s="594"/>
      <c r="F224" s="577"/>
      <c r="G224" s="577"/>
      <c r="H224" s="577"/>
      <c r="I224" s="577"/>
      <c r="J224" s="580"/>
      <c r="K224" s="580"/>
      <c r="L224" s="580"/>
      <c r="M224" s="580"/>
      <c r="N224" s="580"/>
      <c r="O224" s="580"/>
      <c r="P224" s="580"/>
      <c r="Q224" s="580"/>
      <c r="R224" s="580"/>
    </row>
    <row r="225" ht="15.75" customHeight="1">
      <c r="A225" s="594"/>
      <c r="B225" s="138" t="s">
        <v>1020</v>
      </c>
      <c r="C225" s="594"/>
      <c r="D225" s="577"/>
      <c r="E225" s="594"/>
      <c r="F225" s="577"/>
      <c r="G225" s="577"/>
      <c r="H225" s="577"/>
      <c r="I225" s="577"/>
      <c r="J225" s="580"/>
      <c r="K225" s="580"/>
      <c r="L225" s="580"/>
      <c r="M225" s="580"/>
      <c r="N225" s="580"/>
      <c r="O225" s="580"/>
      <c r="P225" s="580"/>
      <c r="Q225" s="580"/>
      <c r="R225" s="580"/>
    </row>
    <row r="226" ht="15.75" customHeight="1">
      <c r="A226" s="594"/>
      <c r="B226" s="594"/>
      <c r="C226" s="594"/>
      <c r="D226" s="577"/>
      <c r="E226" s="594"/>
      <c r="F226" s="577"/>
      <c r="G226" s="577"/>
      <c r="H226" s="577"/>
      <c r="I226" s="577"/>
      <c r="J226" s="580"/>
      <c r="K226" s="580"/>
      <c r="L226" s="580"/>
      <c r="M226" s="580"/>
      <c r="N226" s="580"/>
      <c r="O226" s="580"/>
      <c r="P226" s="580"/>
      <c r="Q226" s="580"/>
      <c r="R226" s="580"/>
    </row>
    <row r="227" ht="15.75" customHeight="1">
      <c r="A227" s="602">
        <v>3.8</v>
      </c>
      <c r="B227" s="141" t="s">
        <v>1036</v>
      </c>
      <c r="C227" s="243" t="s">
        <v>428</v>
      </c>
      <c r="D227" s="277">
        <v>1.0</v>
      </c>
      <c r="E227" s="284">
        <v>24804.0</v>
      </c>
      <c r="F227" s="598">
        <v>4835.0</v>
      </c>
      <c r="G227" s="604">
        <f>N(D227)*N(E227)</f>
        <v>24804</v>
      </c>
      <c r="H227" s="604">
        <f>N(D227)*N(F227)</f>
        <v>4835</v>
      </c>
      <c r="I227" s="604">
        <f>G227+H227</f>
        <v>29639</v>
      </c>
      <c r="J227" s="580"/>
      <c r="K227" s="580"/>
      <c r="L227" s="580"/>
      <c r="M227" s="580"/>
      <c r="N227" s="580"/>
      <c r="O227" s="580"/>
      <c r="P227" s="580"/>
      <c r="Q227" s="580"/>
      <c r="R227" s="580"/>
    </row>
    <row r="228" ht="15.75" customHeight="1">
      <c r="A228" s="594"/>
      <c r="B228" s="138" t="s">
        <v>1012</v>
      </c>
      <c r="C228" s="594"/>
      <c r="D228" s="577"/>
      <c r="E228" s="594"/>
      <c r="F228" s="577"/>
      <c r="G228" s="577"/>
      <c r="H228" s="577"/>
      <c r="I228" s="577"/>
      <c r="J228" s="580"/>
      <c r="K228" s="580"/>
      <c r="L228" s="580"/>
      <c r="M228" s="580"/>
      <c r="N228" s="580"/>
      <c r="O228" s="580"/>
      <c r="P228" s="580"/>
      <c r="Q228" s="580"/>
      <c r="R228" s="580"/>
    </row>
    <row r="229" ht="15.75" customHeight="1">
      <c r="A229" s="594"/>
      <c r="B229" s="138" t="s">
        <v>1037</v>
      </c>
      <c r="C229" s="594"/>
      <c r="D229" s="577"/>
      <c r="E229" s="594"/>
      <c r="F229" s="577"/>
      <c r="G229" s="577"/>
      <c r="H229" s="577"/>
      <c r="I229" s="577"/>
      <c r="J229" s="580"/>
      <c r="K229" s="580"/>
      <c r="L229" s="580"/>
      <c r="M229" s="580"/>
      <c r="N229" s="580"/>
      <c r="O229" s="580"/>
      <c r="P229" s="580"/>
      <c r="Q229" s="580"/>
      <c r="R229" s="580"/>
    </row>
    <row r="230" ht="15.75" customHeight="1">
      <c r="A230" s="594"/>
      <c r="B230" s="138" t="s">
        <v>1014</v>
      </c>
      <c r="C230" s="594"/>
      <c r="D230" s="577"/>
      <c r="E230" s="594"/>
      <c r="F230" s="577"/>
      <c r="G230" s="577"/>
      <c r="H230" s="577"/>
      <c r="I230" s="577"/>
      <c r="J230" s="580"/>
      <c r="K230" s="580"/>
      <c r="L230" s="580"/>
      <c r="M230" s="580"/>
      <c r="N230" s="580"/>
      <c r="O230" s="580"/>
      <c r="P230" s="580"/>
      <c r="Q230" s="580"/>
      <c r="R230" s="580"/>
    </row>
    <row r="231" ht="15.75" customHeight="1">
      <c r="A231" s="594"/>
      <c r="B231" s="138" t="s">
        <v>1038</v>
      </c>
      <c r="C231" s="594"/>
      <c r="D231" s="577"/>
      <c r="E231" s="594"/>
      <c r="F231" s="577"/>
      <c r="G231" s="577"/>
      <c r="H231" s="577"/>
      <c r="I231" s="577"/>
      <c r="J231" s="580"/>
      <c r="K231" s="580"/>
      <c r="L231" s="580"/>
      <c r="M231" s="580"/>
      <c r="N231" s="580"/>
      <c r="O231" s="580"/>
      <c r="P231" s="580"/>
      <c r="Q231" s="580"/>
      <c r="R231" s="580"/>
    </row>
    <row r="232" ht="15.75" customHeight="1">
      <c r="A232" s="594"/>
      <c r="B232" s="138" t="s">
        <v>1018</v>
      </c>
      <c r="C232" s="594"/>
      <c r="D232" s="577"/>
      <c r="E232" s="594"/>
      <c r="F232" s="577"/>
      <c r="G232" s="577"/>
      <c r="H232" s="577"/>
      <c r="I232" s="577"/>
      <c r="J232" s="580"/>
      <c r="K232" s="580"/>
      <c r="L232" s="580"/>
      <c r="M232" s="580"/>
      <c r="N232" s="580"/>
      <c r="O232" s="580"/>
      <c r="P232" s="580"/>
      <c r="Q232" s="580"/>
      <c r="R232" s="580"/>
    </row>
    <row r="233" ht="15.75" customHeight="1">
      <c r="A233" s="594"/>
      <c r="B233" s="138" t="s">
        <v>1039</v>
      </c>
      <c r="C233" s="594"/>
      <c r="D233" s="577"/>
      <c r="E233" s="594"/>
      <c r="F233" s="577"/>
      <c r="G233" s="577"/>
      <c r="H233" s="577"/>
      <c r="I233" s="577"/>
      <c r="J233" s="580"/>
      <c r="K233" s="580"/>
      <c r="L233" s="580"/>
      <c r="M233" s="580"/>
      <c r="N233" s="580"/>
      <c r="O233" s="580"/>
      <c r="P233" s="580"/>
      <c r="Q233" s="580"/>
      <c r="R233" s="580"/>
    </row>
    <row r="234" ht="15.75" customHeight="1">
      <c r="A234" s="594"/>
      <c r="B234" s="138" t="s">
        <v>1020</v>
      </c>
      <c r="C234" s="594"/>
      <c r="D234" s="577"/>
      <c r="E234" s="594"/>
      <c r="F234" s="577"/>
      <c r="G234" s="577"/>
      <c r="H234" s="577"/>
      <c r="I234" s="577"/>
      <c r="J234" s="580"/>
      <c r="K234" s="580"/>
      <c r="L234" s="580"/>
      <c r="M234" s="580"/>
      <c r="N234" s="580"/>
      <c r="O234" s="580"/>
      <c r="P234" s="580"/>
      <c r="Q234" s="580"/>
      <c r="R234" s="580"/>
    </row>
    <row r="235" ht="15.75" customHeight="1">
      <c r="A235" s="594"/>
      <c r="B235" s="594"/>
      <c r="C235" s="594"/>
      <c r="D235" s="577"/>
      <c r="E235" s="594"/>
      <c r="F235" s="577"/>
      <c r="G235" s="577"/>
      <c r="H235" s="577"/>
      <c r="I235" s="577"/>
      <c r="J235" s="580"/>
      <c r="K235" s="580"/>
      <c r="L235" s="580"/>
      <c r="M235" s="580"/>
      <c r="N235" s="580"/>
      <c r="O235" s="580"/>
      <c r="P235" s="580"/>
      <c r="Q235" s="580"/>
      <c r="R235" s="580"/>
    </row>
    <row r="236" ht="15.75" customHeight="1">
      <c r="A236" s="602">
        <v>3.9</v>
      </c>
      <c r="B236" s="141" t="s">
        <v>1036</v>
      </c>
      <c r="C236" s="243" t="s">
        <v>428</v>
      </c>
      <c r="D236" s="277" t="s">
        <v>1026</v>
      </c>
      <c r="E236" s="594"/>
      <c r="F236" s="577"/>
      <c r="G236" s="604">
        <f>N(D236)*N(E236)</f>
        <v>0</v>
      </c>
      <c r="H236" s="604">
        <f>N(D236)*N(F236)</f>
        <v>0</v>
      </c>
      <c r="I236" s="604">
        <f>G236+H236</f>
        <v>0</v>
      </c>
      <c r="J236" s="580"/>
      <c r="K236" s="580"/>
      <c r="L236" s="580"/>
      <c r="M236" s="580"/>
      <c r="N236" s="580"/>
      <c r="O236" s="580"/>
      <c r="P236" s="580"/>
      <c r="Q236" s="580"/>
      <c r="R236" s="580"/>
    </row>
    <row r="237" ht="15.75" customHeight="1">
      <c r="A237" s="594"/>
      <c r="B237" s="138" t="s">
        <v>1022</v>
      </c>
      <c r="C237" s="594"/>
      <c r="D237" s="577"/>
      <c r="E237" s="594"/>
      <c r="F237" s="577"/>
      <c r="G237" s="577"/>
      <c r="H237" s="577"/>
      <c r="I237" s="577"/>
      <c r="J237" s="580"/>
      <c r="K237" s="580"/>
      <c r="L237" s="580"/>
      <c r="M237" s="580"/>
      <c r="N237" s="580"/>
      <c r="O237" s="580"/>
      <c r="P237" s="580"/>
      <c r="Q237" s="580"/>
      <c r="R237" s="580"/>
    </row>
    <row r="238" ht="15.75" customHeight="1">
      <c r="A238" s="594"/>
      <c r="B238" s="138" t="s">
        <v>1037</v>
      </c>
      <c r="C238" s="594"/>
      <c r="D238" s="577"/>
      <c r="E238" s="594"/>
      <c r="F238" s="577"/>
      <c r="G238" s="577"/>
      <c r="H238" s="577"/>
      <c r="I238" s="577"/>
      <c r="J238" s="580"/>
      <c r="K238" s="580"/>
      <c r="L238" s="580"/>
      <c r="M238" s="580"/>
      <c r="N238" s="580"/>
      <c r="O238" s="580"/>
      <c r="P238" s="580"/>
      <c r="Q238" s="580"/>
      <c r="R238" s="580"/>
    </row>
    <row r="239" ht="15.75" customHeight="1">
      <c r="A239" s="594"/>
      <c r="B239" s="138" t="s">
        <v>1014</v>
      </c>
      <c r="C239" s="594"/>
      <c r="D239" s="577"/>
      <c r="E239" s="594"/>
      <c r="F239" s="577"/>
      <c r="G239" s="577"/>
      <c r="H239" s="577"/>
      <c r="I239" s="577"/>
      <c r="J239" s="580"/>
      <c r="K239" s="580"/>
      <c r="L239" s="580"/>
      <c r="M239" s="580"/>
      <c r="N239" s="580"/>
      <c r="O239" s="580"/>
      <c r="P239" s="580"/>
      <c r="Q239" s="580"/>
      <c r="R239" s="580"/>
    </row>
    <row r="240" ht="15.75" customHeight="1">
      <c r="A240" s="594"/>
      <c r="B240" s="138" t="s">
        <v>1040</v>
      </c>
      <c r="C240" s="594"/>
      <c r="D240" s="577"/>
      <c r="E240" s="594"/>
      <c r="F240" s="577"/>
      <c r="G240" s="577"/>
      <c r="H240" s="577"/>
      <c r="I240" s="577"/>
      <c r="J240" s="580"/>
      <c r="K240" s="580"/>
      <c r="L240" s="580"/>
      <c r="M240" s="580"/>
      <c r="N240" s="580"/>
      <c r="O240" s="580"/>
      <c r="P240" s="580"/>
      <c r="Q240" s="580"/>
      <c r="R240" s="580"/>
    </row>
    <row r="241" ht="15.75" customHeight="1">
      <c r="A241" s="594"/>
      <c r="B241" s="138" t="s">
        <v>1018</v>
      </c>
      <c r="C241" s="594"/>
      <c r="D241" s="577"/>
      <c r="E241" s="594"/>
      <c r="F241" s="577"/>
      <c r="G241" s="577"/>
      <c r="H241" s="577"/>
      <c r="I241" s="577"/>
      <c r="J241" s="580"/>
      <c r="K241" s="580"/>
      <c r="L241" s="580"/>
      <c r="M241" s="580"/>
      <c r="N241" s="580"/>
      <c r="O241" s="580"/>
      <c r="P241" s="580"/>
      <c r="Q241" s="580"/>
      <c r="R241" s="580"/>
    </row>
    <row r="242" ht="15.75" customHeight="1">
      <c r="A242" s="594"/>
      <c r="B242" s="138" t="s">
        <v>1041</v>
      </c>
      <c r="C242" s="594"/>
      <c r="D242" s="577"/>
      <c r="E242" s="594"/>
      <c r="F242" s="577"/>
      <c r="G242" s="577"/>
      <c r="H242" s="577"/>
      <c r="I242" s="577"/>
      <c r="J242" s="580"/>
      <c r="K242" s="580"/>
      <c r="L242" s="580"/>
      <c r="M242" s="580"/>
      <c r="N242" s="580"/>
      <c r="O242" s="580"/>
      <c r="P242" s="580"/>
      <c r="Q242" s="580"/>
      <c r="R242" s="580"/>
    </row>
    <row r="243" ht="15.75" customHeight="1">
      <c r="A243" s="594"/>
      <c r="B243" s="138" t="s">
        <v>1020</v>
      </c>
      <c r="C243" s="594"/>
      <c r="D243" s="577"/>
      <c r="E243" s="594"/>
      <c r="F243" s="577"/>
      <c r="G243" s="577"/>
      <c r="H243" s="577"/>
      <c r="I243" s="577"/>
      <c r="J243" s="580"/>
      <c r="K243" s="580"/>
      <c r="L243" s="580"/>
      <c r="M243" s="580"/>
      <c r="N243" s="580"/>
      <c r="O243" s="580"/>
      <c r="P243" s="580"/>
      <c r="Q243" s="580"/>
      <c r="R243" s="580"/>
    </row>
    <row r="244" ht="15.75" customHeight="1">
      <c r="A244" s="594"/>
      <c r="B244" s="138" t="s">
        <v>1042</v>
      </c>
      <c r="C244" s="594"/>
      <c r="D244" s="577"/>
      <c r="E244" s="594"/>
      <c r="F244" s="577"/>
      <c r="G244" s="577"/>
      <c r="H244" s="577"/>
      <c r="I244" s="577"/>
      <c r="J244" s="580"/>
      <c r="K244" s="580"/>
      <c r="L244" s="580"/>
      <c r="M244" s="580"/>
      <c r="N244" s="580"/>
      <c r="O244" s="580"/>
      <c r="P244" s="580"/>
      <c r="Q244" s="580"/>
      <c r="R244" s="580"/>
    </row>
    <row r="245" ht="15.75" customHeight="1">
      <c r="A245" s="594"/>
      <c r="B245" s="594"/>
      <c r="C245" s="594"/>
      <c r="D245" s="577"/>
      <c r="E245" s="594"/>
      <c r="F245" s="577"/>
      <c r="G245" s="577"/>
      <c r="H245" s="577"/>
      <c r="I245" s="577"/>
      <c r="J245" s="580"/>
      <c r="K245" s="580"/>
      <c r="L245" s="580"/>
      <c r="M245" s="580"/>
      <c r="N245" s="580"/>
      <c r="O245" s="580"/>
      <c r="P245" s="580"/>
      <c r="Q245" s="580"/>
      <c r="R245" s="580"/>
    </row>
    <row r="246" ht="15.75" customHeight="1">
      <c r="A246" s="607">
        <v>3.1</v>
      </c>
      <c r="B246" s="141" t="s">
        <v>1043</v>
      </c>
      <c r="C246" s="243" t="s">
        <v>428</v>
      </c>
      <c r="D246" s="277">
        <v>1.0</v>
      </c>
      <c r="E246" s="284">
        <v>22193.0</v>
      </c>
      <c r="F246" s="598">
        <v>4835.0</v>
      </c>
      <c r="G246" s="604">
        <f>N(D246)*N(E246)</f>
        <v>22193</v>
      </c>
      <c r="H246" s="604">
        <f>N(D246)*N(F246)</f>
        <v>4835</v>
      </c>
      <c r="I246" s="604">
        <f>G246+H246</f>
        <v>27028</v>
      </c>
      <c r="J246" s="580"/>
      <c r="K246" s="580"/>
      <c r="L246" s="580"/>
      <c r="M246" s="580"/>
      <c r="N246" s="580"/>
      <c r="O246" s="580"/>
      <c r="P246" s="580"/>
      <c r="Q246" s="580"/>
      <c r="R246" s="580"/>
    </row>
    <row r="247" ht="15.75" customHeight="1">
      <c r="A247" s="594"/>
      <c r="B247" s="138" t="s">
        <v>1044</v>
      </c>
      <c r="C247" s="594"/>
      <c r="D247" s="577"/>
      <c r="E247" s="594"/>
      <c r="F247" s="577"/>
      <c r="G247" s="577"/>
      <c r="H247" s="577"/>
      <c r="I247" s="577"/>
      <c r="J247" s="580"/>
      <c r="K247" s="580"/>
      <c r="L247" s="580"/>
      <c r="M247" s="580"/>
      <c r="N247" s="580"/>
      <c r="O247" s="580"/>
      <c r="P247" s="580"/>
      <c r="Q247" s="580"/>
      <c r="R247" s="580"/>
    </row>
    <row r="248" ht="15.75" customHeight="1">
      <c r="A248" s="594"/>
      <c r="B248" s="138" t="s">
        <v>1045</v>
      </c>
      <c r="C248" s="594"/>
      <c r="D248" s="577"/>
      <c r="E248" s="594"/>
      <c r="F248" s="577"/>
      <c r="G248" s="577"/>
      <c r="H248" s="577"/>
      <c r="I248" s="577"/>
      <c r="J248" s="580"/>
      <c r="K248" s="580"/>
      <c r="L248" s="580"/>
      <c r="M248" s="580"/>
      <c r="N248" s="580"/>
      <c r="O248" s="580"/>
      <c r="P248" s="580"/>
      <c r="Q248" s="580"/>
      <c r="R248" s="580"/>
    </row>
    <row r="249" ht="15.75" customHeight="1">
      <c r="A249" s="594"/>
      <c r="B249" s="138" t="s">
        <v>1014</v>
      </c>
      <c r="C249" s="594"/>
      <c r="D249" s="577"/>
      <c r="E249" s="594"/>
      <c r="F249" s="577"/>
      <c r="G249" s="577"/>
      <c r="H249" s="577"/>
      <c r="I249" s="577"/>
      <c r="J249" s="580"/>
      <c r="K249" s="580"/>
      <c r="L249" s="580"/>
      <c r="M249" s="580"/>
      <c r="N249" s="580"/>
      <c r="O249" s="580"/>
      <c r="P249" s="580"/>
      <c r="Q249" s="580"/>
      <c r="R249" s="580"/>
    </row>
    <row r="250" ht="15.75" customHeight="1">
      <c r="A250" s="594"/>
      <c r="B250" s="138" t="s">
        <v>1046</v>
      </c>
      <c r="C250" s="594"/>
      <c r="D250" s="577"/>
      <c r="E250" s="594"/>
      <c r="F250" s="577"/>
      <c r="G250" s="577"/>
      <c r="H250" s="577"/>
      <c r="I250" s="577"/>
      <c r="J250" s="580"/>
      <c r="K250" s="580"/>
      <c r="L250" s="580"/>
      <c r="M250" s="580"/>
      <c r="N250" s="580"/>
      <c r="O250" s="580"/>
      <c r="P250" s="580"/>
      <c r="Q250" s="580"/>
      <c r="R250" s="580"/>
    </row>
    <row r="251" ht="15.75" customHeight="1">
      <c r="A251" s="594"/>
      <c r="B251" s="138" t="s">
        <v>1018</v>
      </c>
      <c r="C251" s="594"/>
      <c r="D251" s="577"/>
      <c r="E251" s="594"/>
      <c r="F251" s="577"/>
      <c r="G251" s="577"/>
      <c r="H251" s="577"/>
      <c r="I251" s="577"/>
      <c r="J251" s="580"/>
      <c r="K251" s="580"/>
      <c r="L251" s="580"/>
      <c r="M251" s="580"/>
      <c r="N251" s="580"/>
      <c r="O251" s="580"/>
      <c r="P251" s="580"/>
      <c r="Q251" s="580"/>
      <c r="R251" s="580"/>
    </row>
    <row r="252" ht="15.75" customHeight="1">
      <c r="A252" s="594"/>
      <c r="B252" s="138" t="s">
        <v>1047</v>
      </c>
      <c r="C252" s="594"/>
      <c r="D252" s="577"/>
      <c r="E252" s="594"/>
      <c r="F252" s="577"/>
      <c r="G252" s="577"/>
      <c r="H252" s="577"/>
      <c r="I252" s="577"/>
      <c r="J252" s="580"/>
      <c r="K252" s="580"/>
      <c r="L252" s="580"/>
      <c r="M252" s="580"/>
      <c r="N252" s="580"/>
      <c r="O252" s="580"/>
      <c r="P252" s="580"/>
      <c r="Q252" s="580"/>
      <c r="R252" s="580"/>
    </row>
    <row r="253" ht="15.75" customHeight="1">
      <c r="A253" s="594"/>
      <c r="B253" s="138" t="s">
        <v>1048</v>
      </c>
      <c r="C253" s="594"/>
      <c r="D253" s="577"/>
      <c r="E253" s="594"/>
      <c r="F253" s="577"/>
      <c r="G253" s="577"/>
      <c r="H253" s="577"/>
      <c r="I253" s="577"/>
      <c r="J253" s="580"/>
      <c r="K253" s="580"/>
      <c r="L253" s="580"/>
      <c r="M253" s="580"/>
      <c r="N253" s="580"/>
      <c r="O253" s="580"/>
      <c r="P253" s="580"/>
      <c r="Q253" s="580"/>
      <c r="R253" s="580"/>
    </row>
    <row r="254" ht="15.75" customHeight="1">
      <c r="A254" s="594"/>
      <c r="B254" s="138" t="s">
        <v>1049</v>
      </c>
      <c r="C254" s="594"/>
      <c r="D254" s="577"/>
      <c r="E254" s="594"/>
      <c r="F254" s="577"/>
      <c r="G254" s="577"/>
      <c r="H254" s="577"/>
      <c r="I254" s="577"/>
      <c r="J254" s="580"/>
      <c r="K254" s="580"/>
      <c r="L254" s="580"/>
      <c r="M254" s="580"/>
      <c r="N254" s="580"/>
      <c r="O254" s="580"/>
      <c r="P254" s="580"/>
      <c r="Q254" s="580"/>
      <c r="R254" s="580"/>
    </row>
    <row r="255" ht="15.75" customHeight="1">
      <c r="A255" s="594"/>
      <c r="B255" s="594"/>
      <c r="C255" s="594"/>
      <c r="D255" s="577"/>
      <c r="E255" s="594"/>
      <c r="F255" s="577"/>
      <c r="G255" s="577"/>
      <c r="H255" s="577"/>
      <c r="I255" s="577"/>
      <c r="J255" s="580"/>
      <c r="K255" s="580"/>
      <c r="L255" s="580"/>
      <c r="M255" s="580"/>
      <c r="N255" s="580"/>
      <c r="O255" s="580"/>
      <c r="P255" s="580"/>
      <c r="Q255" s="580"/>
      <c r="R255" s="580"/>
    </row>
    <row r="256" ht="15.75" customHeight="1">
      <c r="A256" s="602">
        <v>3.11</v>
      </c>
      <c r="B256" s="141" t="s">
        <v>1043</v>
      </c>
      <c r="C256" s="243" t="s">
        <v>428</v>
      </c>
      <c r="D256" s="277">
        <v>1.0</v>
      </c>
      <c r="E256" s="284">
        <v>19451.0</v>
      </c>
      <c r="F256" s="598">
        <v>3868.0</v>
      </c>
      <c r="G256" s="604">
        <f>N(D256)*N(E256)</f>
        <v>19451</v>
      </c>
      <c r="H256" s="604">
        <f>N(D256)*N(F256)</f>
        <v>3868</v>
      </c>
      <c r="I256" s="604">
        <f>G256+H256</f>
        <v>23319</v>
      </c>
      <c r="J256" s="580"/>
      <c r="K256" s="580"/>
      <c r="L256" s="580"/>
      <c r="M256" s="580"/>
      <c r="N256" s="580"/>
      <c r="O256" s="580"/>
      <c r="P256" s="580"/>
      <c r="Q256" s="580"/>
      <c r="R256" s="580"/>
    </row>
    <row r="257" ht="15.75" customHeight="1">
      <c r="A257" s="594"/>
      <c r="B257" s="138" t="s">
        <v>1022</v>
      </c>
      <c r="C257" s="594"/>
      <c r="D257" s="577"/>
      <c r="E257" s="594"/>
      <c r="F257" s="577"/>
      <c r="G257" s="577"/>
      <c r="H257" s="577"/>
      <c r="I257" s="577"/>
      <c r="J257" s="580"/>
      <c r="K257" s="580"/>
      <c r="L257" s="580"/>
      <c r="M257" s="580"/>
      <c r="N257" s="580"/>
      <c r="O257" s="580"/>
      <c r="P257" s="580"/>
      <c r="Q257" s="580"/>
      <c r="R257" s="580"/>
    </row>
    <row r="258" ht="15.75" customHeight="1">
      <c r="A258" s="594"/>
      <c r="B258" s="138" t="s">
        <v>1037</v>
      </c>
      <c r="C258" s="594"/>
      <c r="D258" s="577"/>
      <c r="E258" s="594"/>
      <c r="F258" s="577"/>
      <c r="G258" s="577"/>
      <c r="H258" s="577"/>
      <c r="I258" s="577"/>
      <c r="J258" s="580"/>
      <c r="K258" s="580"/>
      <c r="L258" s="580"/>
      <c r="M258" s="580"/>
      <c r="N258" s="580"/>
      <c r="O258" s="580"/>
      <c r="P258" s="580"/>
      <c r="Q258" s="580"/>
      <c r="R258" s="580"/>
    </row>
    <row r="259" ht="15.75" customHeight="1">
      <c r="A259" s="594"/>
      <c r="B259" s="138" t="s">
        <v>1014</v>
      </c>
      <c r="C259" s="594"/>
      <c r="D259" s="577"/>
      <c r="E259" s="594"/>
      <c r="F259" s="577"/>
      <c r="G259" s="577"/>
      <c r="H259" s="577"/>
      <c r="I259" s="577"/>
      <c r="J259" s="580"/>
      <c r="K259" s="580"/>
      <c r="L259" s="580"/>
      <c r="M259" s="580"/>
      <c r="N259" s="580"/>
      <c r="O259" s="580"/>
      <c r="P259" s="580"/>
      <c r="Q259" s="580"/>
      <c r="R259" s="580"/>
    </row>
    <row r="260" ht="15.75" customHeight="1">
      <c r="A260" s="594"/>
      <c r="B260" s="138" t="s">
        <v>1046</v>
      </c>
      <c r="C260" s="594"/>
      <c r="D260" s="577"/>
      <c r="E260" s="594"/>
      <c r="F260" s="577"/>
      <c r="G260" s="577"/>
      <c r="H260" s="577"/>
      <c r="I260" s="577"/>
      <c r="J260" s="580"/>
      <c r="K260" s="580"/>
      <c r="L260" s="580"/>
      <c r="M260" s="580"/>
      <c r="N260" s="580"/>
      <c r="O260" s="580"/>
      <c r="P260" s="580"/>
      <c r="Q260" s="580"/>
      <c r="R260" s="580"/>
    </row>
    <row r="261" ht="15.75" customHeight="1">
      <c r="A261" s="594"/>
      <c r="B261" s="138" t="s">
        <v>1018</v>
      </c>
      <c r="C261" s="594"/>
      <c r="D261" s="577"/>
      <c r="E261" s="594"/>
      <c r="F261" s="577"/>
      <c r="G261" s="577"/>
      <c r="H261" s="577"/>
      <c r="I261" s="577"/>
      <c r="J261" s="580"/>
      <c r="K261" s="580"/>
      <c r="L261" s="580"/>
      <c r="M261" s="580"/>
      <c r="N261" s="580"/>
      <c r="O261" s="580"/>
      <c r="P261" s="580"/>
      <c r="Q261" s="580"/>
      <c r="R261" s="580"/>
    </row>
    <row r="262" ht="15.75" customHeight="1">
      <c r="A262" s="594"/>
      <c r="B262" s="138" t="s">
        <v>1050</v>
      </c>
      <c r="C262" s="594"/>
      <c r="D262" s="577"/>
      <c r="E262" s="594"/>
      <c r="F262" s="577"/>
      <c r="G262" s="577"/>
      <c r="H262" s="577"/>
      <c r="I262" s="577"/>
      <c r="J262" s="580"/>
      <c r="K262" s="580"/>
      <c r="L262" s="580"/>
      <c r="M262" s="580"/>
      <c r="N262" s="580"/>
      <c r="O262" s="580"/>
      <c r="P262" s="580"/>
      <c r="Q262" s="580"/>
      <c r="R262" s="580"/>
    </row>
    <row r="263" ht="15.75" customHeight="1">
      <c r="A263" s="594"/>
      <c r="B263" s="138" t="s">
        <v>1020</v>
      </c>
      <c r="C263" s="594"/>
      <c r="D263" s="577"/>
      <c r="E263" s="594"/>
      <c r="F263" s="577"/>
      <c r="G263" s="577"/>
      <c r="H263" s="577"/>
      <c r="I263" s="577"/>
      <c r="J263" s="580"/>
      <c r="K263" s="580"/>
      <c r="L263" s="580"/>
      <c r="M263" s="580"/>
      <c r="N263" s="580"/>
      <c r="O263" s="580"/>
      <c r="P263" s="580"/>
      <c r="Q263" s="580"/>
      <c r="R263" s="580"/>
    </row>
    <row r="264" ht="15.75" customHeight="1">
      <c r="A264" s="594"/>
      <c r="B264" s="594"/>
      <c r="C264" s="594"/>
      <c r="D264" s="577"/>
      <c r="E264" s="594"/>
      <c r="F264" s="577"/>
      <c r="G264" s="577"/>
      <c r="H264" s="577"/>
      <c r="I264" s="577"/>
      <c r="J264" s="580"/>
      <c r="K264" s="580"/>
      <c r="L264" s="580"/>
      <c r="M264" s="580"/>
      <c r="N264" s="580"/>
      <c r="O264" s="580"/>
      <c r="P264" s="580"/>
      <c r="Q264" s="580"/>
      <c r="R264" s="580"/>
    </row>
    <row r="265" ht="15.75" customHeight="1">
      <c r="A265" s="602">
        <v>3.12</v>
      </c>
      <c r="B265" s="141" t="s">
        <v>1051</v>
      </c>
      <c r="C265" s="243" t="s">
        <v>428</v>
      </c>
      <c r="D265" s="277">
        <v>1.0</v>
      </c>
      <c r="E265" s="284">
        <v>7398.0</v>
      </c>
      <c r="F265" s="598">
        <v>2901.0</v>
      </c>
      <c r="G265" s="604">
        <f>N(D265)*N(E265)</f>
        <v>7398</v>
      </c>
      <c r="H265" s="604">
        <f>N(D265)*N(F265)</f>
        <v>2901</v>
      </c>
      <c r="I265" s="604">
        <f>G265+H265</f>
        <v>10299</v>
      </c>
      <c r="J265" s="580"/>
      <c r="K265" s="580"/>
      <c r="L265" s="580"/>
      <c r="M265" s="580"/>
      <c r="N265" s="580"/>
      <c r="O265" s="580"/>
      <c r="P265" s="580"/>
      <c r="Q265" s="580"/>
      <c r="R265" s="580"/>
    </row>
    <row r="266" ht="15.75" customHeight="1">
      <c r="A266" s="594"/>
      <c r="B266" s="138" t="s">
        <v>1052</v>
      </c>
      <c r="C266" s="594"/>
      <c r="D266" s="577"/>
      <c r="E266" s="594"/>
      <c r="F266" s="577"/>
      <c r="G266" s="577"/>
      <c r="H266" s="577"/>
      <c r="I266" s="577"/>
      <c r="J266" s="580"/>
      <c r="K266" s="580"/>
      <c r="L266" s="580"/>
      <c r="M266" s="580"/>
      <c r="N266" s="580"/>
      <c r="O266" s="580"/>
      <c r="P266" s="580"/>
      <c r="Q266" s="580"/>
      <c r="R266" s="580"/>
    </row>
    <row r="267" ht="15.75" customHeight="1">
      <c r="A267" s="594"/>
      <c r="B267" s="138" t="s">
        <v>1033</v>
      </c>
      <c r="C267" s="594"/>
      <c r="D267" s="577"/>
      <c r="E267" s="594"/>
      <c r="F267" s="577"/>
      <c r="G267" s="577"/>
      <c r="H267" s="577"/>
      <c r="I267" s="577"/>
      <c r="J267" s="580"/>
      <c r="K267" s="580"/>
      <c r="L267" s="580"/>
      <c r="M267" s="580"/>
      <c r="N267" s="580"/>
      <c r="O267" s="580"/>
      <c r="P267" s="580"/>
      <c r="Q267" s="580"/>
      <c r="R267" s="580"/>
    </row>
    <row r="268" ht="15.75" customHeight="1">
      <c r="A268" s="594"/>
      <c r="B268" s="138" t="s">
        <v>1014</v>
      </c>
      <c r="C268" s="594"/>
      <c r="D268" s="577"/>
      <c r="E268" s="594"/>
      <c r="F268" s="577"/>
      <c r="G268" s="577"/>
      <c r="H268" s="577"/>
      <c r="I268" s="577"/>
      <c r="J268" s="580"/>
      <c r="K268" s="580"/>
      <c r="L268" s="580"/>
      <c r="M268" s="580"/>
      <c r="N268" s="580"/>
      <c r="O268" s="580"/>
      <c r="P268" s="580"/>
      <c r="Q268" s="580"/>
      <c r="R268" s="580"/>
    </row>
    <row r="269" ht="15.75" customHeight="1">
      <c r="A269" s="594"/>
      <c r="B269" s="138" t="s">
        <v>1053</v>
      </c>
      <c r="C269" s="594"/>
      <c r="D269" s="577"/>
      <c r="E269" s="594"/>
      <c r="F269" s="577"/>
      <c r="G269" s="577"/>
      <c r="H269" s="577"/>
      <c r="I269" s="577"/>
      <c r="J269" s="580"/>
      <c r="K269" s="580"/>
      <c r="L269" s="580"/>
      <c r="M269" s="580"/>
      <c r="N269" s="580"/>
      <c r="O269" s="580"/>
      <c r="P269" s="580"/>
      <c r="Q269" s="580"/>
      <c r="R269" s="580"/>
    </row>
    <row r="270" ht="15.75" customHeight="1">
      <c r="A270" s="594"/>
      <c r="B270" s="138" t="s">
        <v>1018</v>
      </c>
      <c r="C270" s="594"/>
      <c r="D270" s="577"/>
      <c r="E270" s="594"/>
      <c r="F270" s="577"/>
      <c r="G270" s="577"/>
      <c r="H270" s="577"/>
      <c r="I270" s="577"/>
      <c r="J270" s="580"/>
      <c r="K270" s="580"/>
      <c r="L270" s="580"/>
      <c r="M270" s="580"/>
      <c r="N270" s="580"/>
      <c r="O270" s="580"/>
      <c r="P270" s="580"/>
      <c r="Q270" s="580"/>
      <c r="R270" s="580"/>
    </row>
    <row r="271" ht="15.75" customHeight="1">
      <c r="A271" s="594"/>
      <c r="B271" s="138" t="s">
        <v>1054</v>
      </c>
      <c r="C271" s="594"/>
      <c r="D271" s="577"/>
      <c r="E271" s="594"/>
      <c r="F271" s="577"/>
      <c r="G271" s="577"/>
      <c r="H271" s="577"/>
      <c r="I271" s="577"/>
      <c r="J271" s="580"/>
      <c r="K271" s="580"/>
      <c r="L271" s="580"/>
      <c r="M271" s="580"/>
      <c r="N271" s="580"/>
      <c r="O271" s="580"/>
      <c r="P271" s="580"/>
      <c r="Q271" s="580"/>
      <c r="R271" s="580"/>
    </row>
    <row r="272" ht="15.75" customHeight="1">
      <c r="A272" s="594"/>
      <c r="B272" s="138" t="s">
        <v>1020</v>
      </c>
      <c r="C272" s="594"/>
      <c r="D272" s="577"/>
      <c r="E272" s="594"/>
      <c r="F272" s="577"/>
      <c r="G272" s="577"/>
      <c r="H272" s="577"/>
      <c r="I272" s="577"/>
      <c r="J272" s="580"/>
      <c r="K272" s="580"/>
      <c r="L272" s="580"/>
      <c r="M272" s="580"/>
      <c r="N272" s="580"/>
      <c r="O272" s="580"/>
      <c r="P272" s="580"/>
      <c r="Q272" s="580"/>
      <c r="R272" s="580"/>
    </row>
    <row r="273" ht="15.75" customHeight="1">
      <c r="A273" s="594"/>
      <c r="B273" s="594"/>
      <c r="C273" s="594"/>
      <c r="D273" s="577"/>
      <c r="E273" s="594"/>
      <c r="F273" s="577"/>
      <c r="G273" s="577"/>
      <c r="H273" s="577"/>
      <c r="I273" s="577"/>
      <c r="J273" s="580"/>
      <c r="K273" s="580"/>
      <c r="L273" s="580"/>
      <c r="M273" s="580"/>
      <c r="N273" s="580"/>
      <c r="O273" s="580"/>
      <c r="P273" s="580"/>
      <c r="Q273" s="580"/>
      <c r="R273" s="580"/>
    </row>
    <row r="274" ht="15.75" customHeight="1">
      <c r="A274" s="602">
        <v>3.13</v>
      </c>
      <c r="B274" s="141" t="s">
        <v>1055</v>
      </c>
      <c r="C274" s="243" t="s">
        <v>428</v>
      </c>
      <c r="D274" s="277">
        <v>1.0</v>
      </c>
      <c r="E274" s="284">
        <v>19190.0</v>
      </c>
      <c r="F274" s="598">
        <v>3868.0</v>
      </c>
      <c r="G274" s="604">
        <f>N(D274)*N(E274)</f>
        <v>19190</v>
      </c>
      <c r="H274" s="604">
        <f>N(D274)*N(F274)</f>
        <v>3868</v>
      </c>
      <c r="I274" s="604">
        <f>G274+H274</f>
        <v>23058</v>
      </c>
      <c r="J274" s="580"/>
      <c r="K274" s="580"/>
      <c r="L274" s="580"/>
      <c r="M274" s="580"/>
      <c r="N274" s="580"/>
      <c r="O274" s="580"/>
      <c r="P274" s="580"/>
      <c r="Q274" s="580"/>
      <c r="R274" s="580"/>
    </row>
    <row r="275" ht="15.75" customHeight="1">
      <c r="A275" s="594"/>
      <c r="B275" s="138" t="s">
        <v>1056</v>
      </c>
      <c r="C275" s="594"/>
      <c r="D275" s="577"/>
      <c r="E275" s="594"/>
      <c r="F275" s="577"/>
      <c r="G275" s="577"/>
      <c r="H275" s="577"/>
      <c r="I275" s="577"/>
      <c r="J275" s="580"/>
      <c r="K275" s="580"/>
      <c r="L275" s="580"/>
      <c r="M275" s="580"/>
      <c r="N275" s="580"/>
      <c r="O275" s="580"/>
      <c r="P275" s="580"/>
      <c r="Q275" s="580"/>
      <c r="R275" s="580"/>
    </row>
    <row r="276" ht="15.75" customHeight="1">
      <c r="A276" s="594"/>
      <c r="B276" s="138" t="s">
        <v>1037</v>
      </c>
      <c r="C276" s="594"/>
      <c r="D276" s="577"/>
      <c r="E276" s="594"/>
      <c r="F276" s="577"/>
      <c r="G276" s="577"/>
      <c r="H276" s="577"/>
      <c r="I276" s="577"/>
      <c r="J276" s="580"/>
      <c r="K276" s="580"/>
      <c r="L276" s="580"/>
      <c r="M276" s="580"/>
      <c r="N276" s="580"/>
      <c r="O276" s="580"/>
      <c r="P276" s="580"/>
      <c r="Q276" s="580"/>
      <c r="R276" s="580"/>
    </row>
    <row r="277" ht="15.75" customHeight="1">
      <c r="A277" s="594"/>
      <c r="B277" s="138" t="s">
        <v>1014</v>
      </c>
      <c r="C277" s="594"/>
      <c r="D277" s="577"/>
      <c r="E277" s="594"/>
      <c r="F277" s="577"/>
      <c r="G277" s="577"/>
      <c r="H277" s="577"/>
      <c r="I277" s="577"/>
      <c r="J277" s="580"/>
      <c r="K277" s="580"/>
      <c r="L277" s="580"/>
      <c r="M277" s="580"/>
      <c r="N277" s="580"/>
      <c r="O277" s="580"/>
      <c r="P277" s="580"/>
      <c r="Q277" s="580"/>
      <c r="R277" s="580"/>
    </row>
    <row r="278" ht="15.75" customHeight="1">
      <c r="A278" s="594"/>
      <c r="B278" s="138" t="s">
        <v>1057</v>
      </c>
      <c r="C278" s="594"/>
      <c r="D278" s="577"/>
      <c r="E278" s="594"/>
      <c r="F278" s="577"/>
      <c r="G278" s="577"/>
      <c r="H278" s="577"/>
      <c r="I278" s="577"/>
      <c r="J278" s="580"/>
      <c r="K278" s="580"/>
      <c r="L278" s="580"/>
      <c r="M278" s="580"/>
      <c r="N278" s="580"/>
      <c r="O278" s="580"/>
      <c r="P278" s="580"/>
      <c r="Q278" s="580"/>
      <c r="R278" s="580"/>
    </row>
    <row r="279" ht="15.75" customHeight="1">
      <c r="A279" s="594"/>
      <c r="B279" s="138" t="s">
        <v>1018</v>
      </c>
      <c r="C279" s="594"/>
      <c r="D279" s="577"/>
      <c r="E279" s="594"/>
      <c r="F279" s="577"/>
      <c r="G279" s="577"/>
      <c r="H279" s="577"/>
      <c r="I279" s="577"/>
      <c r="J279" s="580"/>
      <c r="K279" s="580"/>
      <c r="L279" s="580"/>
      <c r="M279" s="580"/>
      <c r="N279" s="580"/>
      <c r="O279" s="580"/>
      <c r="P279" s="580"/>
      <c r="Q279" s="580"/>
      <c r="R279" s="580"/>
    </row>
    <row r="280" ht="15.75" customHeight="1">
      <c r="A280" s="594"/>
      <c r="B280" s="138" t="s">
        <v>1058</v>
      </c>
      <c r="C280" s="594"/>
      <c r="D280" s="577"/>
      <c r="E280" s="594"/>
      <c r="F280" s="577"/>
      <c r="G280" s="577"/>
      <c r="H280" s="577"/>
      <c r="I280" s="577"/>
      <c r="J280" s="580"/>
      <c r="K280" s="580"/>
      <c r="L280" s="580"/>
      <c r="M280" s="580"/>
      <c r="N280" s="580"/>
      <c r="O280" s="580"/>
      <c r="P280" s="580"/>
      <c r="Q280" s="580"/>
      <c r="R280" s="580"/>
    </row>
    <row r="281" ht="15.75" customHeight="1">
      <c r="A281" s="594"/>
      <c r="B281" s="138" t="s">
        <v>1059</v>
      </c>
      <c r="C281" s="594"/>
      <c r="D281" s="577"/>
      <c r="E281" s="594"/>
      <c r="F281" s="577"/>
      <c r="G281" s="577"/>
      <c r="H281" s="577"/>
      <c r="I281" s="577"/>
      <c r="J281" s="580"/>
      <c r="K281" s="580"/>
      <c r="L281" s="580"/>
      <c r="M281" s="580"/>
      <c r="N281" s="580"/>
      <c r="O281" s="580"/>
      <c r="P281" s="580"/>
      <c r="Q281" s="580"/>
      <c r="R281" s="580"/>
    </row>
    <row r="282" ht="15.75" customHeight="1">
      <c r="A282" s="594"/>
      <c r="B282" s="138" t="s">
        <v>1020</v>
      </c>
      <c r="C282" s="594"/>
      <c r="D282" s="577"/>
      <c r="E282" s="594"/>
      <c r="F282" s="577"/>
      <c r="G282" s="577"/>
      <c r="H282" s="577"/>
      <c r="I282" s="577"/>
      <c r="J282" s="580"/>
      <c r="K282" s="580"/>
      <c r="L282" s="580"/>
      <c r="M282" s="580"/>
      <c r="N282" s="580"/>
      <c r="O282" s="580"/>
      <c r="P282" s="580"/>
      <c r="Q282" s="580"/>
      <c r="R282" s="580"/>
    </row>
    <row r="283" ht="15.75" customHeight="1">
      <c r="A283" s="594"/>
      <c r="B283" s="594"/>
      <c r="C283" s="594"/>
      <c r="D283" s="577"/>
      <c r="E283" s="594"/>
      <c r="F283" s="577"/>
      <c r="G283" s="577"/>
      <c r="H283" s="577"/>
      <c r="I283" s="577"/>
      <c r="J283" s="580"/>
      <c r="K283" s="580"/>
      <c r="L283" s="580"/>
      <c r="M283" s="580"/>
      <c r="N283" s="580"/>
      <c r="O283" s="580"/>
      <c r="P283" s="580"/>
      <c r="Q283" s="580"/>
      <c r="R283" s="580"/>
    </row>
    <row r="284" ht="15.75" customHeight="1">
      <c r="A284" s="602">
        <v>3.14</v>
      </c>
      <c r="B284" s="141" t="s">
        <v>1060</v>
      </c>
      <c r="C284" s="243" t="s">
        <v>428</v>
      </c>
      <c r="D284" s="277">
        <v>1.0</v>
      </c>
      <c r="E284" s="284">
        <v>10879.0</v>
      </c>
      <c r="F284" s="598">
        <v>2901.0</v>
      </c>
      <c r="G284" s="604">
        <f>N(D284)*N(E284)</f>
        <v>10879</v>
      </c>
      <c r="H284" s="604">
        <f>N(D284)*N(F284)</f>
        <v>2901</v>
      </c>
      <c r="I284" s="604">
        <f>G284+H284</f>
        <v>13780</v>
      </c>
      <c r="J284" s="580"/>
      <c r="K284" s="580"/>
      <c r="L284" s="580"/>
      <c r="M284" s="580"/>
      <c r="N284" s="580"/>
      <c r="O284" s="580"/>
      <c r="P284" s="580"/>
      <c r="Q284" s="580"/>
      <c r="R284" s="580"/>
    </row>
    <row r="285" ht="15.75" customHeight="1">
      <c r="A285" s="594"/>
      <c r="B285" s="138" t="s">
        <v>1032</v>
      </c>
      <c r="C285" s="594"/>
      <c r="D285" s="577"/>
      <c r="E285" s="594"/>
      <c r="F285" s="577"/>
      <c r="G285" s="577"/>
      <c r="H285" s="577"/>
      <c r="I285" s="577"/>
      <c r="J285" s="580"/>
      <c r="K285" s="580"/>
      <c r="L285" s="580"/>
      <c r="M285" s="580"/>
      <c r="N285" s="580"/>
      <c r="O285" s="580"/>
      <c r="P285" s="580"/>
      <c r="Q285" s="580"/>
      <c r="R285" s="580"/>
    </row>
    <row r="286" ht="15.75" customHeight="1">
      <c r="A286" s="594"/>
      <c r="B286" s="138" t="s">
        <v>1033</v>
      </c>
      <c r="C286" s="594"/>
      <c r="D286" s="577"/>
      <c r="E286" s="594"/>
      <c r="F286" s="577"/>
      <c r="G286" s="577"/>
      <c r="H286" s="577"/>
      <c r="I286" s="577"/>
      <c r="J286" s="580"/>
      <c r="K286" s="580"/>
      <c r="L286" s="580"/>
      <c r="M286" s="580"/>
      <c r="N286" s="580"/>
      <c r="O286" s="580"/>
      <c r="P286" s="580"/>
      <c r="Q286" s="580"/>
      <c r="R286" s="580"/>
    </row>
    <row r="287" ht="15.75" customHeight="1">
      <c r="A287" s="594"/>
      <c r="B287" s="138" t="s">
        <v>1014</v>
      </c>
      <c r="C287" s="594"/>
      <c r="D287" s="577"/>
      <c r="E287" s="594"/>
      <c r="F287" s="577"/>
      <c r="G287" s="577"/>
      <c r="H287" s="577"/>
      <c r="I287" s="577"/>
      <c r="J287" s="580"/>
      <c r="K287" s="580"/>
      <c r="L287" s="580"/>
      <c r="M287" s="580"/>
      <c r="N287" s="580"/>
      <c r="O287" s="580"/>
      <c r="P287" s="580"/>
      <c r="Q287" s="580"/>
      <c r="R287" s="580"/>
    </row>
    <row r="288" ht="15.75" customHeight="1">
      <c r="A288" s="594"/>
      <c r="B288" s="138" t="s">
        <v>1061</v>
      </c>
      <c r="C288" s="594"/>
      <c r="D288" s="577"/>
      <c r="E288" s="594"/>
      <c r="F288" s="577"/>
      <c r="G288" s="577"/>
      <c r="H288" s="577"/>
      <c r="I288" s="577"/>
      <c r="J288" s="580"/>
      <c r="K288" s="580"/>
      <c r="L288" s="580"/>
      <c r="M288" s="580"/>
      <c r="N288" s="580"/>
      <c r="O288" s="580"/>
      <c r="P288" s="580"/>
      <c r="Q288" s="580"/>
      <c r="R288" s="580"/>
    </row>
    <row r="289" ht="15.75" customHeight="1">
      <c r="A289" s="594"/>
      <c r="B289" s="138" t="s">
        <v>1018</v>
      </c>
      <c r="C289" s="594"/>
      <c r="D289" s="577"/>
      <c r="E289" s="594"/>
      <c r="F289" s="577"/>
      <c r="G289" s="577"/>
      <c r="H289" s="577"/>
      <c r="I289" s="577"/>
      <c r="J289" s="580"/>
      <c r="K289" s="580"/>
      <c r="L289" s="580"/>
      <c r="M289" s="580"/>
      <c r="N289" s="580"/>
      <c r="O289" s="580"/>
      <c r="P289" s="580"/>
      <c r="Q289" s="580"/>
      <c r="R289" s="580"/>
    </row>
    <row r="290" ht="15.75" customHeight="1">
      <c r="A290" s="594"/>
      <c r="B290" s="138" t="s">
        <v>1062</v>
      </c>
      <c r="C290" s="594"/>
      <c r="D290" s="577"/>
      <c r="E290" s="594"/>
      <c r="F290" s="577"/>
      <c r="G290" s="577"/>
      <c r="H290" s="577"/>
      <c r="I290" s="577"/>
      <c r="J290" s="580"/>
      <c r="K290" s="580"/>
      <c r="L290" s="580"/>
      <c r="M290" s="580"/>
      <c r="N290" s="580"/>
      <c r="O290" s="580"/>
      <c r="P290" s="580"/>
      <c r="Q290" s="580"/>
      <c r="R290" s="580"/>
    </row>
    <row r="291" ht="15.75" customHeight="1">
      <c r="A291" s="594"/>
      <c r="B291" s="138" t="s">
        <v>1020</v>
      </c>
      <c r="C291" s="594"/>
      <c r="D291" s="577"/>
      <c r="E291" s="594"/>
      <c r="F291" s="577"/>
      <c r="G291" s="577"/>
      <c r="H291" s="577"/>
      <c r="I291" s="577"/>
      <c r="J291" s="580"/>
      <c r="K291" s="580"/>
      <c r="L291" s="580"/>
      <c r="M291" s="580"/>
      <c r="N291" s="580"/>
      <c r="O291" s="580"/>
      <c r="P291" s="580"/>
      <c r="Q291" s="580"/>
      <c r="R291" s="580"/>
    </row>
    <row r="292" ht="15.75" customHeight="1">
      <c r="A292" s="594"/>
      <c r="B292" s="594"/>
      <c r="C292" s="594"/>
      <c r="D292" s="577"/>
      <c r="E292" s="594"/>
      <c r="F292" s="577"/>
      <c r="G292" s="577"/>
      <c r="H292" s="577"/>
      <c r="I292" s="577"/>
      <c r="J292" s="580"/>
      <c r="K292" s="580"/>
      <c r="L292" s="580"/>
      <c r="M292" s="580"/>
      <c r="N292" s="580"/>
      <c r="O292" s="580"/>
      <c r="P292" s="580"/>
      <c r="Q292" s="580"/>
      <c r="R292" s="580"/>
    </row>
    <row r="293" ht="15.75" customHeight="1">
      <c r="A293" s="602">
        <v>3.15</v>
      </c>
      <c r="B293" s="141" t="s">
        <v>1063</v>
      </c>
      <c r="C293" s="243" t="s">
        <v>428</v>
      </c>
      <c r="D293" s="277">
        <v>1.0</v>
      </c>
      <c r="E293" s="284">
        <v>10879.0</v>
      </c>
      <c r="F293" s="598">
        <v>2901.0</v>
      </c>
      <c r="G293" s="604">
        <f>N(D293)*N(E293)</f>
        <v>10879</v>
      </c>
      <c r="H293" s="604">
        <f>N(D293)*N(F293)</f>
        <v>2901</v>
      </c>
      <c r="I293" s="604">
        <f>G293+H293</f>
        <v>13780</v>
      </c>
      <c r="J293" s="580"/>
      <c r="K293" s="580"/>
      <c r="L293" s="580"/>
      <c r="M293" s="580"/>
      <c r="N293" s="580"/>
      <c r="O293" s="580"/>
      <c r="P293" s="580"/>
      <c r="Q293" s="580"/>
      <c r="R293" s="580"/>
    </row>
    <row r="294" ht="15.75" customHeight="1">
      <c r="A294" s="594"/>
      <c r="B294" s="138" t="s">
        <v>1032</v>
      </c>
      <c r="C294" s="594"/>
      <c r="D294" s="577"/>
      <c r="E294" s="594"/>
      <c r="F294" s="577"/>
      <c r="G294" s="577"/>
      <c r="H294" s="577"/>
      <c r="I294" s="577"/>
      <c r="J294" s="580"/>
      <c r="K294" s="580"/>
      <c r="L294" s="580"/>
      <c r="M294" s="580"/>
      <c r="N294" s="580"/>
      <c r="O294" s="580"/>
      <c r="P294" s="580"/>
      <c r="Q294" s="580"/>
      <c r="R294" s="580"/>
    </row>
    <row r="295" ht="15.75" customHeight="1">
      <c r="A295" s="594"/>
      <c r="B295" s="138" t="s">
        <v>1033</v>
      </c>
      <c r="C295" s="594"/>
      <c r="D295" s="577"/>
      <c r="E295" s="594"/>
      <c r="F295" s="577"/>
      <c r="G295" s="577"/>
      <c r="H295" s="577"/>
      <c r="I295" s="577"/>
      <c r="J295" s="580"/>
      <c r="K295" s="580"/>
      <c r="L295" s="580"/>
      <c r="M295" s="580"/>
      <c r="N295" s="580"/>
      <c r="O295" s="580"/>
      <c r="P295" s="580"/>
      <c r="Q295" s="580"/>
      <c r="R295" s="580"/>
    </row>
    <row r="296" ht="15.75" customHeight="1">
      <c r="A296" s="594"/>
      <c r="B296" s="138" t="s">
        <v>1014</v>
      </c>
      <c r="C296" s="594"/>
      <c r="D296" s="577"/>
      <c r="E296" s="594"/>
      <c r="F296" s="577"/>
      <c r="G296" s="577"/>
      <c r="H296" s="577"/>
      <c r="I296" s="577"/>
      <c r="J296" s="580"/>
      <c r="K296" s="580"/>
      <c r="L296" s="580"/>
      <c r="M296" s="580"/>
      <c r="N296" s="580"/>
      <c r="O296" s="580"/>
      <c r="P296" s="580"/>
      <c r="Q296" s="580"/>
      <c r="R296" s="580"/>
    </row>
    <row r="297" ht="15.75" customHeight="1">
      <c r="A297" s="594"/>
      <c r="B297" s="138" t="s">
        <v>1061</v>
      </c>
      <c r="C297" s="594"/>
      <c r="D297" s="577"/>
      <c r="E297" s="594"/>
      <c r="F297" s="577"/>
      <c r="G297" s="577"/>
      <c r="H297" s="577"/>
      <c r="I297" s="577"/>
      <c r="J297" s="580"/>
      <c r="K297" s="580"/>
      <c r="L297" s="580"/>
      <c r="M297" s="580"/>
      <c r="N297" s="580"/>
      <c r="O297" s="580"/>
      <c r="P297" s="580"/>
      <c r="Q297" s="580"/>
      <c r="R297" s="580"/>
    </row>
    <row r="298" ht="15.75" customHeight="1">
      <c r="A298" s="594"/>
      <c r="B298" s="138" t="s">
        <v>1018</v>
      </c>
      <c r="C298" s="594"/>
      <c r="D298" s="577"/>
      <c r="E298" s="594"/>
      <c r="F298" s="577"/>
      <c r="G298" s="577"/>
      <c r="H298" s="577"/>
      <c r="I298" s="577"/>
      <c r="J298" s="580"/>
      <c r="K298" s="580"/>
      <c r="L298" s="580"/>
      <c r="M298" s="580"/>
      <c r="N298" s="580"/>
      <c r="O298" s="580"/>
      <c r="P298" s="580"/>
      <c r="Q298" s="580"/>
      <c r="R298" s="580"/>
    </row>
    <row r="299" ht="15.75" customHeight="1">
      <c r="A299" s="594"/>
      <c r="B299" s="138" t="s">
        <v>1062</v>
      </c>
      <c r="C299" s="594"/>
      <c r="D299" s="577"/>
      <c r="E299" s="594"/>
      <c r="F299" s="577"/>
      <c r="G299" s="577"/>
      <c r="H299" s="577"/>
      <c r="I299" s="577"/>
      <c r="J299" s="580"/>
      <c r="K299" s="580"/>
      <c r="L299" s="580"/>
      <c r="M299" s="580"/>
      <c r="N299" s="580"/>
      <c r="O299" s="580"/>
      <c r="P299" s="580"/>
      <c r="Q299" s="580"/>
      <c r="R299" s="580"/>
    </row>
    <row r="300" ht="15.75" customHeight="1">
      <c r="A300" s="594"/>
      <c r="B300" s="138" t="s">
        <v>1020</v>
      </c>
      <c r="C300" s="594"/>
      <c r="D300" s="577"/>
      <c r="E300" s="594"/>
      <c r="F300" s="577"/>
      <c r="G300" s="577"/>
      <c r="H300" s="577"/>
      <c r="I300" s="577"/>
      <c r="J300" s="580"/>
      <c r="K300" s="580"/>
      <c r="L300" s="580"/>
      <c r="M300" s="580"/>
      <c r="N300" s="580"/>
      <c r="O300" s="580"/>
      <c r="P300" s="580"/>
      <c r="Q300" s="580"/>
      <c r="R300" s="580"/>
    </row>
    <row r="301" ht="15.75" customHeight="1">
      <c r="A301" s="594"/>
      <c r="B301" s="594"/>
      <c r="C301" s="594"/>
      <c r="D301" s="577"/>
      <c r="E301" s="594"/>
      <c r="F301" s="577"/>
      <c r="G301" s="577"/>
      <c r="H301" s="577"/>
      <c r="I301" s="577"/>
      <c r="J301" s="580"/>
      <c r="K301" s="580"/>
      <c r="L301" s="580"/>
      <c r="M301" s="580"/>
      <c r="N301" s="580"/>
      <c r="O301" s="580"/>
      <c r="P301" s="580"/>
      <c r="Q301" s="580"/>
      <c r="R301" s="580"/>
    </row>
    <row r="302" ht="15.75" customHeight="1">
      <c r="A302" s="602">
        <v>3.16</v>
      </c>
      <c r="B302" s="141" t="s">
        <v>1064</v>
      </c>
      <c r="C302" s="243" t="s">
        <v>428</v>
      </c>
      <c r="D302" s="277">
        <v>1.0</v>
      </c>
      <c r="E302" s="284">
        <v>21758.0</v>
      </c>
      <c r="F302" s="598">
        <v>4835.0</v>
      </c>
      <c r="G302" s="604">
        <f>N(D302)*N(E302)</f>
        <v>21758</v>
      </c>
      <c r="H302" s="604">
        <f>N(D302)*N(F302)</f>
        <v>4835</v>
      </c>
      <c r="I302" s="604">
        <f>G302+H302</f>
        <v>26593</v>
      </c>
      <c r="J302" s="580"/>
      <c r="K302" s="580"/>
      <c r="L302" s="580"/>
      <c r="M302" s="580"/>
      <c r="N302" s="580"/>
      <c r="O302" s="580"/>
      <c r="P302" s="580"/>
      <c r="Q302" s="580"/>
      <c r="R302" s="580"/>
    </row>
    <row r="303" ht="15.75" customHeight="1">
      <c r="A303" s="594"/>
      <c r="B303" s="138" t="s">
        <v>1065</v>
      </c>
      <c r="C303" s="594"/>
      <c r="D303" s="577"/>
      <c r="E303" s="594"/>
      <c r="F303" s="577"/>
      <c r="G303" s="577"/>
      <c r="H303" s="577"/>
      <c r="I303" s="577"/>
      <c r="J303" s="580"/>
      <c r="K303" s="580"/>
      <c r="L303" s="580"/>
      <c r="M303" s="580"/>
      <c r="N303" s="580"/>
      <c r="O303" s="580"/>
      <c r="P303" s="580"/>
      <c r="Q303" s="580"/>
      <c r="R303" s="580"/>
    </row>
    <row r="304" ht="15.75" customHeight="1">
      <c r="A304" s="594"/>
      <c r="B304" s="138" t="s">
        <v>1045</v>
      </c>
      <c r="C304" s="594"/>
      <c r="D304" s="577"/>
      <c r="E304" s="594"/>
      <c r="F304" s="577"/>
      <c r="G304" s="577"/>
      <c r="H304" s="577"/>
      <c r="I304" s="577"/>
      <c r="J304" s="580"/>
      <c r="K304" s="580"/>
      <c r="L304" s="580"/>
      <c r="M304" s="580"/>
      <c r="N304" s="580"/>
      <c r="O304" s="580"/>
      <c r="P304" s="580"/>
      <c r="Q304" s="580"/>
      <c r="R304" s="580"/>
    </row>
    <row r="305" ht="15.75" customHeight="1">
      <c r="A305" s="594"/>
      <c r="B305" s="138" t="s">
        <v>1014</v>
      </c>
      <c r="C305" s="594"/>
      <c r="D305" s="577"/>
      <c r="E305" s="594"/>
      <c r="F305" s="577"/>
      <c r="G305" s="577"/>
      <c r="H305" s="577"/>
      <c r="I305" s="577"/>
      <c r="J305" s="580"/>
      <c r="K305" s="580"/>
      <c r="L305" s="580"/>
      <c r="M305" s="580"/>
      <c r="N305" s="580"/>
      <c r="O305" s="580"/>
      <c r="P305" s="580"/>
      <c r="Q305" s="580"/>
      <c r="R305" s="580"/>
    </row>
    <row r="306" ht="15.75" customHeight="1">
      <c r="A306" s="594"/>
      <c r="B306" s="138" t="s">
        <v>1066</v>
      </c>
      <c r="C306" s="594"/>
      <c r="D306" s="577"/>
      <c r="E306" s="594"/>
      <c r="F306" s="577"/>
      <c r="G306" s="577"/>
      <c r="H306" s="577"/>
      <c r="I306" s="577"/>
      <c r="J306" s="580"/>
      <c r="K306" s="580"/>
      <c r="L306" s="580"/>
      <c r="M306" s="580"/>
      <c r="N306" s="580"/>
      <c r="O306" s="580"/>
      <c r="P306" s="580"/>
      <c r="Q306" s="580"/>
      <c r="R306" s="580"/>
    </row>
    <row r="307" ht="15.75" customHeight="1">
      <c r="A307" s="594"/>
      <c r="B307" s="138" t="s">
        <v>1018</v>
      </c>
      <c r="C307" s="594"/>
      <c r="D307" s="577"/>
      <c r="E307" s="594"/>
      <c r="F307" s="577"/>
      <c r="G307" s="577"/>
      <c r="H307" s="577"/>
      <c r="I307" s="577"/>
      <c r="J307" s="580"/>
      <c r="K307" s="580"/>
      <c r="L307" s="580"/>
      <c r="M307" s="580"/>
      <c r="N307" s="580"/>
      <c r="O307" s="580"/>
      <c r="P307" s="580"/>
      <c r="Q307" s="580"/>
      <c r="R307" s="580"/>
    </row>
    <row r="308" ht="15.75" customHeight="1">
      <c r="A308" s="594"/>
      <c r="B308" s="138" t="s">
        <v>1067</v>
      </c>
      <c r="C308" s="594"/>
      <c r="D308" s="577"/>
      <c r="E308" s="594"/>
      <c r="F308" s="577"/>
      <c r="G308" s="577"/>
      <c r="H308" s="577"/>
      <c r="I308" s="577"/>
      <c r="J308" s="580"/>
      <c r="K308" s="580"/>
      <c r="L308" s="580"/>
      <c r="M308" s="580"/>
      <c r="N308" s="580"/>
      <c r="O308" s="580"/>
      <c r="P308" s="580"/>
      <c r="Q308" s="580"/>
      <c r="R308" s="580"/>
    </row>
    <row r="309" ht="15.75" customHeight="1">
      <c r="A309" s="594"/>
      <c r="B309" s="138" t="s">
        <v>1068</v>
      </c>
      <c r="C309" s="594"/>
      <c r="D309" s="577"/>
      <c r="E309" s="594"/>
      <c r="F309" s="577"/>
      <c r="G309" s="577"/>
      <c r="H309" s="577"/>
      <c r="I309" s="577"/>
      <c r="J309" s="580"/>
      <c r="K309" s="580"/>
      <c r="L309" s="580"/>
      <c r="M309" s="580"/>
      <c r="N309" s="580"/>
      <c r="O309" s="580"/>
      <c r="P309" s="580"/>
      <c r="Q309" s="580"/>
      <c r="R309" s="580"/>
    </row>
    <row r="310" ht="15.75" customHeight="1">
      <c r="A310" s="594"/>
      <c r="B310" s="138" t="s">
        <v>1069</v>
      </c>
      <c r="C310" s="594"/>
      <c r="D310" s="577"/>
      <c r="E310" s="594"/>
      <c r="F310" s="577"/>
      <c r="G310" s="577"/>
      <c r="H310" s="577"/>
      <c r="I310" s="577"/>
      <c r="J310" s="580"/>
      <c r="K310" s="580"/>
      <c r="L310" s="580"/>
      <c r="M310" s="580"/>
      <c r="N310" s="580"/>
      <c r="O310" s="580"/>
      <c r="P310" s="580"/>
      <c r="Q310" s="580"/>
      <c r="R310" s="580"/>
    </row>
    <row r="311" ht="15.75" customHeight="1">
      <c r="A311" s="594"/>
      <c r="B311" s="138" t="s">
        <v>1070</v>
      </c>
      <c r="C311" s="594"/>
      <c r="D311" s="577"/>
      <c r="E311" s="594"/>
      <c r="F311" s="577"/>
      <c r="G311" s="577"/>
      <c r="H311" s="577"/>
      <c r="I311" s="577"/>
      <c r="J311" s="580"/>
      <c r="K311" s="580"/>
      <c r="L311" s="580"/>
      <c r="M311" s="580"/>
      <c r="N311" s="580"/>
      <c r="O311" s="580"/>
      <c r="P311" s="580"/>
      <c r="Q311" s="580"/>
      <c r="R311" s="580"/>
    </row>
    <row r="312" ht="15.75" customHeight="1">
      <c r="A312" s="594"/>
      <c r="B312" s="138" t="s">
        <v>1020</v>
      </c>
      <c r="C312" s="594"/>
      <c r="D312" s="577"/>
      <c r="E312" s="594"/>
      <c r="F312" s="577"/>
      <c r="G312" s="577"/>
      <c r="H312" s="577"/>
      <c r="I312" s="577"/>
      <c r="J312" s="580"/>
      <c r="K312" s="580"/>
      <c r="L312" s="580"/>
      <c r="M312" s="580"/>
      <c r="N312" s="580"/>
      <c r="O312" s="580"/>
      <c r="P312" s="580"/>
      <c r="Q312" s="580"/>
      <c r="R312" s="580"/>
    </row>
    <row r="313" ht="15.75" customHeight="1">
      <c r="A313" s="594"/>
      <c r="B313" s="594"/>
      <c r="C313" s="594"/>
      <c r="D313" s="577"/>
      <c r="E313" s="594"/>
      <c r="F313" s="577"/>
      <c r="G313" s="577"/>
      <c r="H313" s="577"/>
      <c r="I313" s="577"/>
      <c r="J313" s="580"/>
      <c r="K313" s="580"/>
      <c r="L313" s="580"/>
      <c r="M313" s="580"/>
      <c r="N313" s="580"/>
      <c r="O313" s="580"/>
      <c r="P313" s="580"/>
      <c r="Q313" s="580"/>
      <c r="R313" s="580"/>
    </row>
    <row r="314" ht="15.75" customHeight="1">
      <c r="A314" s="602">
        <v>3.17</v>
      </c>
      <c r="B314" s="141" t="s">
        <v>1071</v>
      </c>
      <c r="C314" s="594"/>
      <c r="D314" s="577"/>
      <c r="E314" s="594"/>
      <c r="F314" s="577"/>
      <c r="G314" s="577"/>
      <c r="H314" s="577"/>
      <c r="I314" s="577"/>
      <c r="J314" s="580"/>
      <c r="K314" s="580"/>
      <c r="L314" s="580"/>
      <c r="M314" s="580"/>
      <c r="N314" s="580"/>
      <c r="O314" s="580"/>
      <c r="P314" s="580"/>
      <c r="Q314" s="580"/>
      <c r="R314" s="580"/>
    </row>
    <row r="315" ht="15.75" customHeight="1">
      <c r="A315" s="243" t="s">
        <v>284</v>
      </c>
      <c r="B315" s="138" t="s">
        <v>1072</v>
      </c>
      <c r="C315" s="243" t="s">
        <v>428</v>
      </c>
      <c r="D315" s="277">
        <v>12.0</v>
      </c>
      <c r="E315" s="278">
        <v>1242.0</v>
      </c>
      <c r="F315" s="598">
        <v>193.0</v>
      </c>
      <c r="G315" s="604">
        <f t="shared" ref="G315:G317" si="81">N(D315)*N(E315)</f>
        <v>14904</v>
      </c>
      <c r="H315" s="604">
        <f t="shared" ref="H315:H317" si="82">N(D315)*N(F315)</f>
        <v>2316</v>
      </c>
      <c r="I315" s="604">
        <f t="shared" ref="I315:I317" si="83">G315+H315</f>
        <v>17220</v>
      </c>
      <c r="J315" s="580"/>
      <c r="K315" s="580"/>
      <c r="L315" s="580"/>
      <c r="M315" s="580"/>
      <c r="N315" s="580"/>
      <c r="O315" s="580"/>
      <c r="P315" s="580"/>
      <c r="Q315" s="580"/>
      <c r="R315" s="580"/>
    </row>
    <row r="316" ht="15.75" customHeight="1">
      <c r="A316" s="243" t="s">
        <v>292</v>
      </c>
      <c r="B316" s="138" t="s">
        <v>1073</v>
      </c>
      <c r="C316" s="243" t="s">
        <v>428</v>
      </c>
      <c r="D316" s="277">
        <v>12.0</v>
      </c>
      <c r="E316" s="278">
        <v>1093.0</v>
      </c>
      <c r="F316" s="598">
        <v>193.0</v>
      </c>
      <c r="G316" s="604">
        <f t="shared" si="81"/>
        <v>13116</v>
      </c>
      <c r="H316" s="604">
        <f t="shared" si="82"/>
        <v>2316</v>
      </c>
      <c r="I316" s="604">
        <f t="shared" si="83"/>
        <v>15432</v>
      </c>
      <c r="J316" s="580"/>
      <c r="K316" s="580"/>
      <c r="L316" s="580"/>
      <c r="M316" s="580"/>
      <c r="N316" s="580"/>
      <c r="O316" s="580"/>
      <c r="P316" s="580"/>
      <c r="Q316" s="580"/>
      <c r="R316" s="580"/>
    </row>
    <row r="317" ht="15.75" customHeight="1">
      <c r="A317" s="243" t="s">
        <v>508</v>
      </c>
      <c r="B317" s="138" t="s">
        <v>1074</v>
      </c>
      <c r="C317" s="243" t="s">
        <v>428</v>
      </c>
      <c r="D317" s="277">
        <v>12.0</v>
      </c>
      <c r="E317" s="278">
        <v>945.0</v>
      </c>
      <c r="F317" s="598">
        <v>193.0</v>
      </c>
      <c r="G317" s="604">
        <f t="shared" si="81"/>
        <v>11340</v>
      </c>
      <c r="H317" s="604">
        <f t="shared" si="82"/>
        <v>2316</v>
      </c>
      <c r="I317" s="604">
        <f t="shared" si="83"/>
        <v>13656</v>
      </c>
      <c r="J317" s="580"/>
      <c r="K317" s="580"/>
      <c r="L317" s="580"/>
      <c r="M317" s="580"/>
      <c r="N317" s="580"/>
      <c r="O317" s="580"/>
      <c r="P317" s="580"/>
      <c r="Q317" s="580"/>
      <c r="R317" s="580"/>
    </row>
    <row r="318" ht="15.75" customHeight="1">
      <c r="A318" s="594"/>
      <c r="B318" s="594"/>
      <c r="C318" s="594"/>
      <c r="D318" s="577"/>
      <c r="E318" s="594"/>
      <c r="F318" s="577"/>
      <c r="G318" s="577"/>
      <c r="H318" s="577"/>
      <c r="I318" s="577"/>
      <c r="J318" s="580"/>
      <c r="K318" s="580"/>
      <c r="L318" s="580"/>
      <c r="M318" s="580"/>
      <c r="N318" s="580"/>
      <c r="O318" s="580"/>
      <c r="P318" s="580"/>
      <c r="Q318" s="580"/>
      <c r="R318" s="580"/>
    </row>
    <row r="319" ht="15.75" customHeight="1">
      <c r="A319" s="602">
        <v>3.18</v>
      </c>
      <c r="B319" s="141" t="s">
        <v>1075</v>
      </c>
      <c r="C319" s="594"/>
      <c r="D319" s="577"/>
      <c r="E319" s="594"/>
      <c r="F319" s="577"/>
      <c r="G319" s="577"/>
      <c r="H319" s="577"/>
      <c r="I319" s="577"/>
      <c r="J319" s="580"/>
      <c r="K319" s="580"/>
      <c r="L319" s="580"/>
      <c r="M319" s="580"/>
      <c r="N319" s="580"/>
      <c r="O319" s="580"/>
      <c r="P319" s="580"/>
      <c r="Q319" s="580"/>
      <c r="R319" s="580"/>
    </row>
    <row r="320" ht="15.75" customHeight="1">
      <c r="A320" s="243" t="s">
        <v>284</v>
      </c>
      <c r="B320" s="138" t="s">
        <v>1076</v>
      </c>
      <c r="C320" s="243" t="s">
        <v>428</v>
      </c>
      <c r="D320" s="277" t="s">
        <v>1026</v>
      </c>
      <c r="E320" s="594"/>
      <c r="F320" s="577"/>
      <c r="G320" s="604">
        <f t="shared" ref="G320:G329" si="84">N(D320)*N(E320)</f>
        <v>0</v>
      </c>
      <c r="H320" s="604">
        <f t="shared" ref="H320:H329" si="85">N(D320)*N(F320)</f>
        <v>0</v>
      </c>
      <c r="I320" s="604">
        <f t="shared" ref="I320:I329" si="86">G320+H320</f>
        <v>0</v>
      </c>
      <c r="J320" s="580"/>
      <c r="K320" s="580"/>
      <c r="L320" s="580"/>
      <c r="M320" s="580"/>
      <c r="N320" s="580"/>
      <c r="O320" s="580"/>
      <c r="P320" s="580"/>
      <c r="Q320" s="580"/>
      <c r="R320" s="580"/>
    </row>
    <row r="321" ht="15.75" customHeight="1">
      <c r="A321" s="243" t="s">
        <v>292</v>
      </c>
      <c r="B321" s="138" t="s">
        <v>1077</v>
      </c>
      <c r="C321" s="243" t="s">
        <v>428</v>
      </c>
      <c r="D321" s="277" t="s">
        <v>1026</v>
      </c>
      <c r="E321" s="594"/>
      <c r="F321" s="577"/>
      <c r="G321" s="604">
        <f t="shared" si="84"/>
        <v>0</v>
      </c>
      <c r="H321" s="604">
        <f t="shared" si="85"/>
        <v>0</v>
      </c>
      <c r="I321" s="604">
        <f t="shared" si="86"/>
        <v>0</v>
      </c>
      <c r="J321" s="580"/>
      <c r="K321" s="580"/>
      <c r="L321" s="580"/>
      <c r="M321" s="580"/>
      <c r="N321" s="580"/>
      <c r="O321" s="580"/>
      <c r="P321" s="580"/>
      <c r="Q321" s="580"/>
      <c r="R321" s="580"/>
    </row>
    <row r="322" ht="15.75" customHeight="1">
      <c r="A322" s="243" t="s">
        <v>508</v>
      </c>
      <c r="B322" s="138" t="s">
        <v>1078</v>
      </c>
      <c r="C322" s="243" t="s">
        <v>428</v>
      </c>
      <c r="D322" s="277" t="s">
        <v>1026</v>
      </c>
      <c r="E322" s="594"/>
      <c r="F322" s="577"/>
      <c r="G322" s="604">
        <f t="shared" si="84"/>
        <v>0</v>
      </c>
      <c r="H322" s="604">
        <f t="shared" si="85"/>
        <v>0</v>
      </c>
      <c r="I322" s="604">
        <f t="shared" si="86"/>
        <v>0</v>
      </c>
      <c r="J322" s="580"/>
      <c r="K322" s="580"/>
      <c r="L322" s="580"/>
      <c r="M322" s="580"/>
      <c r="N322" s="580"/>
      <c r="O322" s="580"/>
      <c r="P322" s="580"/>
      <c r="Q322" s="580"/>
      <c r="R322" s="580"/>
    </row>
    <row r="323" ht="15.75" customHeight="1">
      <c r="A323" s="243" t="s">
        <v>510</v>
      </c>
      <c r="B323" s="138" t="s">
        <v>1079</v>
      </c>
      <c r="C323" s="243" t="s">
        <v>428</v>
      </c>
      <c r="D323" s="277">
        <v>1.0</v>
      </c>
      <c r="E323" s="278">
        <v>3916.0</v>
      </c>
      <c r="F323" s="598">
        <v>967.0</v>
      </c>
      <c r="G323" s="604">
        <f t="shared" si="84"/>
        <v>3916</v>
      </c>
      <c r="H323" s="604">
        <f t="shared" si="85"/>
        <v>967</v>
      </c>
      <c r="I323" s="604">
        <f t="shared" si="86"/>
        <v>4883</v>
      </c>
      <c r="J323" s="580"/>
      <c r="K323" s="580"/>
      <c r="L323" s="580"/>
      <c r="M323" s="580"/>
      <c r="N323" s="580"/>
      <c r="O323" s="580"/>
      <c r="P323" s="580"/>
      <c r="Q323" s="580"/>
      <c r="R323" s="580"/>
    </row>
    <row r="324" ht="15.75" customHeight="1">
      <c r="A324" s="243" t="s">
        <v>952</v>
      </c>
      <c r="B324" s="138" t="s">
        <v>1080</v>
      </c>
      <c r="C324" s="243" t="s">
        <v>428</v>
      </c>
      <c r="D324" s="277">
        <v>3.0</v>
      </c>
      <c r="E324" s="278">
        <v>3307.0</v>
      </c>
      <c r="F324" s="598">
        <v>822.0</v>
      </c>
      <c r="G324" s="604">
        <f t="shared" si="84"/>
        <v>9921</v>
      </c>
      <c r="H324" s="604">
        <f t="shared" si="85"/>
        <v>2466</v>
      </c>
      <c r="I324" s="604">
        <f t="shared" si="86"/>
        <v>12387</v>
      </c>
      <c r="J324" s="580"/>
      <c r="K324" s="580"/>
      <c r="L324" s="580"/>
      <c r="M324" s="580"/>
      <c r="N324" s="580"/>
      <c r="O324" s="580"/>
      <c r="P324" s="580"/>
      <c r="Q324" s="580"/>
      <c r="R324" s="580"/>
    </row>
    <row r="325" ht="15.75" customHeight="1">
      <c r="A325" s="243" t="s">
        <v>955</v>
      </c>
      <c r="B325" s="138" t="s">
        <v>1081</v>
      </c>
      <c r="C325" s="243" t="s">
        <v>428</v>
      </c>
      <c r="D325" s="277" t="s">
        <v>1026</v>
      </c>
      <c r="E325" s="594"/>
      <c r="F325" s="577"/>
      <c r="G325" s="604">
        <f t="shared" si="84"/>
        <v>0</v>
      </c>
      <c r="H325" s="604">
        <f t="shared" si="85"/>
        <v>0</v>
      </c>
      <c r="I325" s="604">
        <f t="shared" si="86"/>
        <v>0</v>
      </c>
      <c r="J325" s="580"/>
      <c r="K325" s="580"/>
      <c r="L325" s="580"/>
      <c r="M325" s="580"/>
      <c r="N325" s="580"/>
      <c r="O325" s="580"/>
      <c r="P325" s="580"/>
      <c r="Q325" s="580"/>
      <c r="R325" s="580"/>
    </row>
    <row r="326" ht="15.75" customHeight="1">
      <c r="A326" s="243" t="s">
        <v>957</v>
      </c>
      <c r="B326" s="138" t="s">
        <v>1082</v>
      </c>
      <c r="C326" s="243" t="s">
        <v>428</v>
      </c>
      <c r="D326" s="277">
        <v>1.0</v>
      </c>
      <c r="E326" s="278">
        <v>24804.0</v>
      </c>
      <c r="F326" s="598">
        <v>2901.0</v>
      </c>
      <c r="G326" s="604">
        <f t="shared" si="84"/>
        <v>24804</v>
      </c>
      <c r="H326" s="604">
        <f t="shared" si="85"/>
        <v>2901</v>
      </c>
      <c r="I326" s="604">
        <f t="shared" si="86"/>
        <v>27705</v>
      </c>
      <c r="J326" s="580"/>
      <c r="K326" s="580"/>
      <c r="L326" s="580"/>
      <c r="M326" s="580"/>
      <c r="N326" s="580"/>
      <c r="O326" s="580"/>
      <c r="P326" s="580"/>
      <c r="Q326" s="580"/>
      <c r="R326" s="580"/>
    </row>
    <row r="327" ht="15.75" customHeight="1">
      <c r="A327" s="243" t="s">
        <v>959</v>
      </c>
      <c r="B327" s="138" t="s">
        <v>1083</v>
      </c>
      <c r="C327" s="243" t="s">
        <v>428</v>
      </c>
      <c r="D327" s="277">
        <v>1.0</v>
      </c>
      <c r="E327" s="278">
        <v>12184.0</v>
      </c>
      <c r="F327" s="598">
        <v>1934.0</v>
      </c>
      <c r="G327" s="604">
        <f t="shared" si="84"/>
        <v>12184</v>
      </c>
      <c r="H327" s="604">
        <f t="shared" si="85"/>
        <v>1934</v>
      </c>
      <c r="I327" s="604">
        <f t="shared" si="86"/>
        <v>14118</v>
      </c>
      <c r="J327" s="580"/>
      <c r="K327" s="580"/>
      <c r="L327" s="580"/>
      <c r="M327" s="580"/>
      <c r="N327" s="580"/>
      <c r="O327" s="580"/>
      <c r="P327" s="580"/>
      <c r="Q327" s="580"/>
      <c r="R327" s="580"/>
    </row>
    <row r="328" ht="15.75" customHeight="1">
      <c r="A328" s="243" t="s">
        <v>961</v>
      </c>
      <c r="B328" s="138" t="s">
        <v>1084</v>
      </c>
      <c r="C328" s="243" t="s">
        <v>428</v>
      </c>
      <c r="D328" s="277" t="s">
        <v>1026</v>
      </c>
      <c r="E328" s="594"/>
      <c r="F328" s="577"/>
      <c r="G328" s="604">
        <f t="shared" si="84"/>
        <v>0</v>
      </c>
      <c r="H328" s="604">
        <f t="shared" si="85"/>
        <v>0</v>
      </c>
      <c r="I328" s="604">
        <f t="shared" si="86"/>
        <v>0</v>
      </c>
      <c r="J328" s="580"/>
      <c r="K328" s="580"/>
      <c r="L328" s="580"/>
      <c r="M328" s="580"/>
      <c r="N328" s="580"/>
      <c r="O328" s="580"/>
      <c r="P328" s="580"/>
      <c r="Q328" s="580"/>
      <c r="R328" s="580"/>
    </row>
    <row r="329" ht="15.75" customHeight="1">
      <c r="A329" s="243" t="s">
        <v>1085</v>
      </c>
      <c r="B329" s="138" t="s">
        <v>1086</v>
      </c>
      <c r="C329" s="243" t="s">
        <v>428</v>
      </c>
      <c r="D329" s="277">
        <v>1.0</v>
      </c>
      <c r="E329" s="278">
        <v>2437.0</v>
      </c>
      <c r="F329" s="598">
        <v>484.0</v>
      </c>
      <c r="G329" s="604">
        <f t="shared" si="84"/>
        <v>2437</v>
      </c>
      <c r="H329" s="604">
        <f t="shared" si="85"/>
        <v>484</v>
      </c>
      <c r="I329" s="604">
        <f t="shared" si="86"/>
        <v>2921</v>
      </c>
      <c r="J329" s="580"/>
      <c r="K329" s="580"/>
      <c r="L329" s="580"/>
      <c r="M329" s="580"/>
      <c r="N329" s="580"/>
      <c r="O329" s="580"/>
      <c r="P329" s="580"/>
      <c r="Q329" s="580"/>
      <c r="R329" s="580"/>
    </row>
    <row r="330" ht="15.75" customHeight="1">
      <c r="A330" s="594"/>
      <c r="B330" s="594"/>
      <c r="C330" s="594"/>
      <c r="D330" s="577"/>
      <c r="E330" s="594"/>
      <c r="F330" s="577"/>
      <c r="G330" s="577"/>
      <c r="H330" s="577"/>
      <c r="I330" s="577"/>
      <c r="J330" s="580"/>
      <c r="K330" s="580"/>
      <c r="L330" s="580"/>
      <c r="M330" s="580"/>
      <c r="N330" s="580"/>
      <c r="O330" s="580"/>
      <c r="P330" s="580"/>
      <c r="Q330" s="580"/>
      <c r="R330" s="580"/>
    </row>
    <row r="331" ht="15.75" customHeight="1">
      <c r="A331" s="594"/>
      <c r="B331" s="594"/>
      <c r="C331" s="594"/>
      <c r="D331" s="577"/>
      <c r="E331" s="594"/>
      <c r="F331" s="577"/>
      <c r="G331" s="577"/>
      <c r="H331" s="577"/>
      <c r="I331" s="577"/>
      <c r="J331" s="580"/>
      <c r="K331" s="580"/>
      <c r="L331" s="580"/>
      <c r="M331" s="580"/>
      <c r="N331" s="580"/>
      <c r="O331" s="580"/>
      <c r="P331" s="580"/>
      <c r="Q331" s="580"/>
      <c r="R331" s="580"/>
    </row>
    <row r="332" ht="15.75" customHeight="1">
      <c r="A332" s="596"/>
      <c r="B332" s="236" t="s">
        <v>1087</v>
      </c>
      <c r="C332" s="596"/>
      <c r="D332" s="597"/>
      <c r="E332" s="596"/>
      <c r="F332" s="597"/>
      <c r="G332" s="608">
        <f t="shared" ref="G332:I332" si="87">SUM(G131:G331)</f>
        <v>319686</v>
      </c>
      <c r="H332" s="608">
        <f t="shared" si="87"/>
        <v>65017</v>
      </c>
      <c r="I332" s="608">
        <f t="shared" si="87"/>
        <v>384703</v>
      </c>
      <c r="J332" s="580"/>
      <c r="K332" s="580"/>
      <c r="L332" s="580"/>
      <c r="M332" s="580"/>
      <c r="N332" s="580"/>
      <c r="O332" s="580"/>
      <c r="P332" s="580"/>
      <c r="Q332" s="580"/>
      <c r="R332" s="580"/>
    </row>
    <row r="333" ht="15.75" customHeight="1">
      <c r="A333" s="594"/>
      <c r="B333" s="594"/>
      <c r="C333" s="594"/>
      <c r="D333" s="577"/>
      <c r="E333" s="594"/>
      <c r="F333" s="577"/>
      <c r="G333" s="577"/>
      <c r="H333" s="577"/>
      <c r="I333" s="577"/>
      <c r="J333" s="580"/>
      <c r="K333" s="580"/>
      <c r="L333" s="580"/>
      <c r="M333" s="580"/>
      <c r="N333" s="580"/>
      <c r="O333" s="580"/>
      <c r="P333" s="580"/>
      <c r="Q333" s="580"/>
      <c r="R333" s="580"/>
    </row>
    <row r="334" ht="15.75" customHeight="1">
      <c r="A334" s="606">
        <v>4.0</v>
      </c>
      <c r="B334" s="236" t="s">
        <v>1088</v>
      </c>
      <c r="C334" s="596"/>
      <c r="D334" s="597"/>
      <c r="E334" s="596"/>
      <c r="F334" s="597"/>
      <c r="G334" s="597"/>
      <c r="H334" s="597"/>
      <c r="I334" s="597"/>
      <c r="J334" s="580"/>
      <c r="K334" s="580"/>
      <c r="L334" s="580"/>
      <c r="M334" s="580"/>
      <c r="N334" s="580"/>
      <c r="O334" s="580"/>
      <c r="P334" s="580"/>
      <c r="Q334" s="580"/>
      <c r="R334" s="580"/>
    </row>
    <row r="335" ht="15.75" customHeight="1">
      <c r="A335" s="594"/>
      <c r="B335" s="594"/>
      <c r="C335" s="594"/>
      <c r="D335" s="577"/>
      <c r="E335" s="594"/>
      <c r="F335" s="577"/>
      <c r="G335" s="577"/>
      <c r="H335" s="577"/>
      <c r="I335" s="577"/>
      <c r="J335" s="580"/>
      <c r="K335" s="580"/>
      <c r="L335" s="580"/>
      <c r="M335" s="580"/>
      <c r="N335" s="580"/>
      <c r="O335" s="580"/>
      <c r="P335" s="580"/>
      <c r="Q335" s="580"/>
      <c r="R335" s="580"/>
    </row>
    <row r="336" ht="15.75" customHeight="1">
      <c r="A336" s="594"/>
      <c r="B336" s="603" t="s">
        <v>1089</v>
      </c>
      <c r="C336" s="594"/>
      <c r="D336" s="577"/>
      <c r="E336" s="594"/>
      <c r="F336" s="577"/>
      <c r="G336" s="577"/>
      <c r="H336" s="577"/>
      <c r="I336" s="577"/>
      <c r="J336" s="580"/>
      <c r="K336" s="580"/>
      <c r="L336" s="580"/>
      <c r="M336" s="580"/>
      <c r="N336" s="580"/>
      <c r="O336" s="580"/>
      <c r="P336" s="580"/>
      <c r="Q336" s="580"/>
      <c r="R336" s="580"/>
    </row>
    <row r="337" ht="15.75" customHeight="1">
      <c r="A337" s="594"/>
      <c r="B337" s="138" t="s">
        <v>1090</v>
      </c>
      <c r="C337" s="594"/>
      <c r="D337" s="577"/>
      <c r="E337" s="594"/>
      <c r="F337" s="577"/>
      <c r="G337" s="577"/>
      <c r="H337" s="577"/>
      <c r="I337" s="577"/>
      <c r="J337" s="580"/>
      <c r="K337" s="580"/>
      <c r="L337" s="580"/>
      <c r="M337" s="580"/>
      <c r="N337" s="580"/>
      <c r="O337" s="580"/>
      <c r="P337" s="580"/>
      <c r="Q337" s="580"/>
      <c r="R337" s="580"/>
    </row>
    <row r="338" ht="15.75" customHeight="1">
      <c r="A338" s="594"/>
      <c r="B338" s="138" t="s">
        <v>1091</v>
      </c>
      <c r="C338" s="594"/>
      <c r="D338" s="577"/>
      <c r="E338" s="594"/>
      <c r="F338" s="577"/>
      <c r="G338" s="577"/>
      <c r="H338" s="577"/>
      <c r="I338" s="577"/>
      <c r="J338" s="580"/>
      <c r="K338" s="580"/>
      <c r="L338" s="580"/>
      <c r="M338" s="580"/>
      <c r="N338" s="580"/>
      <c r="O338" s="580"/>
      <c r="P338" s="580"/>
      <c r="Q338" s="580"/>
      <c r="R338" s="580"/>
    </row>
    <row r="339" ht="15.75" customHeight="1">
      <c r="A339" s="594"/>
      <c r="B339" s="138" t="s">
        <v>1092</v>
      </c>
      <c r="C339" s="594"/>
      <c r="D339" s="577"/>
      <c r="E339" s="594"/>
      <c r="F339" s="577"/>
      <c r="G339" s="577"/>
      <c r="H339" s="577"/>
      <c r="I339" s="577"/>
      <c r="J339" s="580"/>
      <c r="K339" s="580"/>
      <c r="L339" s="580"/>
      <c r="M339" s="580"/>
      <c r="N339" s="580"/>
      <c r="O339" s="580"/>
      <c r="P339" s="580"/>
      <c r="Q339" s="580"/>
      <c r="R339" s="580"/>
    </row>
    <row r="340" ht="15.75" customHeight="1">
      <c r="A340" s="594"/>
      <c r="B340" s="138" t="s">
        <v>1093</v>
      </c>
      <c r="C340" s="594"/>
      <c r="D340" s="577"/>
      <c r="E340" s="594"/>
      <c r="F340" s="577"/>
      <c r="G340" s="577"/>
      <c r="H340" s="577"/>
      <c r="I340" s="577"/>
      <c r="J340" s="580"/>
      <c r="K340" s="580"/>
      <c r="L340" s="580"/>
      <c r="M340" s="580"/>
      <c r="N340" s="580"/>
      <c r="O340" s="580"/>
      <c r="P340" s="580"/>
      <c r="Q340" s="580"/>
      <c r="R340" s="580"/>
    </row>
    <row r="341" ht="15.75" customHeight="1">
      <c r="A341" s="594"/>
      <c r="B341" s="594"/>
      <c r="C341" s="594"/>
      <c r="D341" s="577"/>
      <c r="E341" s="594"/>
      <c r="F341" s="577"/>
      <c r="G341" s="577"/>
      <c r="H341" s="577"/>
      <c r="I341" s="577"/>
      <c r="J341" s="580"/>
      <c r="K341" s="580"/>
      <c r="L341" s="580"/>
      <c r="M341" s="580"/>
      <c r="N341" s="580"/>
      <c r="O341" s="580"/>
      <c r="P341" s="580"/>
      <c r="Q341" s="580"/>
      <c r="R341" s="580"/>
    </row>
    <row r="342" ht="15.75" customHeight="1">
      <c r="A342" s="602">
        <v>4.1</v>
      </c>
      <c r="B342" s="609" t="s">
        <v>1094</v>
      </c>
      <c r="C342" s="594"/>
      <c r="D342" s="577"/>
      <c r="E342" s="594"/>
      <c r="F342" s="577"/>
      <c r="G342" s="577"/>
      <c r="H342" s="577"/>
      <c r="I342" s="577"/>
      <c r="J342" s="580"/>
      <c r="K342" s="580"/>
      <c r="L342" s="580"/>
      <c r="M342" s="580"/>
      <c r="N342" s="580"/>
      <c r="O342" s="580"/>
      <c r="P342" s="580"/>
      <c r="Q342" s="580"/>
      <c r="R342" s="580"/>
    </row>
    <row r="343" ht="15.75" customHeight="1">
      <c r="A343" s="594"/>
      <c r="B343" s="603" t="s">
        <v>1095</v>
      </c>
      <c r="C343" s="243" t="s">
        <v>947</v>
      </c>
      <c r="D343" s="243">
        <v>2100.0</v>
      </c>
      <c r="E343" s="278">
        <v>144.0</v>
      </c>
      <c r="F343" s="598">
        <v>39.0</v>
      </c>
      <c r="G343" s="599">
        <f>N(D343)*N(E343)</f>
        <v>302400</v>
      </c>
      <c r="H343" s="599">
        <f>N(D343)*N(F343)</f>
        <v>81900</v>
      </c>
      <c r="I343" s="599">
        <f>G343+H343</f>
        <v>384300</v>
      </c>
      <c r="J343" s="580"/>
      <c r="K343" s="580"/>
      <c r="L343" s="580"/>
      <c r="M343" s="580"/>
      <c r="N343" s="580"/>
      <c r="O343" s="580"/>
      <c r="P343" s="580"/>
      <c r="Q343" s="580"/>
      <c r="R343" s="580"/>
    </row>
    <row r="344" ht="15.75" customHeight="1">
      <c r="A344" s="594"/>
      <c r="B344" s="594"/>
      <c r="C344" s="594"/>
      <c r="D344" s="577"/>
      <c r="E344" s="594"/>
      <c r="F344" s="577"/>
      <c r="G344" s="577"/>
      <c r="H344" s="577"/>
      <c r="I344" s="577"/>
      <c r="J344" s="580"/>
      <c r="K344" s="580"/>
      <c r="L344" s="580"/>
      <c r="M344" s="580"/>
      <c r="N344" s="580"/>
      <c r="O344" s="580"/>
      <c r="P344" s="580"/>
      <c r="Q344" s="580"/>
      <c r="R344" s="580"/>
    </row>
    <row r="345" ht="15.75" customHeight="1">
      <c r="A345" s="602">
        <v>4.2</v>
      </c>
      <c r="B345" s="141" t="s">
        <v>1096</v>
      </c>
      <c r="C345" s="594"/>
      <c r="D345" s="577"/>
      <c r="E345" s="594"/>
      <c r="F345" s="577"/>
      <c r="G345" s="577"/>
      <c r="H345" s="577"/>
      <c r="I345" s="577"/>
      <c r="J345" s="580"/>
      <c r="K345" s="580"/>
      <c r="L345" s="580"/>
      <c r="M345" s="580"/>
      <c r="N345" s="580"/>
      <c r="O345" s="580"/>
      <c r="P345" s="580"/>
      <c r="Q345" s="580"/>
      <c r="R345" s="580"/>
    </row>
    <row r="346" ht="15.75" customHeight="1">
      <c r="A346" s="594"/>
      <c r="B346" s="603" t="s">
        <v>1097</v>
      </c>
      <c r="C346" s="243" t="s">
        <v>947</v>
      </c>
      <c r="D346" s="243">
        <v>600.0</v>
      </c>
      <c r="E346" s="278">
        <v>115.0</v>
      </c>
      <c r="F346" s="598">
        <v>39.0</v>
      </c>
      <c r="G346" s="599">
        <f>N(D346)*N(E346)</f>
        <v>69000</v>
      </c>
      <c r="H346" s="599">
        <f>N(D346)*N(F346)</f>
        <v>23400</v>
      </c>
      <c r="I346" s="599">
        <f>G346+H346</f>
        <v>92400</v>
      </c>
      <c r="J346" s="580"/>
      <c r="K346" s="580"/>
      <c r="L346" s="580"/>
      <c r="M346" s="580"/>
      <c r="N346" s="580"/>
      <c r="O346" s="580"/>
      <c r="P346" s="580"/>
      <c r="Q346" s="580"/>
      <c r="R346" s="580"/>
    </row>
    <row r="347" ht="15.75" customHeight="1">
      <c r="A347" s="594"/>
      <c r="B347" s="594"/>
      <c r="C347" s="594"/>
      <c r="D347" s="577"/>
      <c r="E347" s="594"/>
      <c r="F347" s="577"/>
      <c r="G347" s="577"/>
      <c r="H347" s="577"/>
      <c r="I347" s="577"/>
      <c r="J347" s="580"/>
      <c r="K347" s="580"/>
      <c r="L347" s="580"/>
      <c r="M347" s="580"/>
      <c r="N347" s="580"/>
      <c r="O347" s="580"/>
      <c r="P347" s="580"/>
      <c r="Q347" s="580"/>
      <c r="R347" s="580"/>
    </row>
    <row r="348" ht="15.75" customHeight="1">
      <c r="A348" s="602">
        <v>4.3</v>
      </c>
      <c r="B348" s="609" t="s">
        <v>1098</v>
      </c>
      <c r="C348" s="594"/>
      <c r="D348" s="577"/>
      <c r="E348" s="594"/>
      <c r="F348" s="577"/>
      <c r="G348" s="577"/>
      <c r="H348" s="577"/>
      <c r="I348" s="577"/>
      <c r="J348" s="580"/>
      <c r="K348" s="580"/>
      <c r="L348" s="580"/>
      <c r="M348" s="580"/>
      <c r="N348" s="580"/>
      <c r="O348" s="580"/>
      <c r="P348" s="580"/>
      <c r="Q348" s="580"/>
      <c r="R348" s="580"/>
    </row>
    <row r="349" ht="15.75" customHeight="1">
      <c r="A349" s="594"/>
      <c r="B349" s="603" t="s">
        <v>1099</v>
      </c>
      <c r="C349" s="243" t="s">
        <v>947</v>
      </c>
      <c r="D349" s="243">
        <v>360.0</v>
      </c>
      <c r="E349" s="278">
        <v>115.0</v>
      </c>
      <c r="F349" s="598">
        <v>39.0</v>
      </c>
      <c r="G349" s="599">
        <f>N(D349)*N(E349)</f>
        <v>41400</v>
      </c>
      <c r="H349" s="599">
        <f>N(D349)*N(F349)</f>
        <v>14040</v>
      </c>
      <c r="I349" s="599">
        <f>G349+H349</f>
        <v>55440</v>
      </c>
      <c r="J349" s="580"/>
      <c r="K349" s="580"/>
      <c r="L349" s="580"/>
      <c r="M349" s="580"/>
      <c r="N349" s="580"/>
      <c r="O349" s="580"/>
      <c r="P349" s="580"/>
      <c r="Q349" s="580"/>
      <c r="R349" s="580"/>
    </row>
    <row r="350" ht="15.75" customHeight="1">
      <c r="A350" s="594"/>
      <c r="B350" s="594"/>
      <c r="C350" s="594"/>
      <c r="D350" s="577"/>
      <c r="E350" s="594"/>
      <c r="F350" s="577"/>
      <c r="G350" s="577"/>
      <c r="H350" s="577"/>
      <c r="I350" s="577"/>
      <c r="J350" s="580"/>
      <c r="K350" s="580"/>
      <c r="L350" s="580"/>
      <c r="M350" s="580"/>
      <c r="N350" s="580"/>
      <c r="O350" s="580"/>
      <c r="P350" s="580"/>
      <c r="Q350" s="580"/>
      <c r="R350" s="580"/>
    </row>
    <row r="351" ht="15.75" customHeight="1">
      <c r="A351" s="602">
        <v>4.4</v>
      </c>
      <c r="B351" s="609" t="s">
        <v>1100</v>
      </c>
      <c r="C351" s="594"/>
      <c r="D351" s="577"/>
      <c r="E351" s="594"/>
      <c r="F351" s="577"/>
      <c r="G351" s="577"/>
      <c r="H351" s="577"/>
      <c r="I351" s="577"/>
      <c r="J351" s="580"/>
      <c r="K351" s="580"/>
      <c r="L351" s="580"/>
      <c r="M351" s="580"/>
      <c r="N351" s="580"/>
      <c r="O351" s="580"/>
      <c r="P351" s="580"/>
      <c r="Q351" s="580"/>
      <c r="R351" s="580"/>
    </row>
    <row r="352" ht="15.75" customHeight="1">
      <c r="A352" s="594"/>
      <c r="B352" s="603" t="s">
        <v>1101</v>
      </c>
      <c r="C352" s="243" t="s">
        <v>947</v>
      </c>
      <c r="D352" s="243">
        <v>150.0</v>
      </c>
      <c r="E352" s="278">
        <v>240.0</v>
      </c>
      <c r="F352" s="598">
        <v>48.0</v>
      </c>
      <c r="G352" s="599">
        <f>N(D352)*N(E352)</f>
        <v>36000</v>
      </c>
      <c r="H352" s="599">
        <f>N(D352)*N(F352)</f>
        <v>7200</v>
      </c>
      <c r="I352" s="599">
        <f>G352+H352</f>
        <v>43200</v>
      </c>
      <c r="J352" s="580"/>
      <c r="K352" s="580"/>
      <c r="L352" s="580"/>
      <c r="M352" s="580"/>
      <c r="N352" s="580"/>
      <c r="O352" s="580"/>
      <c r="P352" s="580"/>
      <c r="Q352" s="580"/>
      <c r="R352" s="580"/>
    </row>
    <row r="353" ht="15.75" customHeight="1">
      <c r="A353" s="594"/>
      <c r="B353" s="594"/>
      <c r="C353" s="594"/>
      <c r="D353" s="577"/>
      <c r="E353" s="594"/>
      <c r="F353" s="577"/>
      <c r="G353" s="577"/>
      <c r="H353" s="577"/>
      <c r="I353" s="577"/>
      <c r="J353" s="580"/>
      <c r="K353" s="580"/>
      <c r="L353" s="580"/>
      <c r="M353" s="580"/>
      <c r="N353" s="580"/>
      <c r="O353" s="580"/>
      <c r="P353" s="580"/>
      <c r="Q353" s="580"/>
      <c r="R353" s="580"/>
    </row>
    <row r="354" ht="15.75" customHeight="1">
      <c r="A354" s="602">
        <v>4.5</v>
      </c>
      <c r="B354" s="609" t="s">
        <v>1102</v>
      </c>
      <c r="C354" s="594"/>
      <c r="D354" s="577"/>
      <c r="E354" s="594"/>
      <c r="F354" s="577"/>
      <c r="G354" s="577"/>
      <c r="H354" s="577"/>
      <c r="I354" s="577"/>
      <c r="J354" s="580"/>
      <c r="K354" s="580"/>
      <c r="L354" s="580"/>
      <c r="M354" s="580"/>
      <c r="N354" s="580"/>
      <c r="O354" s="580"/>
      <c r="P354" s="580"/>
      <c r="Q354" s="580"/>
      <c r="R354" s="580"/>
    </row>
    <row r="355" ht="15.75" customHeight="1">
      <c r="A355" s="594"/>
      <c r="B355" s="138" t="s">
        <v>1103</v>
      </c>
      <c r="C355" s="243" t="s">
        <v>947</v>
      </c>
      <c r="D355" s="243">
        <v>2100.0</v>
      </c>
      <c r="E355" s="278">
        <v>191.0</v>
      </c>
      <c r="F355" s="598">
        <v>48.0</v>
      </c>
      <c r="G355" s="599">
        <f>N(D355)*N(E355)</f>
        <v>401100</v>
      </c>
      <c r="H355" s="599">
        <f>N(D355)*N(F355)</f>
        <v>100800</v>
      </c>
      <c r="I355" s="599">
        <f>G355+H355</f>
        <v>501900</v>
      </c>
      <c r="J355" s="580"/>
      <c r="K355" s="580"/>
      <c r="L355" s="580"/>
      <c r="M355" s="580"/>
      <c r="N355" s="580"/>
      <c r="O355" s="580"/>
      <c r="P355" s="580"/>
      <c r="Q355" s="580"/>
      <c r="R355" s="580"/>
    </row>
    <row r="356" ht="15.75" customHeight="1">
      <c r="A356" s="594"/>
      <c r="B356" s="594"/>
      <c r="C356" s="594"/>
      <c r="D356" s="577"/>
      <c r="E356" s="594"/>
      <c r="F356" s="577"/>
      <c r="G356" s="577"/>
      <c r="H356" s="577"/>
      <c r="I356" s="577"/>
      <c r="J356" s="580"/>
      <c r="K356" s="580"/>
      <c r="L356" s="580"/>
      <c r="M356" s="580"/>
      <c r="N356" s="580"/>
      <c r="O356" s="580"/>
      <c r="P356" s="580"/>
      <c r="Q356" s="580"/>
      <c r="R356" s="580"/>
    </row>
    <row r="357" ht="15.75" customHeight="1">
      <c r="A357" s="602">
        <v>4.6</v>
      </c>
      <c r="B357" s="141" t="s">
        <v>1104</v>
      </c>
      <c r="C357" s="594"/>
      <c r="D357" s="577"/>
      <c r="E357" s="594"/>
      <c r="F357" s="577"/>
      <c r="G357" s="577"/>
      <c r="H357" s="577"/>
      <c r="I357" s="577"/>
      <c r="J357" s="580"/>
      <c r="K357" s="580"/>
      <c r="L357" s="580"/>
      <c r="M357" s="580"/>
      <c r="N357" s="580"/>
      <c r="O357" s="580"/>
      <c r="P357" s="580"/>
      <c r="Q357" s="580"/>
      <c r="R357" s="580"/>
    </row>
    <row r="358" ht="15.75" customHeight="1">
      <c r="A358" s="594"/>
      <c r="B358" s="594"/>
      <c r="C358" s="594"/>
      <c r="D358" s="577"/>
      <c r="E358" s="594"/>
      <c r="F358" s="577"/>
      <c r="G358" s="577"/>
      <c r="H358" s="577"/>
      <c r="I358" s="577"/>
      <c r="J358" s="580"/>
      <c r="K358" s="580"/>
      <c r="L358" s="580"/>
      <c r="M358" s="580"/>
      <c r="N358" s="580"/>
      <c r="O358" s="580"/>
      <c r="P358" s="580"/>
      <c r="Q358" s="580"/>
      <c r="R358" s="580"/>
    </row>
    <row r="359" ht="15.75" customHeight="1">
      <c r="A359" s="594"/>
      <c r="B359" s="138" t="s">
        <v>1105</v>
      </c>
      <c r="C359" s="243" t="s">
        <v>947</v>
      </c>
      <c r="D359" s="243">
        <v>60.0</v>
      </c>
      <c r="E359" s="278">
        <v>240.0</v>
      </c>
      <c r="F359" s="598">
        <v>48.0</v>
      </c>
      <c r="G359" s="599">
        <f>N(D359)*N(E359)</f>
        <v>14400</v>
      </c>
      <c r="H359" s="599">
        <f>N(D359)*N(F359)</f>
        <v>2880</v>
      </c>
      <c r="I359" s="599">
        <f>G359+H359</f>
        <v>17280</v>
      </c>
      <c r="J359" s="580"/>
      <c r="K359" s="580"/>
      <c r="L359" s="580"/>
      <c r="M359" s="580"/>
      <c r="N359" s="580"/>
      <c r="O359" s="580"/>
      <c r="P359" s="580"/>
      <c r="Q359" s="580"/>
      <c r="R359" s="580"/>
    </row>
    <row r="360" ht="15.75" customHeight="1">
      <c r="A360" s="594"/>
      <c r="B360" s="594"/>
      <c r="C360" s="594"/>
      <c r="D360" s="577"/>
      <c r="E360" s="594"/>
      <c r="F360" s="577"/>
      <c r="G360" s="577"/>
      <c r="H360" s="577"/>
      <c r="I360" s="577"/>
      <c r="J360" s="580"/>
      <c r="K360" s="580"/>
      <c r="L360" s="580"/>
      <c r="M360" s="580"/>
      <c r="N360" s="580"/>
      <c r="O360" s="580"/>
      <c r="P360" s="580"/>
      <c r="Q360" s="580"/>
      <c r="R360" s="580"/>
    </row>
    <row r="361" ht="15.75" customHeight="1">
      <c r="A361" s="602">
        <v>4.7</v>
      </c>
      <c r="B361" s="141" t="s">
        <v>1106</v>
      </c>
      <c r="C361" s="594"/>
      <c r="D361" s="577"/>
      <c r="E361" s="594"/>
      <c r="F361" s="577"/>
      <c r="G361" s="577"/>
      <c r="H361" s="577"/>
      <c r="I361" s="577"/>
      <c r="J361" s="580"/>
      <c r="K361" s="580"/>
      <c r="L361" s="580"/>
      <c r="M361" s="580"/>
      <c r="N361" s="580"/>
      <c r="O361" s="580"/>
      <c r="P361" s="580"/>
      <c r="Q361" s="580"/>
      <c r="R361" s="580"/>
    </row>
    <row r="362" ht="15.75" customHeight="1">
      <c r="A362" s="594"/>
      <c r="B362" s="603" t="s">
        <v>1107</v>
      </c>
      <c r="C362" s="243" t="s">
        <v>947</v>
      </c>
      <c r="D362" s="243">
        <v>42.0</v>
      </c>
      <c r="E362" s="278">
        <v>240.0</v>
      </c>
      <c r="F362" s="598">
        <v>48.0</v>
      </c>
      <c r="G362" s="599">
        <f>N(D362)*N(E362)</f>
        <v>10080</v>
      </c>
      <c r="H362" s="599">
        <f>N(D362)*N(F362)</f>
        <v>2016</v>
      </c>
      <c r="I362" s="599">
        <f>G362+H362</f>
        <v>12096</v>
      </c>
      <c r="J362" s="580"/>
      <c r="K362" s="580"/>
      <c r="L362" s="580"/>
      <c r="M362" s="580"/>
      <c r="N362" s="580"/>
      <c r="O362" s="580"/>
      <c r="P362" s="580"/>
      <c r="Q362" s="580"/>
      <c r="R362" s="580"/>
    </row>
    <row r="363" ht="15.75" customHeight="1">
      <c r="A363" s="594"/>
      <c r="B363" s="594"/>
      <c r="C363" s="594"/>
      <c r="D363" s="577"/>
      <c r="E363" s="594"/>
      <c r="F363" s="577"/>
      <c r="G363" s="577"/>
      <c r="H363" s="577"/>
      <c r="I363" s="577"/>
      <c r="J363" s="580"/>
      <c r="K363" s="580"/>
      <c r="L363" s="580"/>
      <c r="M363" s="580"/>
      <c r="N363" s="580"/>
      <c r="O363" s="580"/>
      <c r="P363" s="580"/>
      <c r="Q363" s="580"/>
      <c r="R363" s="580"/>
    </row>
    <row r="364" ht="15.75" customHeight="1">
      <c r="A364" s="596"/>
      <c r="B364" s="236" t="s">
        <v>1108</v>
      </c>
      <c r="C364" s="596"/>
      <c r="D364" s="597"/>
      <c r="E364" s="596"/>
      <c r="F364" s="597"/>
      <c r="G364" s="601">
        <f t="shared" ref="G364:I364" si="88">SUM(G334:G363)</f>
        <v>874380</v>
      </c>
      <c r="H364" s="601">
        <f t="shared" si="88"/>
        <v>232236</v>
      </c>
      <c r="I364" s="601">
        <f t="shared" si="88"/>
        <v>1106616</v>
      </c>
      <c r="J364" s="580"/>
      <c r="K364" s="580"/>
      <c r="L364" s="580"/>
      <c r="M364" s="580"/>
      <c r="N364" s="580"/>
      <c r="O364" s="580"/>
      <c r="P364" s="580"/>
      <c r="Q364" s="580"/>
      <c r="R364" s="580"/>
    </row>
    <row r="365" ht="15.75" customHeight="1">
      <c r="A365" s="594"/>
      <c r="B365" s="594"/>
      <c r="C365" s="594"/>
      <c r="D365" s="577"/>
      <c r="E365" s="594"/>
      <c r="F365" s="577"/>
      <c r="G365" s="577"/>
      <c r="H365" s="577"/>
      <c r="I365" s="577"/>
      <c r="J365" s="580"/>
      <c r="K365" s="580"/>
      <c r="L365" s="580"/>
      <c r="M365" s="580"/>
      <c r="N365" s="580"/>
      <c r="O365" s="580"/>
      <c r="P365" s="580"/>
      <c r="Q365" s="580"/>
      <c r="R365" s="580"/>
    </row>
    <row r="366" ht="15.75" customHeight="1">
      <c r="A366" s="606">
        <v>5.0</v>
      </c>
      <c r="B366" s="236" t="s">
        <v>1109</v>
      </c>
      <c r="C366" s="596"/>
      <c r="D366" s="597"/>
      <c r="E366" s="596"/>
      <c r="F366" s="597"/>
      <c r="G366" s="597"/>
      <c r="H366" s="597"/>
      <c r="I366" s="597"/>
      <c r="J366" s="580"/>
      <c r="K366" s="580"/>
      <c r="L366" s="580"/>
      <c r="M366" s="580"/>
      <c r="N366" s="580"/>
      <c r="O366" s="580"/>
      <c r="P366" s="580"/>
      <c r="Q366" s="580"/>
      <c r="R366" s="580"/>
    </row>
    <row r="367" ht="15.75" customHeight="1">
      <c r="A367" s="594"/>
      <c r="B367" s="594"/>
      <c r="C367" s="594"/>
      <c r="D367" s="577"/>
      <c r="E367" s="594"/>
      <c r="F367" s="577"/>
      <c r="G367" s="577"/>
      <c r="H367" s="577"/>
      <c r="I367" s="577"/>
      <c r="J367" s="580"/>
      <c r="K367" s="580"/>
      <c r="L367" s="580"/>
      <c r="M367" s="580"/>
      <c r="N367" s="580"/>
      <c r="O367" s="580"/>
      <c r="P367" s="580"/>
      <c r="Q367" s="580"/>
      <c r="R367" s="580"/>
    </row>
    <row r="368" ht="15.75" customHeight="1">
      <c r="A368" s="594"/>
      <c r="B368" s="138" t="s">
        <v>1110</v>
      </c>
      <c r="C368" s="594"/>
      <c r="D368" s="577"/>
      <c r="E368" s="594"/>
      <c r="F368" s="577"/>
      <c r="G368" s="577"/>
      <c r="H368" s="577"/>
      <c r="I368" s="577"/>
      <c r="J368" s="580"/>
      <c r="K368" s="580"/>
      <c r="L368" s="580"/>
      <c r="M368" s="580"/>
      <c r="N368" s="580"/>
      <c r="O368" s="580"/>
      <c r="P368" s="580"/>
      <c r="Q368" s="580"/>
      <c r="R368" s="580"/>
    </row>
    <row r="369" ht="15.75" customHeight="1">
      <c r="A369" s="594"/>
      <c r="B369" s="138" t="s">
        <v>1111</v>
      </c>
      <c r="C369" s="594"/>
      <c r="D369" s="577"/>
      <c r="E369" s="594"/>
      <c r="F369" s="577"/>
      <c r="G369" s="577"/>
      <c r="H369" s="577"/>
      <c r="I369" s="577"/>
      <c r="J369" s="580"/>
      <c r="K369" s="580"/>
      <c r="L369" s="580"/>
      <c r="M369" s="580"/>
      <c r="N369" s="580"/>
      <c r="O369" s="580"/>
      <c r="P369" s="580"/>
      <c r="Q369" s="580"/>
      <c r="R369" s="580"/>
    </row>
    <row r="370" ht="15.75" customHeight="1">
      <c r="A370" s="594"/>
      <c r="B370" s="138" t="s">
        <v>1112</v>
      </c>
      <c r="C370" s="594"/>
      <c r="D370" s="577"/>
      <c r="E370" s="594"/>
      <c r="F370" s="577"/>
      <c r="G370" s="577"/>
      <c r="H370" s="577"/>
      <c r="I370" s="577"/>
      <c r="J370" s="580"/>
      <c r="K370" s="580"/>
      <c r="L370" s="580"/>
      <c r="M370" s="580"/>
      <c r="N370" s="580"/>
      <c r="O370" s="580"/>
      <c r="P370" s="580"/>
      <c r="Q370" s="580"/>
      <c r="R370" s="580"/>
    </row>
    <row r="371" ht="15.75" customHeight="1">
      <c r="A371" s="594"/>
      <c r="B371" s="138" t="s">
        <v>1113</v>
      </c>
      <c r="C371" s="594"/>
      <c r="D371" s="577"/>
      <c r="E371" s="594"/>
      <c r="F371" s="577"/>
      <c r="G371" s="577"/>
      <c r="H371" s="577"/>
      <c r="I371" s="577"/>
      <c r="J371" s="580"/>
      <c r="K371" s="580"/>
      <c r="L371" s="580"/>
      <c r="M371" s="580"/>
      <c r="N371" s="580"/>
      <c r="O371" s="580"/>
      <c r="P371" s="580"/>
      <c r="Q371" s="580"/>
      <c r="R371" s="580"/>
    </row>
    <row r="372" ht="15.75" customHeight="1">
      <c r="A372" s="594"/>
      <c r="B372" s="141" t="s">
        <v>1114</v>
      </c>
      <c r="C372" s="594"/>
      <c r="D372" s="577"/>
      <c r="E372" s="594"/>
      <c r="F372" s="577"/>
      <c r="G372" s="577"/>
      <c r="H372" s="577"/>
      <c r="I372" s="577"/>
      <c r="J372" s="580"/>
      <c r="K372" s="580"/>
      <c r="L372" s="580"/>
      <c r="M372" s="580"/>
      <c r="N372" s="580"/>
      <c r="O372" s="580"/>
      <c r="P372" s="580"/>
      <c r="Q372" s="580"/>
      <c r="R372" s="580"/>
    </row>
    <row r="373" ht="15.75" customHeight="1">
      <c r="A373" s="594"/>
      <c r="B373" s="594"/>
      <c r="C373" s="594"/>
      <c r="D373" s="577"/>
      <c r="E373" s="594"/>
      <c r="F373" s="577"/>
      <c r="G373" s="577"/>
      <c r="H373" s="577"/>
      <c r="I373" s="577"/>
      <c r="J373" s="580"/>
      <c r="K373" s="580"/>
      <c r="L373" s="580"/>
      <c r="M373" s="580"/>
      <c r="N373" s="580"/>
      <c r="O373" s="580"/>
      <c r="P373" s="580"/>
      <c r="Q373" s="580"/>
      <c r="R373" s="580"/>
    </row>
    <row r="374" ht="15.75" customHeight="1">
      <c r="A374" s="243">
        <v>5.01</v>
      </c>
      <c r="B374" s="603" t="s">
        <v>1115</v>
      </c>
      <c r="C374" s="243" t="s">
        <v>428</v>
      </c>
      <c r="D374" s="243">
        <v>15.0</v>
      </c>
      <c r="E374" s="278">
        <v>536.0</v>
      </c>
      <c r="F374" s="598">
        <v>135.0</v>
      </c>
      <c r="G374" s="599">
        <f>N(D374)*N(E374)</f>
        <v>8040</v>
      </c>
      <c r="H374" s="599">
        <f>N(D374)*N(F374)</f>
        <v>2025</v>
      </c>
      <c r="I374" s="599">
        <f>G374+H374</f>
        <v>10065</v>
      </c>
      <c r="J374" s="580"/>
      <c r="K374" s="580"/>
      <c r="L374" s="580"/>
      <c r="M374" s="580"/>
      <c r="N374" s="580"/>
      <c r="O374" s="580"/>
      <c r="P374" s="580"/>
      <c r="Q374" s="580"/>
      <c r="R374" s="580"/>
    </row>
    <row r="375" ht="15.75" customHeight="1">
      <c r="A375" s="594"/>
      <c r="B375" s="594"/>
      <c r="C375" s="594"/>
      <c r="D375" s="577"/>
      <c r="E375" s="594"/>
      <c r="F375" s="577"/>
      <c r="G375" s="577"/>
      <c r="H375" s="577"/>
      <c r="I375" s="577"/>
      <c r="J375" s="580"/>
      <c r="K375" s="580"/>
      <c r="L375" s="580"/>
      <c r="M375" s="580"/>
      <c r="N375" s="580"/>
      <c r="O375" s="580"/>
      <c r="P375" s="580"/>
      <c r="Q375" s="580"/>
      <c r="R375" s="580"/>
    </row>
    <row r="376" ht="15.75" customHeight="1">
      <c r="A376" s="243">
        <v>5.02</v>
      </c>
      <c r="B376" s="138" t="s">
        <v>1116</v>
      </c>
      <c r="C376" s="243" t="s">
        <v>428</v>
      </c>
      <c r="D376" s="243">
        <v>90.0</v>
      </c>
      <c r="E376" s="278">
        <v>1131.0</v>
      </c>
      <c r="F376" s="598">
        <v>193.0</v>
      </c>
      <c r="G376" s="599">
        <f>N(D376)*N(E376)</f>
        <v>101790</v>
      </c>
      <c r="H376" s="599">
        <f>N(D376)*N(F376)</f>
        <v>17370</v>
      </c>
      <c r="I376" s="599">
        <f>G376+H376</f>
        <v>119160</v>
      </c>
      <c r="J376" s="580"/>
      <c r="K376" s="580"/>
      <c r="L376" s="580"/>
      <c r="M376" s="580"/>
      <c r="N376" s="580"/>
      <c r="O376" s="580"/>
      <c r="P376" s="580"/>
      <c r="Q376" s="580"/>
      <c r="R376" s="580"/>
    </row>
    <row r="377" ht="15.75" customHeight="1">
      <c r="A377" s="594"/>
      <c r="B377" s="594"/>
      <c r="C377" s="594"/>
      <c r="D377" s="577"/>
      <c r="E377" s="594"/>
      <c r="F377" s="577"/>
      <c r="G377" s="577"/>
      <c r="H377" s="577"/>
      <c r="I377" s="577"/>
      <c r="J377" s="580"/>
      <c r="K377" s="580"/>
      <c r="L377" s="580"/>
      <c r="M377" s="580"/>
      <c r="N377" s="580"/>
      <c r="O377" s="580"/>
      <c r="P377" s="580"/>
      <c r="Q377" s="580"/>
      <c r="R377" s="580"/>
    </row>
    <row r="378" ht="15.75" customHeight="1">
      <c r="A378" s="243">
        <v>5.03</v>
      </c>
      <c r="B378" s="138" t="s">
        <v>1117</v>
      </c>
      <c r="C378" s="243" t="s">
        <v>428</v>
      </c>
      <c r="D378" s="243">
        <v>90.0</v>
      </c>
      <c r="E378" s="278">
        <v>957.0</v>
      </c>
      <c r="F378" s="598">
        <v>193.0</v>
      </c>
      <c r="G378" s="599">
        <f>N(D378)*N(E378)</f>
        <v>86130</v>
      </c>
      <c r="H378" s="599">
        <f>N(D378)*N(F378)</f>
        <v>17370</v>
      </c>
      <c r="I378" s="599">
        <f>G378+H378</f>
        <v>103500</v>
      </c>
      <c r="J378" s="580"/>
      <c r="K378" s="580"/>
      <c r="L378" s="580"/>
      <c r="M378" s="580"/>
      <c r="N378" s="580"/>
      <c r="O378" s="580"/>
      <c r="P378" s="580"/>
      <c r="Q378" s="580"/>
      <c r="R378" s="580"/>
    </row>
    <row r="379" ht="15.75" customHeight="1">
      <c r="A379" s="594"/>
      <c r="B379" s="594"/>
      <c r="C379" s="594"/>
      <c r="D379" s="577"/>
      <c r="E379" s="594"/>
      <c r="F379" s="577"/>
      <c r="G379" s="577"/>
      <c r="H379" s="577"/>
      <c r="I379" s="577"/>
      <c r="J379" s="580"/>
      <c r="K379" s="580"/>
      <c r="L379" s="580"/>
      <c r="M379" s="580"/>
      <c r="N379" s="580"/>
      <c r="O379" s="580"/>
      <c r="P379" s="580"/>
      <c r="Q379" s="580"/>
      <c r="R379" s="580"/>
    </row>
    <row r="380" ht="15.75" customHeight="1">
      <c r="A380" s="243">
        <v>5.04</v>
      </c>
      <c r="B380" s="603" t="s">
        <v>1118</v>
      </c>
      <c r="C380" s="243" t="s">
        <v>428</v>
      </c>
      <c r="D380" s="243">
        <v>8.0</v>
      </c>
      <c r="E380" s="278">
        <v>862.0</v>
      </c>
      <c r="F380" s="598">
        <v>193.0</v>
      </c>
      <c r="G380" s="599">
        <f>N(D380)*N(E380)</f>
        <v>6896</v>
      </c>
      <c r="H380" s="599">
        <f>N(D380)*N(F380)</f>
        <v>1544</v>
      </c>
      <c r="I380" s="599">
        <f>G380+H380</f>
        <v>8440</v>
      </c>
      <c r="J380" s="580"/>
      <c r="K380" s="580"/>
      <c r="L380" s="580"/>
      <c r="M380" s="580"/>
      <c r="N380" s="580"/>
      <c r="O380" s="580"/>
      <c r="P380" s="580"/>
      <c r="Q380" s="580"/>
      <c r="R380" s="580"/>
    </row>
    <row r="381" ht="15.75" customHeight="1">
      <c r="A381" s="594"/>
      <c r="B381" s="594"/>
      <c r="C381" s="594"/>
      <c r="D381" s="577"/>
      <c r="E381" s="594"/>
      <c r="F381" s="577"/>
      <c r="G381" s="577"/>
      <c r="H381" s="577"/>
      <c r="I381" s="577"/>
      <c r="J381" s="580"/>
      <c r="K381" s="580"/>
      <c r="L381" s="580"/>
      <c r="M381" s="580"/>
      <c r="N381" s="580"/>
      <c r="O381" s="580"/>
      <c r="P381" s="580"/>
      <c r="Q381" s="580"/>
      <c r="R381" s="580"/>
    </row>
    <row r="382" ht="15.75" customHeight="1">
      <c r="A382" s="243">
        <v>5.05</v>
      </c>
      <c r="B382" s="603" t="s">
        <v>1119</v>
      </c>
      <c r="C382" s="243" t="s">
        <v>428</v>
      </c>
      <c r="D382" s="243">
        <v>20.0</v>
      </c>
      <c r="E382" s="278">
        <v>718.0</v>
      </c>
      <c r="F382" s="598">
        <v>135.0</v>
      </c>
      <c r="G382" s="599">
        <f>N(D382)*N(E382)</f>
        <v>14360</v>
      </c>
      <c r="H382" s="599">
        <f>N(D382)*N(F382)</f>
        <v>2700</v>
      </c>
      <c r="I382" s="599">
        <f>G382+H382</f>
        <v>17060</v>
      </c>
      <c r="J382" s="580"/>
      <c r="K382" s="580"/>
      <c r="L382" s="580"/>
      <c r="M382" s="580"/>
      <c r="N382" s="580"/>
      <c r="O382" s="580"/>
      <c r="P382" s="580"/>
      <c r="Q382" s="580"/>
      <c r="R382" s="580"/>
    </row>
    <row r="383" ht="15.75" customHeight="1">
      <c r="A383" s="594"/>
      <c r="B383" s="594"/>
      <c r="C383" s="594"/>
      <c r="D383" s="577"/>
      <c r="E383" s="594"/>
      <c r="F383" s="577"/>
      <c r="G383" s="577"/>
      <c r="H383" s="577"/>
      <c r="I383" s="577"/>
      <c r="J383" s="580"/>
      <c r="K383" s="580"/>
      <c r="L383" s="580"/>
      <c r="M383" s="580"/>
      <c r="N383" s="580"/>
      <c r="O383" s="580"/>
      <c r="P383" s="580"/>
      <c r="Q383" s="580"/>
      <c r="R383" s="580"/>
    </row>
    <row r="384" ht="15.75" customHeight="1">
      <c r="A384" s="243">
        <v>5.06</v>
      </c>
      <c r="B384" s="603" t="s">
        <v>1120</v>
      </c>
      <c r="C384" s="243" t="s">
        <v>428</v>
      </c>
      <c r="D384" s="243">
        <v>70.0</v>
      </c>
      <c r="E384" s="278">
        <v>718.0</v>
      </c>
      <c r="F384" s="598">
        <v>135.0</v>
      </c>
      <c r="G384" s="599">
        <f>N(D384)*N(E384)</f>
        <v>50260</v>
      </c>
      <c r="H384" s="599">
        <f>N(D384)*N(F384)</f>
        <v>9450</v>
      </c>
      <c r="I384" s="599">
        <f>G384+H384</f>
        <v>59710</v>
      </c>
      <c r="J384" s="580"/>
      <c r="K384" s="580"/>
      <c r="L384" s="580"/>
      <c r="M384" s="580"/>
      <c r="N384" s="580"/>
      <c r="O384" s="580"/>
      <c r="P384" s="580"/>
      <c r="Q384" s="580"/>
      <c r="R384" s="580"/>
    </row>
    <row r="385" ht="15.75" customHeight="1">
      <c r="A385" s="594"/>
      <c r="B385" s="594"/>
      <c r="C385" s="594"/>
      <c r="D385" s="577"/>
      <c r="E385" s="594"/>
      <c r="F385" s="577"/>
      <c r="G385" s="577"/>
      <c r="H385" s="577"/>
      <c r="I385" s="577"/>
      <c r="J385" s="580"/>
      <c r="K385" s="580"/>
      <c r="L385" s="580"/>
      <c r="M385" s="580"/>
      <c r="N385" s="580"/>
      <c r="O385" s="580"/>
      <c r="P385" s="580"/>
      <c r="Q385" s="580"/>
      <c r="R385" s="580"/>
    </row>
    <row r="386" ht="15.75" customHeight="1">
      <c r="A386" s="243">
        <v>5.07</v>
      </c>
      <c r="B386" s="138" t="s">
        <v>1121</v>
      </c>
      <c r="C386" s="243" t="s">
        <v>428</v>
      </c>
      <c r="D386" s="277" t="s">
        <v>954</v>
      </c>
      <c r="E386" s="278">
        <v>198.0</v>
      </c>
      <c r="F386" s="598">
        <v>30.0</v>
      </c>
      <c r="G386" s="604">
        <f>N(D386)*N(E386)</f>
        <v>0</v>
      </c>
      <c r="H386" s="604">
        <f>N(D386)*N(F386)</f>
        <v>0</v>
      </c>
      <c r="I386" s="604">
        <f>G386+H386</f>
        <v>0</v>
      </c>
      <c r="J386" s="580"/>
      <c r="K386" s="580"/>
      <c r="L386" s="580"/>
      <c r="M386" s="580"/>
      <c r="N386" s="580"/>
      <c r="O386" s="580"/>
      <c r="P386" s="580"/>
      <c r="Q386" s="580"/>
      <c r="R386" s="580"/>
    </row>
    <row r="387" ht="15.75" customHeight="1">
      <c r="A387" s="594"/>
      <c r="B387" s="594"/>
      <c r="C387" s="594"/>
      <c r="D387" s="577"/>
      <c r="E387" s="594"/>
      <c r="F387" s="577"/>
      <c r="G387" s="577"/>
      <c r="H387" s="577"/>
      <c r="I387" s="577"/>
      <c r="J387" s="580"/>
      <c r="K387" s="580"/>
      <c r="L387" s="580"/>
      <c r="M387" s="580"/>
      <c r="N387" s="580"/>
      <c r="O387" s="580"/>
      <c r="P387" s="580"/>
      <c r="Q387" s="580"/>
      <c r="R387" s="580"/>
    </row>
    <row r="388" ht="15.75" customHeight="1">
      <c r="A388" s="610">
        <v>5.08</v>
      </c>
      <c r="B388" s="138" t="s">
        <v>1122</v>
      </c>
      <c r="C388" s="243" t="s">
        <v>428</v>
      </c>
      <c r="D388" s="243">
        <v>3.0</v>
      </c>
      <c r="E388" s="278">
        <v>144.0</v>
      </c>
      <c r="F388" s="598">
        <v>29.0</v>
      </c>
      <c r="G388" s="599">
        <f>N(D388)*N(E388)</f>
        <v>432</v>
      </c>
      <c r="H388" s="599">
        <f>N(D388)*N(F388)</f>
        <v>87</v>
      </c>
      <c r="I388" s="599">
        <f>G388+H388</f>
        <v>519</v>
      </c>
      <c r="J388" s="580"/>
      <c r="K388" s="580"/>
      <c r="L388" s="580"/>
      <c r="M388" s="580"/>
      <c r="N388" s="580"/>
      <c r="O388" s="580"/>
      <c r="P388" s="580"/>
      <c r="Q388" s="580"/>
      <c r="R388" s="580"/>
    </row>
    <row r="389" ht="15.75" customHeight="1">
      <c r="A389" s="594"/>
      <c r="B389" s="594"/>
      <c r="C389" s="594"/>
      <c r="D389" s="577"/>
      <c r="E389" s="594"/>
      <c r="F389" s="577"/>
      <c r="G389" s="577"/>
      <c r="H389" s="577"/>
      <c r="I389" s="577"/>
      <c r="J389" s="580"/>
      <c r="K389" s="580"/>
      <c r="L389" s="580"/>
      <c r="M389" s="580"/>
      <c r="N389" s="580"/>
      <c r="O389" s="580"/>
      <c r="P389" s="580"/>
      <c r="Q389" s="580"/>
      <c r="R389" s="580"/>
    </row>
    <row r="390" ht="15.75" customHeight="1">
      <c r="A390" s="610">
        <v>5.09</v>
      </c>
      <c r="B390" s="138" t="s">
        <v>1123</v>
      </c>
      <c r="C390" s="243" t="s">
        <v>428</v>
      </c>
      <c r="D390" s="243">
        <v>7.0</v>
      </c>
      <c r="E390" s="278">
        <v>115.0</v>
      </c>
      <c r="F390" s="598">
        <v>29.0</v>
      </c>
      <c r="G390" s="599">
        <f>N(D390)*N(E390)</f>
        <v>805</v>
      </c>
      <c r="H390" s="599">
        <f>N(D390)*N(F390)</f>
        <v>203</v>
      </c>
      <c r="I390" s="599">
        <f>G390+H390</f>
        <v>1008</v>
      </c>
      <c r="J390" s="580"/>
      <c r="K390" s="580"/>
      <c r="L390" s="580"/>
      <c r="M390" s="580"/>
      <c r="N390" s="580"/>
      <c r="O390" s="580"/>
      <c r="P390" s="580"/>
      <c r="Q390" s="580"/>
      <c r="R390" s="580"/>
    </row>
    <row r="391" ht="15.75" customHeight="1">
      <c r="A391" s="594"/>
      <c r="B391" s="594"/>
      <c r="C391" s="594"/>
      <c r="D391" s="577"/>
      <c r="E391" s="594"/>
      <c r="F391" s="577"/>
      <c r="G391" s="577"/>
      <c r="H391" s="577"/>
      <c r="I391" s="577"/>
      <c r="J391" s="580"/>
      <c r="K391" s="580"/>
      <c r="L391" s="580"/>
      <c r="M391" s="580"/>
      <c r="N391" s="580"/>
      <c r="O391" s="580"/>
      <c r="P391" s="580"/>
      <c r="Q391" s="580"/>
      <c r="R391" s="580"/>
    </row>
    <row r="392" ht="15.75" customHeight="1">
      <c r="A392" s="610">
        <v>5.1</v>
      </c>
      <c r="B392" s="138" t="s">
        <v>1124</v>
      </c>
      <c r="C392" s="243" t="s">
        <v>428</v>
      </c>
      <c r="D392" s="243">
        <v>15.0</v>
      </c>
      <c r="E392" s="278">
        <v>96.0</v>
      </c>
      <c r="F392" s="598">
        <v>29.0</v>
      </c>
      <c r="G392" s="599">
        <f>N(D392)*N(E392)</f>
        <v>1440</v>
      </c>
      <c r="H392" s="599">
        <f>N(D392)*N(F392)</f>
        <v>435</v>
      </c>
      <c r="I392" s="599">
        <f>G392+H392</f>
        <v>1875</v>
      </c>
      <c r="J392" s="580"/>
      <c r="K392" s="580"/>
      <c r="L392" s="580"/>
      <c r="M392" s="580"/>
      <c r="N392" s="580"/>
      <c r="O392" s="580"/>
      <c r="P392" s="580"/>
      <c r="Q392" s="580"/>
      <c r="R392" s="580"/>
    </row>
    <row r="393" ht="15.75" customHeight="1">
      <c r="A393" s="594"/>
      <c r="B393" s="594"/>
      <c r="C393" s="594"/>
      <c r="D393" s="577"/>
      <c r="E393" s="594"/>
      <c r="F393" s="577"/>
      <c r="G393" s="577"/>
      <c r="H393" s="577"/>
      <c r="I393" s="577"/>
      <c r="J393" s="580"/>
      <c r="K393" s="580"/>
      <c r="L393" s="580"/>
      <c r="M393" s="580"/>
      <c r="N393" s="580"/>
      <c r="O393" s="580"/>
      <c r="P393" s="580"/>
      <c r="Q393" s="580"/>
      <c r="R393" s="580"/>
    </row>
    <row r="394" ht="15.75" customHeight="1">
      <c r="A394" s="610">
        <v>5.11</v>
      </c>
      <c r="B394" s="138" t="s">
        <v>1125</v>
      </c>
      <c r="C394" s="243" t="s">
        <v>428</v>
      </c>
      <c r="D394" s="277" t="s">
        <v>954</v>
      </c>
      <c r="E394" s="278">
        <v>99.0</v>
      </c>
      <c r="F394" s="598">
        <v>30.0</v>
      </c>
      <c r="G394" s="604">
        <f>N(D394)*N(E394)</f>
        <v>0</v>
      </c>
      <c r="H394" s="604">
        <f>N(D394)*N(F394)</f>
        <v>0</v>
      </c>
      <c r="I394" s="604">
        <f>G394+H394</f>
        <v>0</v>
      </c>
      <c r="J394" s="580"/>
      <c r="K394" s="580"/>
      <c r="L394" s="580"/>
      <c r="M394" s="580"/>
      <c r="N394" s="580"/>
      <c r="O394" s="580"/>
      <c r="P394" s="580"/>
      <c r="Q394" s="580"/>
      <c r="R394" s="580"/>
    </row>
    <row r="395" ht="15.75" customHeight="1">
      <c r="A395" s="594"/>
      <c r="B395" s="594"/>
      <c r="C395" s="594"/>
      <c r="D395" s="577"/>
      <c r="E395" s="594"/>
      <c r="F395" s="577"/>
      <c r="G395" s="577"/>
      <c r="H395" s="577"/>
      <c r="I395" s="577"/>
      <c r="J395" s="580"/>
      <c r="K395" s="580"/>
      <c r="L395" s="580"/>
      <c r="M395" s="580"/>
      <c r="N395" s="580"/>
      <c r="O395" s="580"/>
      <c r="P395" s="580"/>
      <c r="Q395" s="580"/>
      <c r="R395" s="580"/>
    </row>
    <row r="396" ht="15.75" customHeight="1">
      <c r="A396" s="243">
        <v>5.12</v>
      </c>
      <c r="B396" s="138" t="s">
        <v>1126</v>
      </c>
      <c r="C396" s="243" t="s">
        <v>428</v>
      </c>
      <c r="D396" s="243">
        <v>50.0</v>
      </c>
      <c r="E396" s="278">
        <v>96.0</v>
      </c>
      <c r="F396" s="598">
        <v>29.0</v>
      </c>
      <c r="G396" s="599">
        <f>N(D396)*N(E396)</f>
        <v>4800</v>
      </c>
      <c r="H396" s="599">
        <f>N(D396)*N(F396)</f>
        <v>1450</v>
      </c>
      <c r="I396" s="599">
        <f>G396+H396</f>
        <v>6250</v>
      </c>
      <c r="J396" s="580"/>
      <c r="K396" s="580"/>
      <c r="L396" s="580"/>
      <c r="M396" s="580"/>
      <c r="N396" s="580"/>
      <c r="O396" s="580"/>
      <c r="P396" s="580"/>
      <c r="Q396" s="580"/>
      <c r="R396" s="580"/>
    </row>
    <row r="397" ht="15.75" customHeight="1">
      <c r="A397" s="594"/>
      <c r="B397" s="594"/>
      <c r="C397" s="594"/>
      <c r="D397" s="577"/>
      <c r="E397" s="594"/>
      <c r="F397" s="577"/>
      <c r="G397" s="577"/>
      <c r="H397" s="577"/>
      <c r="I397" s="577"/>
      <c r="J397" s="580"/>
      <c r="K397" s="580"/>
      <c r="L397" s="580"/>
      <c r="M397" s="580"/>
      <c r="N397" s="580"/>
      <c r="O397" s="580"/>
      <c r="P397" s="580"/>
      <c r="Q397" s="580"/>
      <c r="R397" s="580"/>
    </row>
    <row r="398" ht="15.75" customHeight="1">
      <c r="A398" s="243">
        <v>5.13</v>
      </c>
      <c r="B398" s="138" t="s">
        <v>1127</v>
      </c>
      <c r="C398" s="243" t="s">
        <v>428</v>
      </c>
      <c r="D398" s="277">
        <v>0.0</v>
      </c>
      <c r="E398" s="278">
        <v>743.0</v>
      </c>
      <c r="F398" s="598">
        <v>200.0</v>
      </c>
      <c r="G398" s="604">
        <f>N(D398)*N(E398)</f>
        <v>0</v>
      </c>
      <c r="H398" s="604">
        <f>N(D398)*N(F398)</f>
        <v>0</v>
      </c>
      <c r="I398" s="604">
        <f>G398+H398</f>
        <v>0</v>
      </c>
      <c r="J398" s="580"/>
      <c r="K398" s="580"/>
      <c r="L398" s="580"/>
      <c r="M398" s="580"/>
      <c r="N398" s="580"/>
      <c r="O398" s="580"/>
      <c r="P398" s="580"/>
      <c r="Q398" s="580"/>
      <c r="R398" s="580"/>
    </row>
    <row r="399" ht="15.75" customHeight="1">
      <c r="A399" s="594"/>
      <c r="B399" s="594"/>
      <c r="C399" s="594"/>
      <c r="D399" s="577"/>
      <c r="E399" s="594"/>
      <c r="F399" s="577"/>
      <c r="G399" s="577"/>
      <c r="H399" s="577"/>
      <c r="I399" s="577"/>
      <c r="J399" s="580"/>
      <c r="K399" s="580"/>
      <c r="L399" s="580"/>
      <c r="M399" s="580"/>
      <c r="N399" s="580"/>
      <c r="O399" s="580"/>
      <c r="P399" s="580"/>
      <c r="Q399" s="580"/>
      <c r="R399" s="580"/>
    </row>
    <row r="400" ht="15.75" customHeight="1">
      <c r="A400" s="602">
        <v>5.14</v>
      </c>
      <c r="B400" s="141" t="s">
        <v>1128</v>
      </c>
      <c r="C400" s="594"/>
      <c r="D400" s="577"/>
      <c r="E400" s="594"/>
      <c r="F400" s="577"/>
      <c r="G400" s="577"/>
      <c r="H400" s="577"/>
      <c r="I400" s="577"/>
      <c r="J400" s="580"/>
      <c r="K400" s="580"/>
      <c r="L400" s="580"/>
      <c r="M400" s="580"/>
      <c r="N400" s="580"/>
      <c r="O400" s="580"/>
      <c r="P400" s="580"/>
      <c r="Q400" s="580"/>
      <c r="R400" s="580"/>
    </row>
    <row r="401" ht="15.75" customHeight="1">
      <c r="A401" s="243" t="s">
        <v>284</v>
      </c>
      <c r="B401" s="603" t="s">
        <v>1129</v>
      </c>
      <c r="C401" s="243" t="s">
        <v>428</v>
      </c>
      <c r="D401" s="243">
        <v>3.0</v>
      </c>
      <c r="E401" s="278">
        <v>1149.0</v>
      </c>
      <c r="F401" s="598">
        <v>193.0</v>
      </c>
      <c r="G401" s="599">
        <f>N(D401)*N(E401)</f>
        <v>3447</v>
      </c>
      <c r="H401" s="599">
        <f>N(D401)*N(F401)</f>
        <v>579</v>
      </c>
      <c r="I401" s="599">
        <f>G401+H401</f>
        <v>4026</v>
      </c>
      <c r="J401" s="580"/>
      <c r="K401" s="580"/>
      <c r="L401" s="580"/>
      <c r="M401" s="580"/>
      <c r="N401" s="580"/>
      <c r="O401" s="580"/>
      <c r="P401" s="580"/>
      <c r="Q401" s="580"/>
      <c r="R401" s="580"/>
    </row>
    <row r="402" ht="15.75" customHeight="1">
      <c r="A402" s="594"/>
      <c r="B402" s="594"/>
      <c r="C402" s="594"/>
      <c r="D402" s="577"/>
      <c r="E402" s="594"/>
      <c r="F402" s="577"/>
      <c r="G402" s="577"/>
      <c r="H402" s="577"/>
      <c r="I402" s="577"/>
      <c r="J402" s="580"/>
      <c r="K402" s="580"/>
      <c r="L402" s="580"/>
      <c r="M402" s="580"/>
      <c r="N402" s="580"/>
      <c r="O402" s="580"/>
      <c r="P402" s="580"/>
      <c r="Q402" s="580"/>
      <c r="R402" s="580"/>
    </row>
    <row r="403" ht="15.75" customHeight="1">
      <c r="A403" s="607">
        <v>5.15</v>
      </c>
      <c r="B403" s="141" t="s">
        <v>1130</v>
      </c>
      <c r="C403" s="594"/>
      <c r="D403" s="577"/>
      <c r="E403" s="594"/>
      <c r="F403" s="577"/>
      <c r="G403" s="577"/>
      <c r="H403" s="577"/>
      <c r="I403" s="577"/>
      <c r="J403" s="580"/>
      <c r="K403" s="580"/>
      <c r="L403" s="580"/>
      <c r="M403" s="580"/>
      <c r="N403" s="580"/>
      <c r="O403" s="580"/>
      <c r="P403" s="580"/>
      <c r="Q403" s="580"/>
      <c r="R403" s="580"/>
    </row>
    <row r="404" ht="15.75" customHeight="1">
      <c r="A404" s="611"/>
      <c r="B404" s="594"/>
      <c r="C404" s="594"/>
      <c r="D404" s="577"/>
      <c r="E404" s="594"/>
      <c r="F404" s="577"/>
      <c r="G404" s="577"/>
      <c r="H404" s="577"/>
      <c r="I404" s="577"/>
      <c r="J404" s="580"/>
      <c r="K404" s="580"/>
      <c r="L404" s="580"/>
      <c r="M404" s="580"/>
      <c r="N404" s="580"/>
      <c r="O404" s="580"/>
      <c r="P404" s="580"/>
      <c r="Q404" s="580"/>
      <c r="R404" s="580"/>
    </row>
    <row r="405" ht="15.75" customHeight="1">
      <c r="A405" s="610" t="s">
        <v>284</v>
      </c>
      <c r="B405" s="138" t="s">
        <v>1131</v>
      </c>
      <c r="C405" s="243" t="s">
        <v>428</v>
      </c>
      <c r="D405" s="277" t="s">
        <v>954</v>
      </c>
      <c r="E405" s="278">
        <v>3762.0</v>
      </c>
      <c r="F405" s="598">
        <v>800.0</v>
      </c>
      <c r="G405" s="604">
        <f>N(D405)*N(E405)</f>
        <v>0</v>
      </c>
      <c r="H405" s="604">
        <f>N(D405)*N(F405)</f>
        <v>0</v>
      </c>
      <c r="I405" s="604">
        <f>G405+H405</f>
        <v>0</v>
      </c>
      <c r="J405" s="580"/>
      <c r="K405" s="580"/>
      <c r="L405" s="580"/>
      <c r="M405" s="580"/>
      <c r="N405" s="580"/>
      <c r="O405" s="580"/>
      <c r="P405" s="580"/>
      <c r="Q405" s="580"/>
      <c r="R405" s="580"/>
    </row>
    <row r="406" ht="15.75" customHeight="1">
      <c r="A406" s="611"/>
      <c r="B406" s="594"/>
      <c r="C406" s="594"/>
      <c r="D406" s="577"/>
      <c r="E406" s="594"/>
      <c r="F406" s="577"/>
      <c r="G406" s="577"/>
      <c r="H406" s="577"/>
      <c r="I406" s="577"/>
      <c r="J406" s="580"/>
      <c r="K406" s="580"/>
      <c r="L406" s="580"/>
      <c r="M406" s="580"/>
      <c r="N406" s="580"/>
      <c r="O406" s="580"/>
      <c r="P406" s="580"/>
      <c r="Q406" s="580"/>
      <c r="R406" s="580"/>
    </row>
    <row r="407" ht="15.75" customHeight="1">
      <c r="A407" s="610" t="s">
        <v>292</v>
      </c>
      <c r="B407" s="138" t="s">
        <v>1132</v>
      </c>
      <c r="C407" s="243" t="s">
        <v>428</v>
      </c>
      <c r="D407" s="243">
        <v>10.0</v>
      </c>
      <c r="E407" s="278">
        <v>3829.0</v>
      </c>
      <c r="F407" s="598">
        <v>774.0</v>
      </c>
      <c r="G407" s="599">
        <f>N(D407)*N(E407)</f>
        <v>38290</v>
      </c>
      <c r="H407" s="599">
        <f>N(D407)*N(F407)</f>
        <v>7740</v>
      </c>
      <c r="I407" s="599">
        <f>G407+H407</f>
        <v>46030</v>
      </c>
      <c r="J407" s="580"/>
      <c r="K407" s="580"/>
      <c r="L407" s="580"/>
      <c r="M407" s="580"/>
      <c r="N407" s="580"/>
      <c r="O407" s="580"/>
      <c r="P407" s="580"/>
      <c r="Q407" s="580"/>
      <c r="R407" s="580"/>
    </row>
    <row r="408" ht="15.75" customHeight="1">
      <c r="A408" s="611"/>
      <c r="B408" s="594"/>
      <c r="C408" s="594"/>
      <c r="D408" s="577"/>
      <c r="E408" s="594"/>
      <c r="F408" s="577"/>
      <c r="G408" s="577"/>
      <c r="H408" s="577"/>
      <c r="I408" s="577"/>
      <c r="J408" s="580"/>
      <c r="K408" s="580"/>
      <c r="L408" s="580"/>
      <c r="M408" s="580"/>
      <c r="N408" s="580"/>
      <c r="O408" s="580"/>
      <c r="P408" s="580"/>
      <c r="Q408" s="580"/>
      <c r="R408" s="580"/>
    </row>
    <row r="409" ht="15.75" customHeight="1">
      <c r="A409" s="610" t="s">
        <v>508</v>
      </c>
      <c r="B409" s="138" t="s">
        <v>1133</v>
      </c>
      <c r="C409" s="243" t="s">
        <v>428</v>
      </c>
      <c r="D409" s="277" t="s">
        <v>954</v>
      </c>
      <c r="E409" s="278">
        <v>4257.0</v>
      </c>
      <c r="F409" s="598">
        <v>800.0</v>
      </c>
      <c r="G409" s="604">
        <f>N(D409)*N(E409)</f>
        <v>0</v>
      </c>
      <c r="H409" s="604">
        <f>N(D409)*N(F409)</f>
        <v>0</v>
      </c>
      <c r="I409" s="604">
        <f>G409+H409</f>
        <v>0</v>
      </c>
      <c r="J409" s="580"/>
      <c r="K409" s="580"/>
      <c r="L409" s="580"/>
      <c r="M409" s="580"/>
      <c r="N409" s="580"/>
      <c r="O409" s="580"/>
      <c r="P409" s="580"/>
      <c r="Q409" s="580"/>
      <c r="R409" s="580"/>
    </row>
    <row r="410" ht="15.75" customHeight="1">
      <c r="A410" s="611"/>
      <c r="B410" s="594"/>
      <c r="C410" s="594"/>
      <c r="D410" s="577"/>
      <c r="E410" s="594"/>
      <c r="F410" s="577"/>
      <c r="G410" s="577"/>
      <c r="H410" s="577"/>
      <c r="I410" s="577"/>
      <c r="J410" s="580"/>
      <c r="K410" s="580"/>
      <c r="L410" s="580"/>
      <c r="M410" s="580"/>
      <c r="N410" s="580"/>
      <c r="O410" s="580"/>
      <c r="P410" s="580"/>
      <c r="Q410" s="580"/>
      <c r="R410" s="580"/>
    </row>
    <row r="411" ht="15.75" customHeight="1">
      <c r="A411" s="610" t="s">
        <v>510</v>
      </c>
      <c r="B411" s="138" t="s">
        <v>1134</v>
      </c>
      <c r="C411" s="243" t="s">
        <v>428</v>
      </c>
      <c r="D411" s="243">
        <v>10.0</v>
      </c>
      <c r="E411" s="278">
        <v>6223.0</v>
      </c>
      <c r="F411" s="598">
        <v>967.0</v>
      </c>
      <c r="G411" s="599">
        <f>N(D411)*N(E411)</f>
        <v>62230</v>
      </c>
      <c r="H411" s="599">
        <f>N(D411)*N(F411)</f>
        <v>9670</v>
      </c>
      <c r="I411" s="599">
        <f>G411+H411</f>
        <v>71900</v>
      </c>
      <c r="J411" s="580"/>
      <c r="K411" s="580"/>
      <c r="L411" s="580"/>
      <c r="M411" s="580"/>
      <c r="N411" s="580"/>
      <c r="O411" s="580"/>
      <c r="P411" s="580"/>
      <c r="Q411" s="580"/>
      <c r="R411" s="580"/>
    </row>
    <row r="412" ht="15.75" customHeight="1">
      <c r="A412" s="611"/>
      <c r="B412" s="594"/>
      <c r="C412" s="594"/>
      <c r="D412" s="577"/>
      <c r="E412" s="594"/>
      <c r="F412" s="577"/>
      <c r="G412" s="577"/>
      <c r="H412" s="577"/>
      <c r="I412" s="577"/>
      <c r="J412" s="580"/>
      <c r="K412" s="580"/>
      <c r="L412" s="580"/>
      <c r="M412" s="580"/>
      <c r="N412" s="580"/>
      <c r="O412" s="580"/>
      <c r="P412" s="580"/>
      <c r="Q412" s="580"/>
      <c r="R412" s="580"/>
    </row>
    <row r="413" ht="15.75" customHeight="1">
      <c r="A413" s="610" t="s">
        <v>952</v>
      </c>
      <c r="B413" s="138" t="s">
        <v>1135</v>
      </c>
      <c r="C413" s="243" t="s">
        <v>428</v>
      </c>
      <c r="D413" s="277" t="s">
        <v>954</v>
      </c>
      <c r="E413" s="278">
        <v>7425.0</v>
      </c>
      <c r="F413" s="598">
        <v>1000.0</v>
      </c>
      <c r="G413" s="604">
        <f>N(D413)*N(E413)</f>
        <v>0</v>
      </c>
      <c r="H413" s="604">
        <f>N(D413)*N(F413)</f>
        <v>0</v>
      </c>
      <c r="I413" s="604">
        <f>G413+H413</f>
        <v>0</v>
      </c>
      <c r="J413" s="580"/>
      <c r="K413" s="580"/>
      <c r="L413" s="580"/>
      <c r="M413" s="580"/>
      <c r="N413" s="580"/>
      <c r="O413" s="580"/>
      <c r="P413" s="580"/>
      <c r="Q413" s="580"/>
      <c r="R413" s="580"/>
    </row>
    <row r="414" ht="15.75" customHeight="1">
      <c r="A414" s="594"/>
      <c r="B414" s="594"/>
      <c r="C414" s="594"/>
      <c r="D414" s="577"/>
      <c r="E414" s="594"/>
      <c r="F414" s="577"/>
      <c r="G414" s="577"/>
      <c r="H414" s="577"/>
      <c r="I414" s="577"/>
      <c r="J414" s="580"/>
      <c r="K414" s="580"/>
      <c r="L414" s="580"/>
      <c r="M414" s="580"/>
      <c r="N414" s="580"/>
      <c r="O414" s="580"/>
      <c r="P414" s="580"/>
      <c r="Q414" s="580"/>
      <c r="R414" s="580"/>
    </row>
    <row r="415" ht="15.75" customHeight="1">
      <c r="A415" s="243" t="s">
        <v>955</v>
      </c>
      <c r="B415" s="138" t="s">
        <v>1136</v>
      </c>
      <c r="C415" s="243" t="s">
        <v>428</v>
      </c>
      <c r="D415" s="277" t="s">
        <v>954</v>
      </c>
      <c r="E415" s="278">
        <v>10395.0</v>
      </c>
      <c r="F415" s="598">
        <v>1400.0</v>
      </c>
      <c r="G415" s="604">
        <f>N(D415)*N(E415)</f>
        <v>0</v>
      </c>
      <c r="H415" s="604">
        <f>N(D415)*N(F415)</f>
        <v>0</v>
      </c>
      <c r="I415" s="604">
        <f>G415+H415</f>
        <v>0</v>
      </c>
      <c r="J415" s="580"/>
      <c r="K415" s="580"/>
      <c r="L415" s="580"/>
      <c r="M415" s="580"/>
      <c r="N415" s="580"/>
      <c r="O415" s="580"/>
      <c r="P415" s="580"/>
      <c r="Q415" s="580"/>
      <c r="R415" s="580"/>
    </row>
    <row r="416" ht="15.75" customHeight="1">
      <c r="A416" s="594"/>
      <c r="B416" s="594"/>
      <c r="C416" s="594"/>
      <c r="D416" s="577"/>
      <c r="E416" s="594"/>
      <c r="F416" s="577"/>
      <c r="G416" s="577"/>
      <c r="H416" s="577"/>
      <c r="I416" s="577"/>
      <c r="J416" s="580"/>
      <c r="K416" s="580"/>
      <c r="L416" s="580"/>
      <c r="M416" s="580"/>
      <c r="N416" s="580"/>
      <c r="O416" s="580"/>
      <c r="P416" s="580"/>
      <c r="Q416" s="580"/>
      <c r="R416" s="580"/>
    </row>
    <row r="417" ht="15.75" customHeight="1">
      <c r="A417" s="243" t="s">
        <v>957</v>
      </c>
      <c r="B417" s="138" t="s">
        <v>1137</v>
      </c>
      <c r="C417" s="243" t="s">
        <v>428</v>
      </c>
      <c r="D417" s="577"/>
      <c r="E417" s="278">
        <v>495.0</v>
      </c>
      <c r="F417" s="598">
        <v>100.0</v>
      </c>
      <c r="G417" s="604">
        <f>N(D417)*N(E417)</f>
        <v>0</v>
      </c>
      <c r="H417" s="604">
        <f>N(D417)*N(F417)</f>
        <v>0</v>
      </c>
      <c r="I417" s="604">
        <f>G417+H417</f>
        <v>0</v>
      </c>
      <c r="J417" s="580"/>
      <c r="K417" s="580"/>
      <c r="L417" s="580"/>
      <c r="M417" s="580"/>
      <c r="N417" s="580"/>
      <c r="O417" s="580"/>
      <c r="P417" s="580"/>
      <c r="Q417" s="580"/>
      <c r="R417" s="580"/>
    </row>
    <row r="418" ht="15.75" customHeight="1">
      <c r="A418" s="594"/>
      <c r="B418" s="594"/>
      <c r="C418" s="594"/>
      <c r="D418" s="577"/>
      <c r="E418" s="594"/>
      <c r="F418" s="577"/>
      <c r="G418" s="577"/>
      <c r="H418" s="577"/>
      <c r="I418" s="577"/>
      <c r="J418" s="580"/>
      <c r="K418" s="580"/>
      <c r="L418" s="580"/>
      <c r="M418" s="580"/>
      <c r="N418" s="580"/>
      <c r="O418" s="580"/>
      <c r="P418" s="580"/>
      <c r="Q418" s="580"/>
      <c r="R418" s="580"/>
    </row>
    <row r="419" ht="15.75" customHeight="1">
      <c r="A419" s="243">
        <v>5.16</v>
      </c>
      <c r="B419" s="138" t="s">
        <v>1138</v>
      </c>
      <c r="C419" s="243" t="s">
        <v>428</v>
      </c>
      <c r="D419" s="243">
        <v>2.0</v>
      </c>
      <c r="E419" s="278">
        <v>6527.0</v>
      </c>
      <c r="F419" s="598">
        <v>967.0</v>
      </c>
      <c r="G419" s="604">
        <f>N(D419)*N(E419)</f>
        <v>13054</v>
      </c>
      <c r="H419" s="604">
        <f>N(D419)*N(F419)</f>
        <v>1934</v>
      </c>
      <c r="I419" s="604">
        <f>G419+H419</f>
        <v>14988</v>
      </c>
      <c r="J419" s="580"/>
      <c r="K419" s="580"/>
      <c r="L419" s="580"/>
      <c r="M419" s="580"/>
      <c r="N419" s="580"/>
      <c r="O419" s="580"/>
      <c r="P419" s="580"/>
      <c r="Q419" s="580"/>
      <c r="R419" s="580"/>
    </row>
    <row r="420" ht="15.75" customHeight="1">
      <c r="A420" s="594"/>
      <c r="B420" s="594"/>
      <c r="C420" s="594"/>
      <c r="D420" s="577"/>
      <c r="E420" s="594"/>
      <c r="F420" s="577"/>
      <c r="G420" s="577"/>
      <c r="H420" s="577"/>
      <c r="I420" s="577"/>
      <c r="J420" s="580"/>
      <c r="K420" s="580"/>
      <c r="L420" s="580"/>
      <c r="M420" s="580"/>
      <c r="N420" s="580"/>
      <c r="O420" s="580"/>
      <c r="P420" s="580"/>
      <c r="Q420" s="580"/>
      <c r="R420" s="580"/>
    </row>
    <row r="421" ht="15.75" customHeight="1">
      <c r="A421" s="243">
        <v>5.17</v>
      </c>
      <c r="B421" s="138" t="s">
        <v>1139</v>
      </c>
      <c r="C421" s="243" t="s">
        <v>428</v>
      </c>
      <c r="D421" s="243">
        <v>2.0</v>
      </c>
      <c r="E421" s="278">
        <v>11314.0</v>
      </c>
      <c r="F421" s="598">
        <v>725.0</v>
      </c>
      <c r="G421" s="604">
        <f>N(D421)*N(E421)</f>
        <v>22628</v>
      </c>
      <c r="H421" s="604">
        <f>N(D421)*N(F421)</f>
        <v>1450</v>
      </c>
      <c r="I421" s="604">
        <f>G421+H421</f>
        <v>24078</v>
      </c>
      <c r="J421" s="580"/>
      <c r="K421" s="580"/>
      <c r="L421" s="580"/>
      <c r="M421" s="580"/>
      <c r="N421" s="580"/>
      <c r="O421" s="580"/>
      <c r="P421" s="580"/>
      <c r="Q421" s="580"/>
      <c r="R421" s="580"/>
    </row>
    <row r="422" ht="15.75" customHeight="1">
      <c r="A422" s="594"/>
      <c r="B422" s="594"/>
      <c r="C422" s="594"/>
      <c r="D422" s="577"/>
      <c r="E422" s="594"/>
      <c r="F422" s="577"/>
      <c r="G422" s="577"/>
      <c r="H422" s="577"/>
      <c r="I422" s="577"/>
      <c r="J422" s="580"/>
      <c r="K422" s="580"/>
      <c r="L422" s="580"/>
      <c r="M422" s="580"/>
      <c r="N422" s="580"/>
      <c r="O422" s="580"/>
      <c r="P422" s="580"/>
      <c r="Q422" s="580"/>
      <c r="R422" s="580"/>
    </row>
    <row r="423" ht="15.75" customHeight="1">
      <c r="A423" s="243">
        <v>5.18</v>
      </c>
      <c r="B423" s="138" t="s">
        <v>1140</v>
      </c>
      <c r="C423" s="243" t="s">
        <v>428</v>
      </c>
      <c r="D423" s="243">
        <v>2.0</v>
      </c>
      <c r="E423" s="278">
        <v>11314.0</v>
      </c>
      <c r="F423" s="598">
        <v>725.0</v>
      </c>
      <c r="G423" s="604">
        <f>N(D423)*N(E423)</f>
        <v>22628</v>
      </c>
      <c r="H423" s="604">
        <f>N(D423)*N(F423)</f>
        <v>1450</v>
      </c>
      <c r="I423" s="604">
        <f>G423+H423</f>
        <v>24078</v>
      </c>
      <c r="J423" s="580"/>
      <c r="K423" s="580"/>
      <c r="L423" s="580"/>
      <c r="M423" s="580"/>
      <c r="N423" s="580"/>
      <c r="O423" s="580"/>
      <c r="P423" s="580"/>
      <c r="Q423" s="580"/>
      <c r="R423" s="580"/>
    </row>
    <row r="424" ht="15.75" customHeight="1">
      <c r="A424" s="594"/>
      <c r="B424" s="594"/>
      <c r="C424" s="594"/>
      <c r="D424" s="577"/>
      <c r="E424" s="594"/>
      <c r="F424" s="577"/>
      <c r="G424" s="577"/>
      <c r="H424" s="577"/>
      <c r="I424" s="577"/>
      <c r="J424" s="580"/>
      <c r="K424" s="580"/>
      <c r="L424" s="580"/>
      <c r="M424" s="580"/>
      <c r="N424" s="580"/>
      <c r="O424" s="580"/>
      <c r="P424" s="580"/>
      <c r="Q424" s="580"/>
      <c r="R424" s="580"/>
    </row>
    <row r="425" ht="15.75" customHeight="1">
      <c r="A425" s="243">
        <v>5.19</v>
      </c>
      <c r="B425" s="138" t="s">
        <v>1141</v>
      </c>
      <c r="C425" s="243" t="s">
        <v>428</v>
      </c>
      <c r="D425" s="243">
        <v>8.0</v>
      </c>
      <c r="E425" s="278">
        <v>12184.0</v>
      </c>
      <c r="F425" s="598">
        <v>725.0</v>
      </c>
      <c r="G425" s="604">
        <f>N(D425)*N(E425)</f>
        <v>97472</v>
      </c>
      <c r="H425" s="604">
        <f>N(D425)*N(F425)</f>
        <v>5800</v>
      </c>
      <c r="I425" s="604">
        <f>G425+H425</f>
        <v>103272</v>
      </c>
      <c r="J425" s="580"/>
      <c r="K425" s="580"/>
      <c r="L425" s="580"/>
      <c r="M425" s="580"/>
      <c r="N425" s="580"/>
      <c r="O425" s="580"/>
      <c r="P425" s="580"/>
      <c r="Q425" s="580"/>
      <c r="R425" s="580"/>
    </row>
    <row r="426" ht="15.75" customHeight="1">
      <c r="A426" s="594"/>
      <c r="B426" s="594"/>
      <c r="C426" s="594"/>
      <c r="D426" s="577"/>
      <c r="E426" s="594"/>
      <c r="F426" s="577"/>
      <c r="G426" s="577"/>
      <c r="H426" s="577"/>
      <c r="I426" s="577"/>
      <c r="J426" s="580"/>
      <c r="K426" s="580"/>
      <c r="L426" s="580"/>
      <c r="M426" s="580"/>
      <c r="N426" s="580"/>
      <c r="O426" s="580"/>
      <c r="P426" s="580"/>
      <c r="Q426" s="580"/>
      <c r="R426" s="580"/>
    </row>
    <row r="427" ht="15.75" customHeight="1">
      <c r="A427" s="610">
        <v>5.2</v>
      </c>
      <c r="B427" s="138" t="s">
        <v>1142</v>
      </c>
      <c r="C427" s="243" t="s">
        <v>428</v>
      </c>
      <c r="D427" s="243">
        <v>15.0</v>
      </c>
      <c r="E427" s="278">
        <v>2176.0</v>
      </c>
      <c r="F427" s="598">
        <v>725.0</v>
      </c>
      <c r="G427" s="604">
        <f>N(D427)*N(E427)</f>
        <v>32640</v>
      </c>
      <c r="H427" s="604">
        <f>N(D427)*N(F427)</f>
        <v>10875</v>
      </c>
      <c r="I427" s="604">
        <f>G427+H427</f>
        <v>43515</v>
      </c>
      <c r="J427" s="580"/>
      <c r="K427" s="580"/>
      <c r="L427" s="580"/>
      <c r="M427" s="580"/>
      <c r="N427" s="580"/>
      <c r="O427" s="580"/>
      <c r="P427" s="580"/>
      <c r="Q427" s="580"/>
      <c r="R427" s="580"/>
    </row>
    <row r="428" ht="15.75" customHeight="1">
      <c r="A428" s="594"/>
      <c r="B428" s="594"/>
      <c r="C428" s="594"/>
      <c r="D428" s="577"/>
      <c r="E428" s="594"/>
      <c r="F428" s="577"/>
      <c r="G428" s="577"/>
      <c r="H428" s="577"/>
      <c r="I428" s="577"/>
      <c r="J428" s="580"/>
      <c r="K428" s="580"/>
      <c r="L428" s="580"/>
      <c r="M428" s="580"/>
      <c r="N428" s="580"/>
      <c r="O428" s="580"/>
      <c r="P428" s="580"/>
      <c r="Q428" s="580"/>
      <c r="R428" s="580"/>
    </row>
    <row r="429" ht="15.75" customHeight="1">
      <c r="A429" s="596"/>
      <c r="B429" s="236" t="s">
        <v>1143</v>
      </c>
      <c r="C429" s="596"/>
      <c r="D429" s="597"/>
      <c r="E429" s="596"/>
      <c r="F429" s="597"/>
      <c r="G429" s="601">
        <f t="shared" ref="G429:I429" si="89">SUM(G366:G428)</f>
        <v>567342</v>
      </c>
      <c r="H429" s="601">
        <f t="shared" si="89"/>
        <v>92132</v>
      </c>
      <c r="I429" s="601">
        <f t="shared" si="89"/>
        <v>659474</v>
      </c>
      <c r="J429" s="580"/>
      <c r="K429" s="580"/>
      <c r="L429" s="580"/>
      <c r="M429" s="580"/>
      <c r="N429" s="580"/>
      <c r="O429" s="580"/>
      <c r="P429" s="580"/>
      <c r="Q429" s="580"/>
      <c r="R429" s="580"/>
    </row>
    <row r="430" ht="15.75" customHeight="1">
      <c r="A430" s="594"/>
      <c r="B430" s="594"/>
      <c r="C430" s="594"/>
      <c r="D430" s="577"/>
      <c r="E430" s="594"/>
      <c r="F430" s="577"/>
      <c r="G430" s="577"/>
      <c r="H430" s="577"/>
      <c r="I430" s="577"/>
      <c r="J430" s="580"/>
      <c r="K430" s="580"/>
      <c r="L430" s="580"/>
      <c r="M430" s="580"/>
      <c r="N430" s="580"/>
      <c r="O430" s="580"/>
      <c r="P430" s="580"/>
      <c r="Q430" s="580"/>
      <c r="R430" s="580"/>
    </row>
    <row r="431" ht="15.75" customHeight="1">
      <c r="A431" s="606">
        <v>6.0</v>
      </c>
      <c r="B431" s="612" t="s">
        <v>1144</v>
      </c>
      <c r="C431" s="596"/>
      <c r="D431" s="597"/>
      <c r="E431" s="596"/>
      <c r="F431" s="597"/>
      <c r="G431" s="597"/>
      <c r="H431" s="597"/>
      <c r="I431" s="597"/>
      <c r="J431" s="580"/>
      <c r="K431" s="580"/>
      <c r="L431" s="580"/>
      <c r="M431" s="580"/>
      <c r="N431" s="580"/>
      <c r="O431" s="580"/>
      <c r="P431" s="580"/>
      <c r="Q431" s="580"/>
      <c r="R431" s="580"/>
    </row>
    <row r="432" ht="15.75" customHeight="1">
      <c r="A432" s="594"/>
      <c r="B432" s="594"/>
      <c r="C432" s="594"/>
      <c r="D432" s="577"/>
      <c r="E432" s="594"/>
      <c r="F432" s="577"/>
      <c r="G432" s="577"/>
      <c r="H432" s="577"/>
      <c r="I432" s="577"/>
      <c r="J432" s="580"/>
      <c r="K432" s="580"/>
      <c r="L432" s="580"/>
      <c r="M432" s="580"/>
      <c r="N432" s="580"/>
      <c r="O432" s="580"/>
      <c r="P432" s="580"/>
      <c r="Q432" s="580"/>
      <c r="R432" s="580"/>
    </row>
    <row r="433" ht="15.75" customHeight="1">
      <c r="A433" s="602">
        <v>6.1</v>
      </c>
      <c r="B433" s="609" t="s">
        <v>1145</v>
      </c>
      <c r="C433" s="594"/>
      <c r="D433" s="577"/>
      <c r="E433" s="594"/>
      <c r="F433" s="577"/>
      <c r="G433" s="577"/>
      <c r="H433" s="577"/>
      <c r="I433" s="577"/>
      <c r="J433" s="580"/>
      <c r="K433" s="580"/>
      <c r="L433" s="580"/>
      <c r="M433" s="580"/>
      <c r="N433" s="580"/>
      <c r="O433" s="580"/>
      <c r="P433" s="580"/>
      <c r="Q433" s="580"/>
      <c r="R433" s="580"/>
    </row>
    <row r="434" ht="15.75" customHeight="1">
      <c r="A434" s="594"/>
      <c r="B434" s="603" t="s">
        <v>1146</v>
      </c>
      <c r="C434" s="594"/>
      <c r="D434" s="577"/>
      <c r="E434" s="594"/>
      <c r="F434" s="577"/>
      <c r="G434" s="577"/>
      <c r="H434" s="577"/>
      <c r="I434" s="577"/>
      <c r="J434" s="580"/>
      <c r="K434" s="580"/>
      <c r="L434" s="580"/>
      <c r="M434" s="580"/>
      <c r="N434" s="580"/>
      <c r="O434" s="580"/>
      <c r="P434" s="580"/>
      <c r="Q434" s="580"/>
      <c r="R434" s="580"/>
    </row>
    <row r="435" ht="15.75" customHeight="1">
      <c r="A435" s="594"/>
      <c r="B435" s="138" t="s">
        <v>1092</v>
      </c>
      <c r="C435" s="594"/>
      <c r="D435" s="577"/>
      <c r="E435" s="594"/>
      <c r="F435" s="577"/>
      <c r="G435" s="577"/>
      <c r="H435" s="577"/>
      <c r="I435" s="577"/>
      <c r="J435" s="580"/>
      <c r="K435" s="580"/>
      <c r="L435" s="580"/>
      <c r="M435" s="580"/>
      <c r="N435" s="580"/>
      <c r="O435" s="580"/>
      <c r="P435" s="580"/>
      <c r="Q435" s="580"/>
      <c r="R435" s="580"/>
    </row>
    <row r="436" ht="15.75" customHeight="1">
      <c r="A436" s="594"/>
      <c r="B436" s="594"/>
      <c r="C436" s="594"/>
      <c r="D436" s="577"/>
      <c r="E436" s="594"/>
      <c r="F436" s="577"/>
      <c r="G436" s="577"/>
      <c r="H436" s="577"/>
      <c r="I436" s="577"/>
      <c r="J436" s="580"/>
      <c r="K436" s="580"/>
      <c r="L436" s="580"/>
      <c r="M436" s="580"/>
      <c r="N436" s="580"/>
      <c r="O436" s="580"/>
      <c r="P436" s="580"/>
      <c r="Q436" s="580"/>
      <c r="R436" s="580"/>
    </row>
    <row r="437" ht="15.75" customHeight="1">
      <c r="A437" s="602" t="s">
        <v>284</v>
      </c>
      <c r="B437" s="141" t="s">
        <v>1147</v>
      </c>
      <c r="C437" s="594"/>
      <c r="D437" s="577"/>
      <c r="E437" s="594"/>
      <c r="F437" s="577"/>
      <c r="G437" s="577"/>
      <c r="H437" s="577"/>
      <c r="I437" s="577"/>
      <c r="J437" s="580"/>
      <c r="K437" s="580"/>
      <c r="L437" s="580"/>
      <c r="M437" s="580"/>
      <c r="N437" s="580"/>
      <c r="O437" s="580"/>
      <c r="P437" s="580"/>
      <c r="Q437" s="580"/>
      <c r="R437" s="580"/>
    </row>
    <row r="438" ht="15.75" customHeight="1">
      <c r="A438" s="594"/>
      <c r="B438" s="138" t="s">
        <v>1148</v>
      </c>
      <c r="C438" s="243" t="s">
        <v>428</v>
      </c>
      <c r="D438" s="243">
        <v>84.0</v>
      </c>
      <c r="E438" s="278">
        <v>1567.0</v>
      </c>
      <c r="F438" s="598">
        <v>193.0</v>
      </c>
      <c r="G438" s="599">
        <f>N(D438)*N(E438)</f>
        <v>131628</v>
      </c>
      <c r="H438" s="599">
        <f>N(D438)*N(F438)</f>
        <v>16212</v>
      </c>
      <c r="I438" s="599">
        <f>G438+H438</f>
        <v>147840</v>
      </c>
      <c r="J438" s="580"/>
      <c r="K438" s="580"/>
      <c r="L438" s="580"/>
      <c r="M438" s="580"/>
      <c r="N438" s="580"/>
      <c r="O438" s="580"/>
      <c r="P438" s="580"/>
      <c r="Q438" s="580"/>
      <c r="R438" s="580"/>
    </row>
    <row r="439" ht="15.75" customHeight="1">
      <c r="A439" s="594"/>
      <c r="B439" s="138" t="s">
        <v>1149</v>
      </c>
      <c r="C439" s="594"/>
      <c r="D439" s="577"/>
      <c r="E439" s="594"/>
      <c r="F439" s="577"/>
      <c r="G439" s="577"/>
      <c r="H439" s="577"/>
      <c r="I439" s="577"/>
      <c r="J439" s="580"/>
      <c r="K439" s="580"/>
      <c r="L439" s="580"/>
      <c r="M439" s="580"/>
      <c r="N439" s="580"/>
      <c r="O439" s="580"/>
      <c r="P439" s="580"/>
      <c r="Q439" s="580"/>
      <c r="R439" s="580"/>
    </row>
    <row r="440" ht="15.75" customHeight="1">
      <c r="A440" s="594"/>
      <c r="B440" s="138" t="s">
        <v>1150</v>
      </c>
      <c r="C440" s="594"/>
      <c r="D440" s="577"/>
      <c r="E440" s="594"/>
      <c r="F440" s="577"/>
      <c r="G440" s="577"/>
      <c r="H440" s="577"/>
      <c r="I440" s="577"/>
      <c r="J440" s="580"/>
      <c r="K440" s="580"/>
      <c r="L440" s="580"/>
      <c r="M440" s="580"/>
      <c r="N440" s="580"/>
      <c r="O440" s="580"/>
      <c r="P440" s="580"/>
      <c r="Q440" s="580"/>
      <c r="R440" s="580"/>
    </row>
    <row r="441" ht="15.75" customHeight="1">
      <c r="A441" s="594"/>
      <c r="B441" s="138" t="s">
        <v>1151</v>
      </c>
      <c r="C441" s="594"/>
      <c r="D441" s="577"/>
      <c r="E441" s="594"/>
      <c r="F441" s="577"/>
      <c r="G441" s="577"/>
      <c r="H441" s="577"/>
      <c r="I441" s="577"/>
      <c r="J441" s="580"/>
      <c r="K441" s="580"/>
      <c r="L441" s="580"/>
      <c r="M441" s="580"/>
      <c r="N441" s="580"/>
      <c r="O441" s="580"/>
      <c r="P441" s="580"/>
      <c r="Q441" s="580"/>
      <c r="R441" s="580"/>
    </row>
    <row r="442" ht="15.75" customHeight="1">
      <c r="A442" s="594"/>
      <c r="B442" s="594"/>
      <c r="C442" s="594"/>
      <c r="D442" s="577"/>
      <c r="E442" s="594"/>
      <c r="F442" s="577"/>
      <c r="G442" s="577"/>
      <c r="H442" s="577"/>
      <c r="I442" s="577"/>
      <c r="J442" s="580"/>
      <c r="K442" s="580"/>
      <c r="L442" s="580"/>
      <c r="M442" s="580"/>
      <c r="N442" s="580"/>
      <c r="O442" s="580"/>
      <c r="P442" s="580"/>
      <c r="Q442" s="580"/>
      <c r="R442" s="580"/>
    </row>
    <row r="443" ht="15.75" customHeight="1">
      <c r="A443" s="602" t="s">
        <v>292</v>
      </c>
      <c r="B443" s="141" t="s">
        <v>1152</v>
      </c>
      <c r="C443" s="594"/>
      <c r="D443" s="577"/>
      <c r="E443" s="594"/>
      <c r="F443" s="577"/>
      <c r="G443" s="577"/>
      <c r="H443" s="577"/>
      <c r="I443" s="577"/>
      <c r="J443" s="580"/>
      <c r="K443" s="580"/>
      <c r="L443" s="580"/>
      <c r="M443" s="580"/>
      <c r="N443" s="580"/>
      <c r="O443" s="580"/>
      <c r="P443" s="580"/>
      <c r="Q443" s="580"/>
      <c r="R443" s="580"/>
    </row>
    <row r="444" ht="15.75" customHeight="1">
      <c r="A444" s="594"/>
      <c r="B444" s="138" t="s">
        <v>1153</v>
      </c>
      <c r="C444" s="243" t="s">
        <v>428</v>
      </c>
      <c r="D444" s="243">
        <v>280.0</v>
      </c>
      <c r="E444" s="278">
        <v>1044.0</v>
      </c>
      <c r="F444" s="598">
        <v>193.0</v>
      </c>
      <c r="G444" s="599">
        <f>N(D444)*N(E444)</f>
        <v>292320</v>
      </c>
      <c r="H444" s="599">
        <f>N(D444)*N(F444)</f>
        <v>54040</v>
      </c>
      <c r="I444" s="599">
        <f>G444+H444</f>
        <v>346360</v>
      </c>
      <c r="J444" s="580"/>
      <c r="K444" s="580"/>
      <c r="L444" s="580"/>
      <c r="M444" s="580"/>
      <c r="N444" s="580"/>
      <c r="O444" s="580"/>
      <c r="P444" s="580"/>
      <c r="Q444" s="580"/>
      <c r="R444" s="580"/>
    </row>
    <row r="445" ht="15.75" customHeight="1">
      <c r="A445" s="243" t="s">
        <v>1154</v>
      </c>
      <c r="B445" s="138" t="s">
        <v>1155</v>
      </c>
      <c r="C445" s="594"/>
      <c r="D445" s="577"/>
      <c r="E445" s="594"/>
      <c r="F445" s="577"/>
      <c r="G445" s="577"/>
      <c r="H445" s="577"/>
      <c r="I445" s="577"/>
      <c r="J445" s="580"/>
      <c r="K445" s="580"/>
      <c r="L445" s="580"/>
      <c r="M445" s="580"/>
      <c r="N445" s="580"/>
      <c r="O445" s="580"/>
      <c r="P445" s="580"/>
      <c r="Q445" s="580"/>
      <c r="R445" s="580"/>
    </row>
    <row r="446" ht="15.75" customHeight="1">
      <c r="A446" s="594"/>
      <c r="B446" s="138" t="s">
        <v>1156</v>
      </c>
      <c r="C446" s="594"/>
      <c r="D446" s="577"/>
      <c r="E446" s="594"/>
      <c r="F446" s="577"/>
      <c r="G446" s="577"/>
      <c r="H446" s="577"/>
      <c r="I446" s="577"/>
      <c r="J446" s="580"/>
      <c r="K446" s="580"/>
      <c r="L446" s="580"/>
      <c r="M446" s="580"/>
      <c r="N446" s="580"/>
      <c r="O446" s="580"/>
      <c r="P446" s="580"/>
      <c r="Q446" s="580"/>
      <c r="R446" s="580"/>
    </row>
    <row r="447" ht="15.75" customHeight="1">
      <c r="A447" s="594"/>
      <c r="B447" s="594"/>
      <c r="C447" s="594"/>
      <c r="D447" s="577"/>
      <c r="E447" s="594"/>
      <c r="F447" s="577"/>
      <c r="G447" s="577"/>
      <c r="H447" s="577"/>
      <c r="I447" s="577"/>
      <c r="J447" s="580"/>
      <c r="K447" s="580"/>
      <c r="L447" s="580"/>
      <c r="M447" s="580"/>
      <c r="N447" s="580"/>
      <c r="O447" s="580"/>
      <c r="P447" s="580"/>
      <c r="Q447" s="580"/>
      <c r="R447" s="580"/>
    </row>
    <row r="448" ht="15.75" customHeight="1">
      <c r="A448" s="602">
        <v>6.2</v>
      </c>
      <c r="B448" s="141" t="s">
        <v>1157</v>
      </c>
      <c r="C448" s="243" t="s">
        <v>428</v>
      </c>
      <c r="D448" s="243">
        <v>10.0</v>
      </c>
      <c r="E448" s="278">
        <v>1741.0</v>
      </c>
      <c r="F448" s="598">
        <v>193.0</v>
      </c>
      <c r="G448" s="599">
        <f>N(D448)*N(E448)</f>
        <v>17410</v>
      </c>
      <c r="H448" s="599">
        <f>N(D448)*N(F448)</f>
        <v>1930</v>
      </c>
      <c r="I448" s="599">
        <f>G448+H448</f>
        <v>19340</v>
      </c>
      <c r="J448" s="580"/>
      <c r="K448" s="580"/>
      <c r="L448" s="580"/>
      <c r="M448" s="580"/>
      <c r="N448" s="580"/>
      <c r="O448" s="580"/>
      <c r="P448" s="580"/>
      <c r="Q448" s="580"/>
      <c r="R448" s="580"/>
    </row>
    <row r="449" ht="15.75" customHeight="1">
      <c r="A449" s="594"/>
      <c r="B449" s="603" t="s">
        <v>1158</v>
      </c>
      <c r="C449" s="594"/>
      <c r="D449" s="577"/>
      <c r="E449" s="594"/>
      <c r="F449" s="577"/>
      <c r="G449" s="577"/>
      <c r="H449" s="577"/>
      <c r="I449" s="577"/>
      <c r="J449" s="580"/>
      <c r="K449" s="580"/>
      <c r="L449" s="580"/>
      <c r="M449" s="580"/>
      <c r="N449" s="580"/>
      <c r="O449" s="580"/>
      <c r="P449" s="580"/>
      <c r="Q449" s="580"/>
      <c r="R449" s="580"/>
    </row>
    <row r="450" ht="15.75" customHeight="1">
      <c r="A450" s="594"/>
      <c r="B450" s="594"/>
      <c r="C450" s="594"/>
      <c r="D450" s="577"/>
      <c r="E450" s="594"/>
      <c r="F450" s="577"/>
      <c r="G450" s="577"/>
      <c r="H450" s="577"/>
      <c r="I450" s="577"/>
      <c r="J450" s="580"/>
      <c r="K450" s="580"/>
      <c r="L450" s="580"/>
      <c r="M450" s="580"/>
      <c r="N450" s="580"/>
      <c r="O450" s="580"/>
      <c r="P450" s="580"/>
      <c r="Q450" s="580"/>
      <c r="R450" s="580"/>
    </row>
    <row r="451" ht="15.75" customHeight="1">
      <c r="A451" s="602" t="s">
        <v>284</v>
      </c>
      <c r="B451" s="141" t="s">
        <v>1159</v>
      </c>
      <c r="C451" s="243" t="s">
        <v>428</v>
      </c>
      <c r="D451" s="243">
        <v>25.0</v>
      </c>
      <c r="E451" s="278">
        <v>1741.0</v>
      </c>
      <c r="F451" s="598">
        <v>193.0</v>
      </c>
      <c r="G451" s="599">
        <f>N(D451)*N(E451)</f>
        <v>43525</v>
      </c>
      <c r="H451" s="599">
        <f>N(D451)*N(F451)</f>
        <v>4825</v>
      </c>
      <c r="I451" s="599">
        <f>G451+H451</f>
        <v>48350</v>
      </c>
      <c r="J451" s="580"/>
      <c r="K451" s="580"/>
      <c r="L451" s="580"/>
      <c r="M451" s="580"/>
      <c r="N451" s="580"/>
      <c r="O451" s="580"/>
      <c r="P451" s="580"/>
      <c r="Q451" s="580"/>
      <c r="R451" s="580"/>
    </row>
    <row r="452" ht="15.75" customHeight="1">
      <c r="A452" s="594"/>
      <c r="B452" s="138" t="s">
        <v>1160</v>
      </c>
      <c r="C452" s="594"/>
      <c r="D452" s="577"/>
      <c r="E452" s="594"/>
      <c r="F452" s="577"/>
      <c r="G452" s="577"/>
      <c r="H452" s="577"/>
      <c r="I452" s="577"/>
      <c r="J452" s="580"/>
      <c r="K452" s="580"/>
      <c r="L452" s="580"/>
      <c r="M452" s="580"/>
      <c r="N452" s="580"/>
      <c r="O452" s="580"/>
      <c r="P452" s="580"/>
      <c r="Q452" s="580"/>
      <c r="R452" s="580"/>
    </row>
    <row r="453" ht="15.75" customHeight="1">
      <c r="A453" s="594"/>
      <c r="B453" s="138" t="s">
        <v>1161</v>
      </c>
      <c r="C453" s="594"/>
      <c r="D453" s="577"/>
      <c r="E453" s="594"/>
      <c r="F453" s="577"/>
      <c r="G453" s="577"/>
      <c r="H453" s="577"/>
      <c r="I453" s="577"/>
      <c r="J453" s="580"/>
      <c r="K453" s="580"/>
      <c r="L453" s="580"/>
      <c r="M453" s="580"/>
      <c r="N453" s="580"/>
      <c r="O453" s="580"/>
      <c r="P453" s="580"/>
      <c r="Q453" s="580"/>
      <c r="R453" s="580"/>
    </row>
    <row r="454" ht="15.75" customHeight="1">
      <c r="A454" s="594"/>
      <c r="B454" s="138" t="s">
        <v>1150</v>
      </c>
      <c r="C454" s="594"/>
      <c r="D454" s="577"/>
      <c r="E454" s="594"/>
      <c r="F454" s="577"/>
      <c r="G454" s="577"/>
      <c r="H454" s="577"/>
      <c r="I454" s="577"/>
      <c r="J454" s="580"/>
      <c r="K454" s="580"/>
      <c r="L454" s="580"/>
      <c r="M454" s="580"/>
      <c r="N454" s="580"/>
      <c r="O454" s="580"/>
      <c r="P454" s="580"/>
      <c r="Q454" s="580"/>
      <c r="R454" s="580"/>
    </row>
    <row r="455" ht="15.75" customHeight="1">
      <c r="A455" s="594"/>
      <c r="B455" s="138" t="s">
        <v>1151</v>
      </c>
      <c r="C455" s="594"/>
      <c r="D455" s="577"/>
      <c r="E455" s="594"/>
      <c r="F455" s="577"/>
      <c r="G455" s="577"/>
      <c r="H455" s="577"/>
      <c r="I455" s="577"/>
      <c r="J455" s="580"/>
      <c r="K455" s="580"/>
      <c r="L455" s="580"/>
      <c r="M455" s="580"/>
      <c r="N455" s="580"/>
      <c r="O455" s="580"/>
      <c r="P455" s="580"/>
      <c r="Q455" s="580"/>
      <c r="R455" s="580"/>
    </row>
    <row r="456" ht="15.75" customHeight="1">
      <c r="A456" s="594"/>
      <c r="B456" s="594"/>
      <c r="C456" s="594"/>
      <c r="D456" s="577"/>
      <c r="E456" s="594"/>
      <c r="F456" s="577"/>
      <c r="G456" s="577"/>
      <c r="H456" s="577"/>
      <c r="I456" s="577"/>
      <c r="J456" s="580"/>
      <c r="K456" s="580"/>
      <c r="L456" s="580"/>
      <c r="M456" s="580"/>
      <c r="N456" s="580"/>
      <c r="O456" s="580"/>
      <c r="P456" s="580"/>
      <c r="Q456" s="580"/>
      <c r="R456" s="580"/>
    </row>
    <row r="457" ht="15.75" customHeight="1">
      <c r="A457" s="602" t="s">
        <v>292</v>
      </c>
      <c r="B457" s="609" t="s">
        <v>1162</v>
      </c>
      <c r="C457" s="594"/>
      <c r="D457" s="577"/>
      <c r="E457" s="594"/>
      <c r="F457" s="577"/>
      <c r="G457" s="577"/>
      <c r="H457" s="577"/>
      <c r="I457" s="577"/>
      <c r="J457" s="580"/>
      <c r="K457" s="580"/>
      <c r="L457" s="580"/>
      <c r="M457" s="580"/>
      <c r="N457" s="580"/>
      <c r="O457" s="580"/>
      <c r="P457" s="580"/>
      <c r="Q457" s="580"/>
      <c r="R457" s="580"/>
    </row>
    <row r="458" ht="15.75" customHeight="1">
      <c r="A458" s="594"/>
      <c r="B458" s="138" t="s">
        <v>1163</v>
      </c>
      <c r="C458" s="243" t="s">
        <v>428</v>
      </c>
      <c r="D458" s="243">
        <v>125.0</v>
      </c>
      <c r="E458" s="278">
        <v>1044.0</v>
      </c>
      <c r="F458" s="598">
        <v>193.0</v>
      </c>
      <c r="G458" s="599">
        <f>N(D458)*N(E458)</f>
        <v>130500</v>
      </c>
      <c r="H458" s="599">
        <f>N(D458)*N(F458)</f>
        <v>24125</v>
      </c>
      <c r="I458" s="599">
        <f>G458+H458</f>
        <v>154625</v>
      </c>
      <c r="J458" s="580"/>
      <c r="K458" s="580"/>
      <c r="L458" s="580"/>
      <c r="M458" s="580"/>
      <c r="N458" s="580"/>
      <c r="O458" s="580"/>
      <c r="P458" s="580"/>
      <c r="Q458" s="580"/>
      <c r="R458" s="580"/>
    </row>
    <row r="459" ht="15.75" customHeight="1">
      <c r="A459" s="594"/>
      <c r="B459" s="138" t="s">
        <v>1164</v>
      </c>
      <c r="C459" s="594"/>
      <c r="D459" s="577"/>
      <c r="E459" s="594"/>
      <c r="F459" s="577"/>
      <c r="G459" s="577"/>
      <c r="H459" s="577"/>
      <c r="I459" s="577"/>
      <c r="J459" s="580"/>
      <c r="K459" s="580"/>
      <c r="L459" s="580"/>
      <c r="M459" s="580"/>
      <c r="N459" s="580"/>
      <c r="O459" s="580"/>
      <c r="P459" s="580"/>
      <c r="Q459" s="580"/>
      <c r="R459" s="580"/>
    </row>
    <row r="460" ht="15.75" customHeight="1">
      <c r="A460" s="594"/>
      <c r="B460" s="138" t="s">
        <v>1156</v>
      </c>
      <c r="C460" s="594"/>
      <c r="D460" s="577"/>
      <c r="E460" s="594"/>
      <c r="F460" s="577"/>
      <c r="G460" s="577"/>
      <c r="H460" s="577"/>
      <c r="I460" s="577"/>
      <c r="J460" s="580"/>
      <c r="K460" s="580"/>
      <c r="L460" s="580"/>
      <c r="M460" s="580"/>
      <c r="N460" s="580"/>
      <c r="O460" s="580"/>
      <c r="P460" s="580"/>
      <c r="Q460" s="580"/>
      <c r="R460" s="580"/>
    </row>
    <row r="461" ht="15.75" customHeight="1">
      <c r="A461" s="594"/>
      <c r="B461" s="594"/>
      <c r="C461" s="594"/>
      <c r="D461" s="577"/>
      <c r="E461" s="594"/>
      <c r="F461" s="577"/>
      <c r="G461" s="577"/>
      <c r="H461" s="577"/>
      <c r="I461" s="577"/>
      <c r="J461" s="580"/>
      <c r="K461" s="580"/>
      <c r="L461" s="580"/>
      <c r="M461" s="580"/>
      <c r="N461" s="580"/>
      <c r="O461" s="580"/>
      <c r="P461" s="580"/>
      <c r="Q461" s="580"/>
      <c r="R461" s="580"/>
    </row>
    <row r="462" ht="15.75" customHeight="1">
      <c r="A462" s="602">
        <v>6.3</v>
      </c>
      <c r="B462" s="609" t="s">
        <v>1165</v>
      </c>
      <c r="C462" s="594"/>
      <c r="D462" s="577"/>
      <c r="E462" s="594"/>
      <c r="F462" s="577"/>
      <c r="G462" s="577"/>
      <c r="H462" s="577"/>
      <c r="I462" s="577"/>
      <c r="J462" s="580"/>
      <c r="K462" s="580"/>
      <c r="L462" s="580"/>
      <c r="M462" s="580"/>
      <c r="N462" s="580"/>
      <c r="O462" s="580"/>
      <c r="P462" s="580"/>
      <c r="Q462" s="580"/>
      <c r="R462" s="580"/>
    </row>
    <row r="463" ht="15.75" customHeight="1">
      <c r="A463" s="594"/>
      <c r="B463" s="603" t="s">
        <v>1166</v>
      </c>
      <c r="C463" s="594"/>
      <c r="D463" s="577"/>
      <c r="E463" s="594"/>
      <c r="F463" s="577"/>
      <c r="G463" s="577"/>
      <c r="H463" s="577"/>
      <c r="I463" s="577"/>
      <c r="J463" s="580"/>
      <c r="K463" s="580"/>
      <c r="L463" s="580"/>
      <c r="M463" s="580"/>
      <c r="N463" s="580"/>
      <c r="O463" s="580"/>
      <c r="P463" s="580"/>
      <c r="Q463" s="580"/>
      <c r="R463" s="580"/>
    </row>
    <row r="464" ht="15.75" customHeight="1">
      <c r="A464" s="594"/>
      <c r="B464" s="138" t="s">
        <v>1092</v>
      </c>
      <c r="C464" s="594"/>
      <c r="D464" s="577"/>
      <c r="E464" s="594"/>
      <c r="F464" s="577"/>
      <c r="G464" s="577"/>
      <c r="H464" s="577"/>
      <c r="I464" s="577"/>
      <c r="J464" s="580"/>
      <c r="K464" s="580"/>
      <c r="L464" s="580"/>
      <c r="M464" s="580"/>
      <c r="N464" s="580"/>
      <c r="O464" s="580"/>
      <c r="P464" s="580"/>
      <c r="Q464" s="580"/>
      <c r="R464" s="580"/>
    </row>
    <row r="465" ht="15.75" customHeight="1">
      <c r="A465" s="594"/>
      <c r="B465" s="594"/>
      <c r="C465" s="594"/>
      <c r="D465" s="577"/>
      <c r="E465" s="594"/>
      <c r="F465" s="577"/>
      <c r="G465" s="577"/>
      <c r="H465" s="577"/>
      <c r="I465" s="577"/>
      <c r="J465" s="580"/>
      <c r="K465" s="580"/>
      <c r="L465" s="580"/>
      <c r="M465" s="580"/>
      <c r="N465" s="580"/>
      <c r="O465" s="580"/>
      <c r="P465" s="580"/>
      <c r="Q465" s="580"/>
      <c r="R465" s="580"/>
    </row>
    <row r="466" ht="15.75" customHeight="1">
      <c r="A466" s="594"/>
      <c r="B466" s="594"/>
      <c r="C466" s="594"/>
      <c r="D466" s="577"/>
      <c r="E466" s="594"/>
      <c r="F466" s="577"/>
      <c r="G466" s="577"/>
      <c r="H466" s="577"/>
      <c r="I466" s="577"/>
      <c r="J466" s="580"/>
      <c r="K466" s="580"/>
      <c r="L466" s="580"/>
      <c r="M466" s="580"/>
      <c r="N466" s="580"/>
      <c r="O466" s="580"/>
      <c r="P466" s="580"/>
      <c r="Q466" s="580"/>
      <c r="R466" s="580"/>
    </row>
    <row r="467" ht="15.75" customHeight="1">
      <c r="A467" s="596"/>
      <c r="B467" s="612" t="s">
        <v>1167</v>
      </c>
      <c r="C467" s="596"/>
      <c r="D467" s="597"/>
      <c r="E467" s="596"/>
      <c r="F467" s="597"/>
      <c r="G467" s="601">
        <f t="shared" ref="G467:I467" si="90">SUM(G431:G466)</f>
        <v>615383</v>
      </c>
      <c r="H467" s="601">
        <f t="shared" si="90"/>
        <v>101132</v>
      </c>
      <c r="I467" s="601">
        <f t="shared" si="90"/>
        <v>716515</v>
      </c>
      <c r="J467" s="580"/>
      <c r="K467" s="580"/>
      <c r="L467" s="580"/>
      <c r="M467" s="580"/>
      <c r="N467" s="580"/>
      <c r="O467" s="580"/>
      <c r="P467" s="580"/>
      <c r="Q467" s="580"/>
      <c r="R467" s="580"/>
    </row>
    <row r="468" ht="15.75" customHeight="1">
      <c r="A468" s="594"/>
      <c r="B468" s="594"/>
      <c r="C468" s="594"/>
      <c r="D468" s="577"/>
      <c r="E468" s="594"/>
      <c r="F468" s="577"/>
      <c r="G468" s="577"/>
      <c r="H468" s="577"/>
      <c r="I468" s="577"/>
      <c r="J468" s="580"/>
      <c r="K468" s="580"/>
      <c r="L468" s="580"/>
      <c r="M468" s="580"/>
      <c r="N468" s="580"/>
      <c r="O468" s="580"/>
      <c r="P468" s="580"/>
      <c r="Q468" s="580"/>
      <c r="R468" s="580"/>
    </row>
    <row r="469" ht="15.75" customHeight="1">
      <c r="A469" s="606">
        <v>7.0</v>
      </c>
      <c r="B469" s="612" t="s">
        <v>1168</v>
      </c>
      <c r="C469" s="596"/>
      <c r="D469" s="597"/>
      <c r="E469" s="596"/>
      <c r="F469" s="597"/>
      <c r="G469" s="597"/>
      <c r="H469" s="597"/>
      <c r="I469" s="597"/>
      <c r="J469" s="580"/>
      <c r="K469" s="580"/>
      <c r="L469" s="580"/>
      <c r="M469" s="580"/>
      <c r="N469" s="580"/>
      <c r="O469" s="580"/>
      <c r="P469" s="580"/>
      <c r="Q469" s="580"/>
      <c r="R469" s="580"/>
    </row>
    <row r="470" ht="15.75" customHeight="1">
      <c r="A470" s="594"/>
      <c r="B470" s="594"/>
      <c r="C470" s="594"/>
      <c r="D470" s="577"/>
      <c r="E470" s="594"/>
      <c r="F470" s="577"/>
      <c r="G470" s="577"/>
      <c r="H470" s="577"/>
      <c r="I470" s="577"/>
      <c r="J470" s="580"/>
      <c r="K470" s="580"/>
      <c r="L470" s="580"/>
      <c r="M470" s="580"/>
      <c r="N470" s="580"/>
      <c r="O470" s="580"/>
      <c r="P470" s="580"/>
      <c r="Q470" s="580"/>
      <c r="R470" s="580"/>
    </row>
    <row r="471" ht="15.75" customHeight="1">
      <c r="A471" s="602">
        <v>7.1</v>
      </c>
      <c r="B471" s="609" t="s">
        <v>1169</v>
      </c>
      <c r="C471" s="594"/>
      <c r="D471" s="577"/>
      <c r="E471" s="594"/>
      <c r="F471" s="577"/>
      <c r="G471" s="577"/>
      <c r="H471" s="577"/>
      <c r="I471" s="577"/>
      <c r="J471" s="580"/>
      <c r="K471" s="580"/>
      <c r="L471" s="580"/>
      <c r="M471" s="580"/>
      <c r="N471" s="580"/>
      <c r="O471" s="580"/>
      <c r="P471" s="580"/>
      <c r="Q471" s="580"/>
      <c r="R471" s="580"/>
    </row>
    <row r="472" ht="15.75" customHeight="1">
      <c r="A472" s="594"/>
      <c r="B472" s="594"/>
      <c r="C472" s="594"/>
      <c r="D472" s="577"/>
      <c r="E472" s="594"/>
      <c r="F472" s="577"/>
      <c r="G472" s="577"/>
      <c r="H472" s="577"/>
      <c r="I472" s="577"/>
      <c r="J472" s="580"/>
      <c r="K472" s="580"/>
      <c r="L472" s="580"/>
      <c r="M472" s="580"/>
      <c r="N472" s="580"/>
      <c r="O472" s="580"/>
      <c r="P472" s="580"/>
      <c r="Q472" s="580"/>
      <c r="R472" s="580"/>
    </row>
    <row r="473" ht="15.75" customHeight="1">
      <c r="A473" s="594"/>
      <c r="B473" s="138" t="s">
        <v>1170</v>
      </c>
      <c r="C473" s="594"/>
      <c r="D473" s="577"/>
      <c r="E473" s="594"/>
      <c r="F473" s="577"/>
      <c r="G473" s="577"/>
      <c r="H473" s="577"/>
      <c r="I473" s="577"/>
      <c r="J473" s="580"/>
      <c r="K473" s="580"/>
      <c r="L473" s="580"/>
      <c r="M473" s="580"/>
      <c r="N473" s="580"/>
      <c r="O473" s="580"/>
      <c r="P473" s="580"/>
      <c r="Q473" s="580"/>
      <c r="R473" s="580"/>
    </row>
    <row r="474" ht="15.75" customHeight="1">
      <c r="A474" s="594"/>
      <c r="B474" s="138" t="s">
        <v>1171</v>
      </c>
      <c r="C474" s="594"/>
      <c r="D474" s="577"/>
      <c r="E474" s="594"/>
      <c r="F474" s="577"/>
      <c r="G474" s="577"/>
      <c r="H474" s="577"/>
      <c r="I474" s="577"/>
      <c r="J474" s="580"/>
      <c r="K474" s="580"/>
      <c r="L474" s="580"/>
      <c r="M474" s="580"/>
      <c r="N474" s="580"/>
      <c r="O474" s="580"/>
      <c r="P474" s="580"/>
      <c r="Q474" s="580"/>
      <c r="R474" s="580"/>
    </row>
    <row r="475" ht="15.75" customHeight="1">
      <c r="A475" s="594"/>
      <c r="B475" s="594"/>
      <c r="C475" s="594"/>
      <c r="D475" s="577"/>
      <c r="E475" s="594"/>
      <c r="F475" s="577"/>
      <c r="G475" s="577"/>
      <c r="H475" s="577"/>
      <c r="I475" s="577"/>
      <c r="J475" s="580"/>
      <c r="K475" s="580"/>
      <c r="L475" s="580"/>
      <c r="M475" s="580"/>
      <c r="N475" s="580"/>
      <c r="O475" s="580"/>
      <c r="P475" s="580"/>
      <c r="Q475" s="580"/>
      <c r="R475" s="580"/>
    </row>
    <row r="476" ht="15.75" customHeight="1">
      <c r="A476" s="243" t="s">
        <v>284</v>
      </c>
      <c r="B476" s="138" t="s">
        <v>1172</v>
      </c>
      <c r="C476" s="243" t="s">
        <v>947</v>
      </c>
      <c r="D476" s="243">
        <v>40.0</v>
      </c>
      <c r="E476" s="278">
        <v>910.0</v>
      </c>
      <c r="F476" s="598">
        <v>193.0</v>
      </c>
      <c r="G476" s="599">
        <f>N(D476)*N(E476)</f>
        <v>36400</v>
      </c>
      <c r="H476" s="599">
        <f>N(D476)*N(F476)</f>
        <v>7720</v>
      </c>
      <c r="I476" s="599">
        <f>G476+H476</f>
        <v>44120</v>
      </c>
      <c r="J476" s="580"/>
      <c r="K476" s="580"/>
      <c r="L476" s="580"/>
      <c r="M476" s="580"/>
      <c r="N476" s="580"/>
      <c r="O476" s="580"/>
      <c r="P476" s="580"/>
      <c r="Q476" s="580"/>
      <c r="R476" s="580"/>
    </row>
    <row r="477" ht="15.75" customHeight="1">
      <c r="A477" s="594"/>
      <c r="B477" s="594"/>
      <c r="C477" s="594"/>
      <c r="D477" s="577"/>
      <c r="E477" s="594"/>
      <c r="F477" s="577"/>
      <c r="G477" s="577"/>
      <c r="H477" s="577"/>
      <c r="I477" s="577"/>
      <c r="J477" s="580"/>
      <c r="K477" s="580"/>
      <c r="L477" s="580"/>
      <c r="M477" s="580"/>
      <c r="N477" s="580"/>
      <c r="O477" s="580"/>
      <c r="P477" s="580"/>
      <c r="Q477" s="580"/>
      <c r="R477" s="580"/>
    </row>
    <row r="478" ht="15.75" customHeight="1">
      <c r="A478" s="243" t="s">
        <v>292</v>
      </c>
      <c r="B478" s="138" t="s">
        <v>1173</v>
      </c>
      <c r="C478" s="243" t="s">
        <v>947</v>
      </c>
      <c r="D478" s="277" t="s">
        <v>954</v>
      </c>
      <c r="E478" s="278">
        <v>743.0</v>
      </c>
      <c r="F478" s="598">
        <v>200.0</v>
      </c>
      <c r="G478" s="604">
        <f>N(D478)*N(E478)</f>
        <v>0</v>
      </c>
      <c r="H478" s="604">
        <f>N(D478)*N(F478)</f>
        <v>0</v>
      </c>
      <c r="I478" s="604">
        <f>G478+H478</f>
        <v>0</v>
      </c>
      <c r="J478" s="580"/>
      <c r="K478" s="580"/>
      <c r="L478" s="580"/>
      <c r="M478" s="580"/>
      <c r="N478" s="580"/>
      <c r="O478" s="580"/>
      <c r="P478" s="580"/>
      <c r="Q478" s="580"/>
      <c r="R478" s="580"/>
    </row>
    <row r="479" ht="15.75" customHeight="1">
      <c r="A479" s="594"/>
      <c r="B479" s="594"/>
      <c r="C479" s="594"/>
      <c r="D479" s="577"/>
      <c r="E479" s="594"/>
      <c r="F479" s="577"/>
      <c r="G479" s="577"/>
      <c r="H479" s="577"/>
      <c r="I479" s="577"/>
      <c r="J479" s="580"/>
      <c r="K479" s="580"/>
      <c r="L479" s="580"/>
      <c r="M479" s="580"/>
      <c r="N479" s="580"/>
      <c r="O479" s="580"/>
      <c r="P479" s="580"/>
      <c r="Q479" s="580"/>
      <c r="R479" s="580"/>
    </row>
    <row r="480" ht="15.75" customHeight="1">
      <c r="A480" s="602">
        <v>7.2</v>
      </c>
      <c r="B480" s="609" t="s">
        <v>1174</v>
      </c>
      <c r="C480" s="594"/>
      <c r="D480" s="577"/>
      <c r="E480" s="594"/>
      <c r="F480" s="577"/>
      <c r="G480" s="577"/>
      <c r="H480" s="577"/>
      <c r="I480" s="577"/>
      <c r="J480" s="580"/>
      <c r="K480" s="580"/>
      <c r="L480" s="580"/>
      <c r="M480" s="580"/>
      <c r="N480" s="580"/>
      <c r="O480" s="580"/>
      <c r="P480" s="580"/>
      <c r="Q480" s="580"/>
      <c r="R480" s="580"/>
    </row>
    <row r="481" ht="15.75" customHeight="1">
      <c r="A481" s="594"/>
      <c r="B481" s="594"/>
      <c r="C481" s="594"/>
      <c r="D481" s="577"/>
      <c r="E481" s="594"/>
      <c r="F481" s="577"/>
      <c r="G481" s="577"/>
      <c r="H481" s="577"/>
      <c r="I481" s="577"/>
      <c r="J481" s="580"/>
      <c r="K481" s="580"/>
      <c r="L481" s="580"/>
      <c r="M481" s="580"/>
      <c r="N481" s="580"/>
      <c r="O481" s="580"/>
      <c r="P481" s="580"/>
      <c r="Q481" s="580"/>
      <c r="R481" s="580"/>
    </row>
    <row r="482" ht="15.75" customHeight="1">
      <c r="A482" s="594"/>
      <c r="B482" s="603" t="s">
        <v>1175</v>
      </c>
      <c r="C482" s="594"/>
      <c r="D482" s="577"/>
      <c r="E482" s="594"/>
      <c r="F482" s="577"/>
      <c r="G482" s="577"/>
      <c r="H482" s="577"/>
      <c r="I482" s="577"/>
      <c r="J482" s="580"/>
      <c r="K482" s="580"/>
      <c r="L482" s="580"/>
      <c r="M482" s="580"/>
      <c r="N482" s="580"/>
      <c r="O482" s="580"/>
      <c r="P482" s="580"/>
      <c r="Q482" s="580"/>
      <c r="R482" s="580"/>
    </row>
    <row r="483" ht="15.75" customHeight="1">
      <c r="A483" s="594"/>
      <c r="B483" s="138" t="s">
        <v>1171</v>
      </c>
      <c r="C483" s="594"/>
      <c r="D483" s="577"/>
      <c r="E483" s="594"/>
      <c r="F483" s="577"/>
      <c r="G483" s="577"/>
      <c r="H483" s="577"/>
      <c r="I483" s="577"/>
      <c r="J483" s="580"/>
      <c r="K483" s="580"/>
      <c r="L483" s="580"/>
      <c r="M483" s="580"/>
      <c r="N483" s="580"/>
      <c r="O483" s="580"/>
      <c r="P483" s="580"/>
      <c r="Q483" s="580"/>
      <c r="R483" s="580"/>
    </row>
    <row r="484" ht="15.75" customHeight="1">
      <c r="A484" s="594"/>
      <c r="B484" s="594"/>
      <c r="C484" s="594"/>
      <c r="D484" s="577"/>
      <c r="E484" s="594"/>
      <c r="F484" s="577"/>
      <c r="G484" s="577"/>
      <c r="H484" s="577"/>
      <c r="I484" s="577"/>
      <c r="J484" s="580"/>
      <c r="K484" s="580"/>
      <c r="L484" s="580"/>
      <c r="M484" s="580"/>
      <c r="N484" s="580"/>
      <c r="O484" s="580"/>
      <c r="P484" s="580"/>
      <c r="Q484" s="580"/>
      <c r="R484" s="580"/>
    </row>
    <row r="485" ht="15.75" customHeight="1">
      <c r="A485" s="243" t="s">
        <v>284</v>
      </c>
      <c r="B485" s="138" t="s">
        <v>1176</v>
      </c>
      <c r="C485" s="243" t="s">
        <v>947</v>
      </c>
      <c r="D485" s="243">
        <v>10.0</v>
      </c>
      <c r="E485" s="278">
        <v>2132.0</v>
      </c>
      <c r="F485" s="598">
        <v>290.0</v>
      </c>
      <c r="G485" s="599">
        <f>N(D485)*N(E485)</f>
        <v>21320</v>
      </c>
      <c r="H485" s="599">
        <f>N(D485)*N(F485)</f>
        <v>2900</v>
      </c>
      <c r="I485" s="599">
        <f>G485+H485</f>
        <v>24220</v>
      </c>
      <c r="J485" s="580"/>
      <c r="K485" s="580"/>
      <c r="L485" s="580"/>
      <c r="M485" s="580"/>
      <c r="N485" s="580"/>
      <c r="O485" s="580"/>
      <c r="P485" s="580"/>
      <c r="Q485" s="580"/>
      <c r="R485" s="580"/>
    </row>
    <row r="486" ht="15.75" customHeight="1">
      <c r="A486" s="594"/>
      <c r="B486" s="594"/>
      <c r="C486" s="594"/>
      <c r="D486" s="577"/>
      <c r="E486" s="594"/>
      <c r="F486" s="577"/>
      <c r="G486" s="577"/>
      <c r="H486" s="577"/>
      <c r="I486" s="577"/>
      <c r="J486" s="580"/>
      <c r="K486" s="580"/>
      <c r="L486" s="580"/>
      <c r="M486" s="580"/>
      <c r="N486" s="580"/>
      <c r="O486" s="580"/>
      <c r="P486" s="580"/>
      <c r="Q486" s="580"/>
      <c r="R486" s="580"/>
    </row>
    <row r="487" ht="15.75" customHeight="1">
      <c r="A487" s="243" t="s">
        <v>292</v>
      </c>
      <c r="B487" s="138" t="s">
        <v>1177</v>
      </c>
      <c r="C487" s="243" t="s">
        <v>947</v>
      </c>
      <c r="D487" s="243">
        <v>6.0</v>
      </c>
      <c r="E487" s="278">
        <v>1436.0</v>
      </c>
      <c r="F487" s="598">
        <v>290.0</v>
      </c>
      <c r="G487" s="599">
        <f>N(D487)*N(E487)</f>
        <v>8616</v>
      </c>
      <c r="H487" s="599">
        <f>N(D487)*N(F487)</f>
        <v>1740</v>
      </c>
      <c r="I487" s="599">
        <f>G487+H487</f>
        <v>10356</v>
      </c>
      <c r="J487" s="580"/>
      <c r="K487" s="580"/>
      <c r="L487" s="580"/>
      <c r="M487" s="580"/>
      <c r="N487" s="580"/>
      <c r="O487" s="580"/>
      <c r="P487" s="580"/>
      <c r="Q487" s="580"/>
      <c r="R487" s="580"/>
    </row>
    <row r="488" ht="15.75" customHeight="1">
      <c r="A488" s="594"/>
      <c r="B488" s="594"/>
      <c r="C488" s="594"/>
      <c r="D488" s="577"/>
      <c r="E488" s="594"/>
      <c r="F488" s="577"/>
      <c r="G488" s="577"/>
      <c r="H488" s="577"/>
      <c r="I488" s="577"/>
      <c r="J488" s="580"/>
      <c r="K488" s="580"/>
      <c r="L488" s="580"/>
      <c r="M488" s="580"/>
      <c r="N488" s="580"/>
      <c r="O488" s="580"/>
      <c r="P488" s="580"/>
      <c r="Q488" s="580"/>
      <c r="R488" s="580"/>
    </row>
    <row r="489" ht="15.75" customHeight="1">
      <c r="A489" s="243" t="s">
        <v>508</v>
      </c>
      <c r="B489" s="603" t="s">
        <v>1178</v>
      </c>
      <c r="C489" s="243" t="s">
        <v>947</v>
      </c>
      <c r="D489" s="243">
        <v>48.0</v>
      </c>
      <c r="E489" s="278">
        <v>1819.0</v>
      </c>
      <c r="F489" s="598">
        <v>290.0</v>
      </c>
      <c r="G489" s="599">
        <f>N(D489)*N(E489)</f>
        <v>87312</v>
      </c>
      <c r="H489" s="599">
        <f>N(D489)*N(F489)</f>
        <v>13920</v>
      </c>
      <c r="I489" s="599">
        <f>G489+H489</f>
        <v>101232</v>
      </c>
      <c r="J489" s="580"/>
      <c r="K489" s="580"/>
      <c r="L489" s="580"/>
      <c r="M489" s="580"/>
      <c r="N489" s="580"/>
      <c r="O489" s="580"/>
      <c r="P489" s="580"/>
      <c r="Q489" s="580"/>
      <c r="R489" s="580"/>
    </row>
    <row r="490" ht="15.75" customHeight="1">
      <c r="A490" s="594"/>
      <c r="B490" s="594"/>
      <c r="C490" s="594"/>
      <c r="D490" s="577"/>
      <c r="E490" s="594"/>
      <c r="F490" s="577"/>
      <c r="G490" s="577"/>
      <c r="H490" s="577"/>
      <c r="I490" s="577"/>
      <c r="J490" s="580"/>
      <c r="K490" s="580"/>
      <c r="L490" s="580"/>
      <c r="M490" s="580"/>
      <c r="N490" s="580"/>
      <c r="O490" s="580"/>
      <c r="P490" s="580"/>
      <c r="Q490" s="580"/>
      <c r="R490" s="580"/>
    </row>
    <row r="491" ht="15.75" customHeight="1">
      <c r="A491" s="243" t="s">
        <v>510</v>
      </c>
      <c r="B491" s="138" t="s">
        <v>1179</v>
      </c>
      <c r="C491" s="243" t="s">
        <v>947</v>
      </c>
      <c r="D491" s="243">
        <v>14.0</v>
      </c>
      <c r="E491" s="278">
        <v>1436.0</v>
      </c>
      <c r="F491" s="598">
        <v>242.0</v>
      </c>
      <c r="G491" s="599">
        <f>N(D491)*N(E491)</f>
        <v>20104</v>
      </c>
      <c r="H491" s="599">
        <f>N(D491)*N(F491)</f>
        <v>3388</v>
      </c>
      <c r="I491" s="599">
        <f>G491+H491</f>
        <v>23492</v>
      </c>
      <c r="J491" s="580"/>
      <c r="K491" s="580"/>
      <c r="L491" s="580"/>
      <c r="M491" s="580"/>
      <c r="N491" s="580"/>
      <c r="O491" s="580"/>
      <c r="P491" s="580"/>
      <c r="Q491" s="580"/>
      <c r="R491" s="580"/>
    </row>
    <row r="492" ht="15.75" customHeight="1">
      <c r="A492" s="594"/>
      <c r="B492" s="594"/>
      <c r="C492" s="594"/>
      <c r="D492" s="577"/>
      <c r="E492" s="594"/>
      <c r="F492" s="577"/>
      <c r="G492" s="577"/>
      <c r="H492" s="577"/>
      <c r="I492" s="577"/>
      <c r="J492" s="580"/>
      <c r="K492" s="580"/>
      <c r="L492" s="580"/>
      <c r="M492" s="580"/>
      <c r="N492" s="580"/>
      <c r="O492" s="580"/>
      <c r="P492" s="580"/>
      <c r="Q492" s="580"/>
      <c r="R492" s="580"/>
    </row>
    <row r="493" ht="15.75" customHeight="1">
      <c r="A493" s="243" t="s">
        <v>952</v>
      </c>
      <c r="B493" s="138" t="s">
        <v>1180</v>
      </c>
      <c r="C493" s="243" t="s">
        <v>947</v>
      </c>
      <c r="D493" s="243">
        <v>16.0</v>
      </c>
      <c r="E493" s="278">
        <v>1149.0</v>
      </c>
      <c r="F493" s="598">
        <v>242.0</v>
      </c>
      <c r="G493" s="599">
        <f>N(D493)*N(E493)</f>
        <v>18384</v>
      </c>
      <c r="H493" s="599">
        <f>N(D493)*N(F493)</f>
        <v>3872</v>
      </c>
      <c r="I493" s="599">
        <f>G493+H493</f>
        <v>22256</v>
      </c>
      <c r="J493" s="580"/>
      <c r="K493" s="580"/>
      <c r="L493" s="580"/>
      <c r="M493" s="580"/>
      <c r="N493" s="580"/>
      <c r="O493" s="580"/>
      <c r="P493" s="580"/>
      <c r="Q493" s="580"/>
      <c r="R493" s="580"/>
    </row>
    <row r="494" ht="15.75" customHeight="1">
      <c r="A494" s="594"/>
      <c r="B494" s="594"/>
      <c r="C494" s="594"/>
      <c r="D494" s="577"/>
      <c r="E494" s="594"/>
      <c r="F494" s="577"/>
      <c r="G494" s="577"/>
      <c r="H494" s="577"/>
      <c r="I494" s="577"/>
      <c r="J494" s="580"/>
      <c r="K494" s="580"/>
      <c r="L494" s="580"/>
      <c r="M494" s="580"/>
      <c r="N494" s="580"/>
      <c r="O494" s="580"/>
      <c r="P494" s="580"/>
      <c r="Q494" s="580"/>
      <c r="R494" s="580"/>
    </row>
    <row r="495" ht="15.75" customHeight="1">
      <c r="A495" s="602">
        <v>7.3</v>
      </c>
      <c r="B495" s="609" t="s">
        <v>1181</v>
      </c>
      <c r="C495" s="594"/>
      <c r="D495" s="577"/>
      <c r="E495" s="594"/>
      <c r="F495" s="577"/>
      <c r="G495" s="577"/>
      <c r="H495" s="577"/>
      <c r="I495" s="577"/>
      <c r="J495" s="580"/>
      <c r="K495" s="580"/>
      <c r="L495" s="580"/>
      <c r="M495" s="580"/>
      <c r="N495" s="580"/>
      <c r="O495" s="580"/>
      <c r="P495" s="580"/>
      <c r="Q495" s="580"/>
      <c r="R495" s="580"/>
    </row>
    <row r="496" ht="15.75" customHeight="1">
      <c r="A496" s="594"/>
      <c r="B496" s="594"/>
      <c r="C496" s="594"/>
      <c r="D496" s="577"/>
      <c r="E496" s="594"/>
      <c r="F496" s="577"/>
      <c r="G496" s="577"/>
      <c r="H496" s="577"/>
      <c r="I496" s="577"/>
      <c r="J496" s="580"/>
      <c r="K496" s="580"/>
      <c r="L496" s="580"/>
      <c r="M496" s="580"/>
      <c r="N496" s="580"/>
      <c r="O496" s="580"/>
      <c r="P496" s="580"/>
      <c r="Q496" s="580"/>
      <c r="R496" s="580"/>
    </row>
    <row r="497" ht="15.75" customHeight="1">
      <c r="A497" s="243" t="s">
        <v>284</v>
      </c>
      <c r="B497" s="138" t="s">
        <v>1178</v>
      </c>
      <c r="C497" s="243" t="s">
        <v>947</v>
      </c>
      <c r="D497" s="243">
        <v>18.0</v>
      </c>
      <c r="E497" s="278">
        <v>1175.0</v>
      </c>
      <c r="F497" s="598">
        <v>242.0</v>
      </c>
      <c r="G497" s="599">
        <f>N(D497)*N(E497)</f>
        <v>21150</v>
      </c>
      <c r="H497" s="599">
        <f>N(D497)*N(F497)</f>
        <v>4356</v>
      </c>
      <c r="I497" s="599">
        <f>G497+H497</f>
        <v>25506</v>
      </c>
      <c r="J497" s="580"/>
      <c r="K497" s="580"/>
      <c r="L497" s="580"/>
      <c r="M497" s="580"/>
      <c r="N497" s="580"/>
      <c r="O497" s="580"/>
      <c r="P497" s="580"/>
      <c r="Q497" s="580"/>
      <c r="R497" s="580"/>
    </row>
    <row r="498" ht="15.75" customHeight="1">
      <c r="A498" s="594"/>
      <c r="B498" s="594"/>
      <c r="C498" s="594"/>
      <c r="D498" s="577"/>
      <c r="E498" s="594"/>
      <c r="F498" s="577"/>
      <c r="G498" s="577"/>
      <c r="H498" s="577"/>
      <c r="I498" s="577"/>
      <c r="J498" s="580"/>
      <c r="K498" s="580"/>
      <c r="L498" s="580"/>
      <c r="M498" s="580"/>
      <c r="N498" s="580"/>
      <c r="O498" s="580"/>
      <c r="P498" s="580"/>
      <c r="Q498" s="580"/>
      <c r="R498" s="580"/>
    </row>
    <row r="499" ht="15.75" customHeight="1">
      <c r="A499" s="243" t="s">
        <v>292</v>
      </c>
      <c r="B499" s="603" t="s">
        <v>1179</v>
      </c>
      <c r="C499" s="243" t="s">
        <v>947</v>
      </c>
      <c r="D499" s="243">
        <v>12.0</v>
      </c>
      <c r="E499" s="278">
        <v>1001.0</v>
      </c>
      <c r="F499" s="598">
        <v>242.0</v>
      </c>
      <c r="G499" s="599">
        <f>N(D499)*N(E499)</f>
        <v>12012</v>
      </c>
      <c r="H499" s="599">
        <f>N(D499)*N(F499)</f>
        <v>2904</v>
      </c>
      <c r="I499" s="599">
        <f>G499+H499</f>
        <v>14916</v>
      </c>
      <c r="J499" s="580"/>
      <c r="K499" s="580"/>
      <c r="L499" s="580"/>
      <c r="M499" s="580"/>
      <c r="N499" s="580"/>
      <c r="O499" s="580"/>
      <c r="P499" s="580"/>
      <c r="Q499" s="580"/>
      <c r="R499" s="580"/>
    </row>
    <row r="500" ht="15.75" customHeight="1">
      <c r="A500" s="594"/>
      <c r="B500" s="594"/>
      <c r="C500" s="594"/>
      <c r="D500" s="577"/>
      <c r="E500" s="594"/>
      <c r="F500" s="577"/>
      <c r="G500" s="577"/>
      <c r="H500" s="577"/>
      <c r="I500" s="577"/>
      <c r="J500" s="580"/>
      <c r="K500" s="580"/>
      <c r="L500" s="580"/>
      <c r="M500" s="580"/>
      <c r="N500" s="580"/>
      <c r="O500" s="580"/>
      <c r="P500" s="580"/>
      <c r="Q500" s="580"/>
      <c r="R500" s="580"/>
    </row>
    <row r="501" ht="15.75" customHeight="1">
      <c r="A501" s="243" t="s">
        <v>508</v>
      </c>
      <c r="B501" s="138" t="s">
        <v>1176</v>
      </c>
      <c r="C501" s="243" t="s">
        <v>947</v>
      </c>
      <c r="D501" s="243">
        <v>10.0</v>
      </c>
      <c r="E501" s="278">
        <v>1523.0</v>
      </c>
      <c r="F501" s="598">
        <v>242.0</v>
      </c>
      <c r="G501" s="599">
        <f>N(D501)*N(E501)</f>
        <v>15230</v>
      </c>
      <c r="H501" s="599">
        <f>N(D501)*N(F501)</f>
        <v>2420</v>
      </c>
      <c r="I501" s="599">
        <f>G501+H501</f>
        <v>17650</v>
      </c>
      <c r="J501" s="580"/>
      <c r="K501" s="580"/>
      <c r="L501" s="580"/>
      <c r="M501" s="580"/>
      <c r="N501" s="580"/>
      <c r="O501" s="580"/>
      <c r="P501" s="580"/>
      <c r="Q501" s="580"/>
      <c r="R501" s="580"/>
    </row>
    <row r="502" ht="15.75" customHeight="1">
      <c r="A502" s="594"/>
      <c r="B502" s="594"/>
      <c r="C502" s="594"/>
      <c r="D502" s="577"/>
      <c r="E502" s="594"/>
      <c r="F502" s="577"/>
      <c r="G502" s="577"/>
      <c r="H502" s="577"/>
      <c r="I502" s="577"/>
      <c r="J502" s="580"/>
      <c r="K502" s="580"/>
      <c r="L502" s="580"/>
      <c r="M502" s="580"/>
      <c r="N502" s="580"/>
      <c r="O502" s="580"/>
      <c r="P502" s="580"/>
      <c r="Q502" s="580"/>
      <c r="R502" s="580"/>
    </row>
    <row r="503" ht="15.75" customHeight="1">
      <c r="A503" s="602">
        <v>7.4</v>
      </c>
      <c r="B503" s="141" t="s">
        <v>1182</v>
      </c>
      <c r="C503" s="594"/>
      <c r="D503" s="577"/>
      <c r="E503" s="594"/>
      <c r="F503" s="577"/>
      <c r="G503" s="577"/>
      <c r="H503" s="577"/>
      <c r="I503" s="577"/>
      <c r="J503" s="580"/>
      <c r="K503" s="580"/>
      <c r="L503" s="580"/>
      <c r="M503" s="580"/>
      <c r="N503" s="580"/>
      <c r="O503" s="580"/>
      <c r="P503" s="580"/>
      <c r="Q503" s="580"/>
      <c r="R503" s="580"/>
    </row>
    <row r="504" ht="15.75" customHeight="1">
      <c r="A504" s="594"/>
      <c r="B504" s="138" t="s">
        <v>1183</v>
      </c>
      <c r="C504" s="594"/>
      <c r="D504" s="577"/>
      <c r="E504" s="594"/>
      <c r="F504" s="577"/>
      <c r="G504" s="577"/>
      <c r="H504" s="577"/>
      <c r="I504" s="577"/>
      <c r="J504" s="580"/>
      <c r="K504" s="580"/>
      <c r="L504" s="580"/>
      <c r="M504" s="580"/>
      <c r="N504" s="580"/>
      <c r="O504" s="580"/>
      <c r="P504" s="580"/>
      <c r="Q504" s="580"/>
      <c r="R504" s="580"/>
    </row>
    <row r="505" ht="15.75" customHeight="1">
      <c r="A505" s="594"/>
      <c r="B505" s="138" t="s">
        <v>1184</v>
      </c>
      <c r="C505" s="594"/>
      <c r="D505" s="577"/>
      <c r="E505" s="594"/>
      <c r="F505" s="577"/>
      <c r="G505" s="577"/>
      <c r="H505" s="577"/>
      <c r="I505" s="577"/>
      <c r="J505" s="580"/>
      <c r="K505" s="580"/>
      <c r="L505" s="580"/>
      <c r="M505" s="580"/>
      <c r="N505" s="580"/>
      <c r="O505" s="580"/>
      <c r="P505" s="580"/>
      <c r="Q505" s="580"/>
      <c r="R505" s="580"/>
    </row>
    <row r="506" ht="15.75" customHeight="1">
      <c r="A506" s="594"/>
      <c r="B506" s="138" t="s">
        <v>1185</v>
      </c>
      <c r="C506" s="594"/>
      <c r="D506" s="577"/>
      <c r="E506" s="594"/>
      <c r="F506" s="577"/>
      <c r="G506" s="577"/>
      <c r="H506" s="577"/>
      <c r="I506" s="577"/>
      <c r="J506" s="580"/>
      <c r="K506" s="580"/>
      <c r="L506" s="580"/>
      <c r="M506" s="580"/>
      <c r="N506" s="580"/>
      <c r="O506" s="580"/>
      <c r="P506" s="580"/>
      <c r="Q506" s="580"/>
      <c r="R506" s="580"/>
    </row>
    <row r="507" ht="15.75" customHeight="1">
      <c r="A507" s="243" t="s">
        <v>284</v>
      </c>
      <c r="B507" s="603" t="s">
        <v>1186</v>
      </c>
      <c r="C507" s="243" t="s">
        <v>947</v>
      </c>
      <c r="D507" s="243">
        <v>10.0</v>
      </c>
      <c r="E507" s="278">
        <v>2776.0</v>
      </c>
      <c r="F507" s="598">
        <v>484.0</v>
      </c>
      <c r="G507" s="599">
        <f>N(D507)*N(E507)</f>
        <v>27760</v>
      </c>
      <c r="H507" s="599">
        <f>N(D507)*N(F507)</f>
        <v>4840</v>
      </c>
      <c r="I507" s="599">
        <f>G507+H507</f>
        <v>32600</v>
      </c>
      <c r="J507" s="580"/>
      <c r="K507" s="580"/>
      <c r="L507" s="580"/>
      <c r="M507" s="580"/>
      <c r="N507" s="580"/>
      <c r="O507" s="580"/>
      <c r="P507" s="580"/>
      <c r="Q507" s="580"/>
      <c r="R507" s="580"/>
    </row>
    <row r="508" ht="15.75" customHeight="1">
      <c r="A508" s="594"/>
      <c r="B508" s="594"/>
      <c r="C508" s="594"/>
      <c r="D508" s="577"/>
      <c r="E508" s="594"/>
      <c r="F508" s="577"/>
      <c r="G508" s="577"/>
      <c r="H508" s="577"/>
      <c r="I508" s="577"/>
      <c r="J508" s="580"/>
      <c r="K508" s="580"/>
      <c r="L508" s="580"/>
      <c r="M508" s="580"/>
      <c r="N508" s="580"/>
      <c r="O508" s="580"/>
      <c r="P508" s="580"/>
      <c r="Q508" s="580"/>
      <c r="R508" s="580"/>
    </row>
    <row r="509" ht="15.75" customHeight="1">
      <c r="A509" s="596"/>
      <c r="B509" s="236" t="s">
        <v>1187</v>
      </c>
      <c r="C509" s="596"/>
      <c r="D509" s="597"/>
      <c r="E509" s="596"/>
      <c r="F509" s="597"/>
      <c r="G509" s="601">
        <f t="shared" ref="G509:I509" si="91">SUM(G469:G508)</f>
        <v>268288</v>
      </c>
      <c r="H509" s="601">
        <f t="shared" si="91"/>
        <v>48060</v>
      </c>
      <c r="I509" s="601">
        <f t="shared" si="91"/>
        <v>316348</v>
      </c>
      <c r="J509" s="580"/>
      <c r="K509" s="580"/>
      <c r="L509" s="580"/>
      <c r="M509" s="580"/>
      <c r="N509" s="580"/>
      <c r="O509" s="580"/>
      <c r="P509" s="580"/>
      <c r="Q509" s="580"/>
      <c r="R509" s="580"/>
    </row>
    <row r="510" ht="15.75" customHeight="1">
      <c r="A510" s="594"/>
      <c r="B510" s="594"/>
      <c r="C510" s="594"/>
      <c r="D510" s="577"/>
      <c r="E510" s="594"/>
      <c r="F510" s="577"/>
      <c r="G510" s="577"/>
      <c r="H510" s="577"/>
      <c r="I510" s="577"/>
      <c r="J510" s="580"/>
      <c r="K510" s="580"/>
      <c r="L510" s="580"/>
      <c r="M510" s="580"/>
      <c r="N510" s="580"/>
      <c r="O510" s="580"/>
      <c r="P510" s="580"/>
      <c r="Q510" s="580"/>
      <c r="R510" s="580"/>
    </row>
    <row r="511" ht="15.75" customHeight="1">
      <c r="A511" s="606">
        <v>8.0</v>
      </c>
      <c r="B511" s="236" t="s">
        <v>1188</v>
      </c>
      <c r="C511" s="596"/>
      <c r="D511" s="597"/>
      <c r="E511" s="596"/>
      <c r="F511" s="597"/>
      <c r="G511" s="597"/>
      <c r="H511" s="597"/>
      <c r="I511" s="597"/>
      <c r="J511" s="580"/>
      <c r="K511" s="580"/>
      <c r="L511" s="580"/>
      <c r="M511" s="580"/>
      <c r="N511" s="580"/>
      <c r="O511" s="580"/>
      <c r="P511" s="580"/>
      <c r="Q511" s="580"/>
      <c r="R511" s="580"/>
    </row>
    <row r="512" ht="15.75" customHeight="1">
      <c r="A512" s="602">
        <v>8.1</v>
      </c>
      <c r="B512" s="609" t="s">
        <v>1189</v>
      </c>
      <c r="C512" s="594"/>
      <c r="D512" s="577"/>
      <c r="E512" s="594"/>
      <c r="F512" s="577"/>
      <c r="G512" s="577"/>
      <c r="H512" s="577"/>
      <c r="I512" s="577"/>
      <c r="J512" s="580"/>
      <c r="K512" s="580"/>
      <c r="L512" s="580"/>
      <c r="M512" s="580"/>
      <c r="N512" s="580"/>
      <c r="O512" s="580"/>
      <c r="P512" s="580"/>
      <c r="Q512" s="580"/>
      <c r="R512" s="580"/>
    </row>
    <row r="513" ht="15.75" customHeight="1">
      <c r="A513" s="594"/>
      <c r="B513" s="594"/>
      <c r="C513" s="594"/>
      <c r="D513" s="577"/>
      <c r="E513" s="594"/>
      <c r="F513" s="577"/>
      <c r="G513" s="577"/>
      <c r="H513" s="577"/>
      <c r="I513" s="577"/>
      <c r="J513" s="580"/>
      <c r="K513" s="580"/>
      <c r="L513" s="580"/>
      <c r="M513" s="580"/>
      <c r="N513" s="580"/>
      <c r="O513" s="580"/>
      <c r="P513" s="580"/>
      <c r="Q513" s="580"/>
      <c r="R513" s="580"/>
    </row>
    <row r="514" ht="15.75" customHeight="1">
      <c r="A514" s="594"/>
      <c r="B514" s="603" t="s">
        <v>1190</v>
      </c>
      <c r="C514" s="594"/>
      <c r="D514" s="577"/>
      <c r="E514" s="594"/>
      <c r="F514" s="577"/>
      <c r="G514" s="577"/>
      <c r="H514" s="577"/>
      <c r="I514" s="577"/>
      <c r="J514" s="580"/>
      <c r="K514" s="580"/>
      <c r="L514" s="580"/>
      <c r="M514" s="580"/>
      <c r="N514" s="580"/>
      <c r="O514" s="580"/>
      <c r="P514" s="580"/>
      <c r="Q514" s="580"/>
      <c r="R514" s="580"/>
    </row>
    <row r="515" ht="15.75" customHeight="1">
      <c r="A515" s="594"/>
      <c r="B515" s="603" t="s">
        <v>1191</v>
      </c>
      <c r="C515" s="594"/>
      <c r="D515" s="577"/>
      <c r="E515" s="594"/>
      <c r="F515" s="577"/>
      <c r="G515" s="577"/>
      <c r="H515" s="577"/>
      <c r="I515" s="577"/>
      <c r="J515" s="580"/>
      <c r="K515" s="580"/>
      <c r="L515" s="580"/>
      <c r="M515" s="580"/>
      <c r="N515" s="580"/>
      <c r="O515" s="580"/>
      <c r="P515" s="580"/>
      <c r="Q515" s="580"/>
      <c r="R515" s="580"/>
    </row>
    <row r="516" ht="15.75" customHeight="1">
      <c r="A516" s="594"/>
      <c r="B516" s="603" t="s">
        <v>1192</v>
      </c>
      <c r="C516" s="594"/>
      <c r="D516" s="577"/>
      <c r="E516" s="594"/>
      <c r="F516" s="577"/>
      <c r="G516" s="577"/>
      <c r="H516" s="577"/>
      <c r="I516" s="577"/>
      <c r="J516" s="580"/>
      <c r="K516" s="580"/>
      <c r="L516" s="580"/>
      <c r="M516" s="580"/>
      <c r="N516" s="580"/>
      <c r="O516" s="580"/>
      <c r="P516" s="580"/>
      <c r="Q516" s="580"/>
      <c r="R516" s="580"/>
    </row>
    <row r="517" ht="15.75" customHeight="1">
      <c r="A517" s="594"/>
      <c r="B517" s="603" t="s">
        <v>1193</v>
      </c>
      <c r="C517" s="594"/>
      <c r="D517" s="577"/>
      <c r="E517" s="594"/>
      <c r="F517" s="577"/>
      <c r="G517" s="577"/>
      <c r="H517" s="577"/>
      <c r="I517" s="577"/>
      <c r="J517" s="580"/>
      <c r="K517" s="580"/>
      <c r="L517" s="580"/>
      <c r="M517" s="580"/>
      <c r="N517" s="580"/>
      <c r="O517" s="580"/>
      <c r="P517" s="580"/>
      <c r="Q517" s="580"/>
      <c r="R517" s="580"/>
    </row>
    <row r="518" ht="15.75" customHeight="1">
      <c r="A518" s="594"/>
      <c r="B518" s="603" t="s">
        <v>1194</v>
      </c>
      <c r="C518" s="594"/>
      <c r="D518" s="577"/>
      <c r="E518" s="594"/>
      <c r="F518" s="577"/>
      <c r="G518" s="577"/>
      <c r="H518" s="577"/>
      <c r="I518" s="577"/>
      <c r="J518" s="580"/>
      <c r="K518" s="580"/>
      <c r="L518" s="580"/>
      <c r="M518" s="580"/>
      <c r="N518" s="580"/>
      <c r="O518" s="580"/>
      <c r="P518" s="580"/>
      <c r="Q518" s="580"/>
      <c r="R518" s="580"/>
    </row>
    <row r="519" ht="15.75" customHeight="1">
      <c r="A519" s="594"/>
      <c r="B519" s="603" t="s">
        <v>1195</v>
      </c>
      <c r="C519" s="594"/>
      <c r="D519" s="577"/>
      <c r="E519" s="594"/>
      <c r="F519" s="577"/>
      <c r="G519" s="577"/>
      <c r="H519" s="577"/>
      <c r="I519" s="577"/>
      <c r="J519" s="580"/>
      <c r="K519" s="580"/>
      <c r="L519" s="580"/>
      <c r="M519" s="580"/>
      <c r="N519" s="580"/>
      <c r="O519" s="580"/>
      <c r="P519" s="580"/>
      <c r="Q519" s="580"/>
      <c r="R519" s="580"/>
    </row>
    <row r="520" ht="15.75" customHeight="1">
      <c r="A520" s="594"/>
      <c r="B520" s="603" t="s">
        <v>1196</v>
      </c>
      <c r="C520" s="594"/>
      <c r="D520" s="577"/>
      <c r="E520" s="594"/>
      <c r="F520" s="577"/>
      <c r="G520" s="577"/>
      <c r="H520" s="577"/>
      <c r="I520" s="577"/>
      <c r="J520" s="580"/>
      <c r="K520" s="580"/>
      <c r="L520" s="580"/>
      <c r="M520" s="580"/>
      <c r="N520" s="580"/>
      <c r="O520" s="580"/>
      <c r="P520" s="580"/>
      <c r="Q520" s="580"/>
      <c r="R520" s="580"/>
    </row>
    <row r="521" ht="15.75" customHeight="1">
      <c r="A521" s="594"/>
      <c r="B521" s="603" t="s">
        <v>1197</v>
      </c>
      <c r="C521" s="594"/>
      <c r="D521" s="577"/>
      <c r="E521" s="594"/>
      <c r="F521" s="577"/>
      <c r="G521" s="577"/>
      <c r="H521" s="577"/>
      <c r="I521" s="577"/>
      <c r="J521" s="580"/>
      <c r="K521" s="580"/>
      <c r="L521" s="580"/>
      <c r="M521" s="580"/>
      <c r="N521" s="580"/>
      <c r="O521" s="580"/>
      <c r="P521" s="580"/>
      <c r="Q521" s="580"/>
      <c r="R521" s="580"/>
    </row>
    <row r="522" ht="15.75" customHeight="1">
      <c r="A522" s="594"/>
      <c r="B522" s="594"/>
      <c r="C522" s="594"/>
      <c r="D522" s="577"/>
      <c r="E522" s="594"/>
      <c r="F522" s="577"/>
      <c r="G522" s="577"/>
      <c r="H522" s="577"/>
      <c r="I522" s="577"/>
      <c r="J522" s="580"/>
      <c r="K522" s="580"/>
      <c r="L522" s="580"/>
      <c r="M522" s="580"/>
      <c r="N522" s="580"/>
      <c r="O522" s="580"/>
      <c r="P522" s="580"/>
      <c r="Q522" s="580"/>
      <c r="R522" s="580"/>
    </row>
    <row r="523" ht="15.75" customHeight="1">
      <c r="A523" s="594"/>
      <c r="B523" s="609" t="s">
        <v>1198</v>
      </c>
      <c r="C523" s="594"/>
      <c r="D523" s="577"/>
      <c r="E523" s="594"/>
      <c r="F523" s="577"/>
      <c r="G523" s="577"/>
      <c r="H523" s="577"/>
      <c r="I523" s="577"/>
      <c r="J523" s="580"/>
      <c r="K523" s="580"/>
      <c r="L523" s="580"/>
      <c r="M523" s="580"/>
      <c r="N523" s="580"/>
      <c r="O523" s="580"/>
      <c r="P523" s="580"/>
      <c r="Q523" s="580"/>
      <c r="R523" s="580"/>
    </row>
    <row r="524" ht="15.75" customHeight="1">
      <c r="A524" s="594"/>
      <c r="B524" s="594"/>
      <c r="C524" s="594"/>
      <c r="D524" s="577"/>
      <c r="E524" s="594"/>
      <c r="F524" s="577"/>
      <c r="G524" s="577"/>
      <c r="H524" s="577"/>
      <c r="I524" s="577"/>
      <c r="J524" s="580"/>
      <c r="K524" s="580"/>
      <c r="L524" s="580"/>
      <c r="M524" s="580"/>
      <c r="N524" s="580"/>
      <c r="O524" s="580"/>
      <c r="P524" s="580"/>
      <c r="Q524" s="580"/>
      <c r="R524" s="580"/>
    </row>
    <row r="525" ht="15.75" customHeight="1">
      <c r="A525" s="243" t="s">
        <v>284</v>
      </c>
      <c r="B525" s="138" t="s">
        <v>1199</v>
      </c>
      <c r="C525" s="243" t="s">
        <v>947</v>
      </c>
      <c r="D525" s="577"/>
      <c r="E525" s="278">
        <v>1782.0</v>
      </c>
      <c r="F525" s="598">
        <v>400.0</v>
      </c>
      <c r="G525" s="604">
        <f>N(D525)*N(E525)</f>
        <v>0</v>
      </c>
      <c r="H525" s="604">
        <f>N(D525)*N(F525)</f>
        <v>0</v>
      </c>
      <c r="I525" s="604">
        <f>G525+H525</f>
        <v>0</v>
      </c>
      <c r="J525" s="580"/>
      <c r="K525" s="580"/>
      <c r="L525" s="580"/>
      <c r="M525" s="580"/>
      <c r="N525" s="580"/>
      <c r="O525" s="580"/>
      <c r="P525" s="580"/>
      <c r="Q525" s="580"/>
      <c r="R525" s="580"/>
    </row>
    <row r="526" ht="15.75" customHeight="1">
      <c r="A526" s="594"/>
      <c r="B526" s="594"/>
      <c r="C526" s="594"/>
      <c r="D526" s="577"/>
      <c r="E526" s="594"/>
      <c r="F526" s="577"/>
      <c r="G526" s="577"/>
      <c r="H526" s="577"/>
      <c r="I526" s="577"/>
      <c r="J526" s="580"/>
      <c r="K526" s="580"/>
      <c r="L526" s="580"/>
      <c r="M526" s="580"/>
      <c r="N526" s="580"/>
      <c r="O526" s="580"/>
      <c r="P526" s="580"/>
      <c r="Q526" s="580"/>
      <c r="R526" s="580"/>
    </row>
    <row r="527" ht="15.75" customHeight="1">
      <c r="A527" s="243" t="s">
        <v>292</v>
      </c>
      <c r="B527" s="138" t="s">
        <v>1200</v>
      </c>
      <c r="C527" s="243" t="s">
        <v>947</v>
      </c>
      <c r="D527" s="577"/>
      <c r="E527" s="278">
        <v>1485.0</v>
      </c>
      <c r="F527" s="598">
        <v>400.0</v>
      </c>
      <c r="G527" s="604">
        <f>N(D527)*N(E527)</f>
        <v>0</v>
      </c>
      <c r="H527" s="604">
        <f>N(D527)*N(F527)</f>
        <v>0</v>
      </c>
      <c r="I527" s="604">
        <f>G527+H527</f>
        <v>0</v>
      </c>
      <c r="J527" s="580"/>
      <c r="K527" s="580"/>
      <c r="L527" s="580"/>
      <c r="M527" s="580"/>
      <c r="N527" s="580"/>
      <c r="O527" s="580"/>
      <c r="P527" s="580"/>
      <c r="Q527" s="580"/>
      <c r="R527" s="580"/>
    </row>
    <row r="528" ht="15.75" customHeight="1">
      <c r="A528" s="594"/>
      <c r="B528" s="594"/>
      <c r="C528" s="594"/>
      <c r="D528" s="577"/>
      <c r="E528" s="594"/>
      <c r="F528" s="577"/>
      <c r="G528" s="577"/>
      <c r="H528" s="577"/>
      <c r="I528" s="577"/>
      <c r="J528" s="580"/>
      <c r="K528" s="580"/>
      <c r="L528" s="580"/>
      <c r="M528" s="580"/>
      <c r="N528" s="580"/>
      <c r="O528" s="580"/>
      <c r="P528" s="580"/>
      <c r="Q528" s="580"/>
      <c r="R528" s="580"/>
    </row>
    <row r="529" ht="15.75" customHeight="1">
      <c r="A529" s="243" t="s">
        <v>508</v>
      </c>
      <c r="B529" s="138" t="s">
        <v>1201</v>
      </c>
      <c r="C529" s="243" t="s">
        <v>947</v>
      </c>
      <c r="D529" s="577"/>
      <c r="E529" s="278">
        <v>1386.0</v>
      </c>
      <c r="F529" s="598">
        <v>300.0</v>
      </c>
      <c r="G529" s="604">
        <f>N(D529)*N(E529)</f>
        <v>0</v>
      </c>
      <c r="H529" s="604">
        <f>N(D529)*N(F529)</f>
        <v>0</v>
      </c>
      <c r="I529" s="604">
        <f>G529+H529</f>
        <v>0</v>
      </c>
      <c r="J529" s="580"/>
      <c r="K529" s="580"/>
      <c r="L529" s="580"/>
      <c r="M529" s="580"/>
      <c r="N529" s="580"/>
      <c r="O529" s="580"/>
      <c r="P529" s="580"/>
      <c r="Q529" s="580"/>
      <c r="R529" s="580"/>
    </row>
    <row r="530" ht="15.75" customHeight="1">
      <c r="A530" s="594"/>
      <c r="B530" s="594"/>
      <c r="C530" s="594"/>
      <c r="D530" s="577"/>
      <c r="E530" s="594"/>
      <c r="F530" s="577"/>
      <c r="G530" s="577"/>
      <c r="H530" s="577"/>
      <c r="I530" s="577"/>
      <c r="J530" s="580"/>
      <c r="K530" s="580"/>
      <c r="L530" s="580"/>
      <c r="M530" s="580"/>
      <c r="N530" s="580"/>
      <c r="O530" s="580"/>
      <c r="P530" s="580"/>
      <c r="Q530" s="580"/>
      <c r="R530" s="580"/>
    </row>
    <row r="531" ht="15.75" customHeight="1">
      <c r="A531" s="243" t="s">
        <v>510</v>
      </c>
      <c r="B531" s="138" t="s">
        <v>1202</v>
      </c>
      <c r="C531" s="243" t="s">
        <v>947</v>
      </c>
      <c r="D531" s="577"/>
      <c r="E531" s="278">
        <v>1238.0</v>
      </c>
      <c r="F531" s="598">
        <v>300.0</v>
      </c>
      <c r="G531" s="604">
        <f>N(D531)*N(E531)</f>
        <v>0</v>
      </c>
      <c r="H531" s="604">
        <f>N(D531)*N(F531)</f>
        <v>0</v>
      </c>
      <c r="I531" s="604">
        <f>G531+H531</f>
        <v>0</v>
      </c>
      <c r="J531" s="580"/>
      <c r="K531" s="580"/>
      <c r="L531" s="580"/>
      <c r="M531" s="580"/>
      <c r="N531" s="580"/>
      <c r="O531" s="580"/>
      <c r="P531" s="580"/>
      <c r="Q531" s="580"/>
      <c r="R531" s="580"/>
    </row>
    <row r="532" ht="15.75" customHeight="1">
      <c r="A532" s="594"/>
      <c r="B532" s="594"/>
      <c r="C532" s="594"/>
      <c r="D532" s="577"/>
      <c r="E532" s="594"/>
      <c r="F532" s="577"/>
      <c r="G532" s="577"/>
      <c r="H532" s="577"/>
      <c r="I532" s="577"/>
      <c r="J532" s="580"/>
      <c r="K532" s="580"/>
      <c r="L532" s="580"/>
      <c r="M532" s="580"/>
      <c r="N532" s="580"/>
      <c r="O532" s="580"/>
      <c r="P532" s="580"/>
      <c r="Q532" s="580"/>
      <c r="R532" s="580"/>
    </row>
    <row r="533" ht="15.75" customHeight="1">
      <c r="A533" s="243" t="s">
        <v>952</v>
      </c>
      <c r="B533" s="138" t="s">
        <v>1203</v>
      </c>
      <c r="C533" s="243" t="s">
        <v>947</v>
      </c>
      <c r="D533" s="577"/>
      <c r="E533" s="278">
        <v>990.0</v>
      </c>
      <c r="F533" s="598">
        <v>300.0</v>
      </c>
      <c r="G533" s="604">
        <f>N(D533)*N(E533)</f>
        <v>0</v>
      </c>
      <c r="H533" s="604">
        <f>N(D533)*N(F533)</f>
        <v>0</v>
      </c>
      <c r="I533" s="604">
        <f>G533+H533</f>
        <v>0</v>
      </c>
      <c r="J533" s="580"/>
      <c r="K533" s="580"/>
      <c r="L533" s="580"/>
      <c r="M533" s="580"/>
      <c r="N533" s="580"/>
      <c r="O533" s="580"/>
      <c r="P533" s="580"/>
      <c r="Q533" s="580"/>
      <c r="R533" s="580"/>
    </row>
    <row r="534" ht="15.75" customHeight="1">
      <c r="A534" s="594"/>
      <c r="B534" s="594"/>
      <c r="C534" s="594"/>
      <c r="D534" s="577"/>
      <c r="E534" s="594"/>
      <c r="F534" s="577"/>
      <c r="G534" s="577"/>
      <c r="H534" s="577"/>
      <c r="I534" s="577"/>
      <c r="J534" s="580"/>
      <c r="K534" s="580"/>
      <c r="L534" s="580"/>
      <c r="M534" s="580"/>
      <c r="N534" s="580"/>
      <c r="O534" s="580"/>
      <c r="P534" s="580"/>
      <c r="Q534" s="580"/>
      <c r="R534" s="580"/>
    </row>
    <row r="535" ht="15.75" customHeight="1">
      <c r="A535" s="243" t="s">
        <v>955</v>
      </c>
      <c r="B535" s="138" t="s">
        <v>1204</v>
      </c>
      <c r="C535" s="243" t="s">
        <v>947</v>
      </c>
      <c r="D535" s="243">
        <v>360.0</v>
      </c>
      <c r="E535" s="278">
        <v>718.0</v>
      </c>
      <c r="F535" s="598">
        <v>193.0</v>
      </c>
      <c r="G535" s="599">
        <f>N(D535)*N(E535)</f>
        <v>258480</v>
      </c>
      <c r="H535" s="599">
        <f>N(D535)*N(F535)</f>
        <v>69480</v>
      </c>
      <c r="I535" s="599">
        <f>G535+H535</f>
        <v>327960</v>
      </c>
      <c r="J535" s="580"/>
      <c r="K535" s="580"/>
      <c r="L535" s="580"/>
      <c r="M535" s="580"/>
      <c r="N535" s="580"/>
      <c r="O535" s="580"/>
      <c r="P535" s="580"/>
      <c r="Q535" s="580"/>
      <c r="R535" s="580"/>
    </row>
    <row r="536" ht="15.75" customHeight="1">
      <c r="A536" s="594"/>
      <c r="B536" s="594"/>
      <c r="C536" s="594"/>
      <c r="D536" s="577"/>
      <c r="E536" s="594"/>
      <c r="F536" s="577"/>
      <c r="G536" s="577"/>
      <c r="H536" s="577"/>
      <c r="I536" s="577"/>
      <c r="J536" s="580"/>
      <c r="K536" s="580"/>
      <c r="L536" s="580"/>
      <c r="M536" s="580"/>
      <c r="N536" s="580"/>
      <c r="O536" s="580"/>
      <c r="P536" s="580"/>
      <c r="Q536" s="580"/>
      <c r="R536" s="580"/>
    </row>
    <row r="537" ht="15.75" customHeight="1">
      <c r="A537" s="243" t="s">
        <v>957</v>
      </c>
      <c r="B537" s="138" t="s">
        <v>1205</v>
      </c>
      <c r="C537" s="243" t="s">
        <v>947</v>
      </c>
      <c r="D537" s="243">
        <v>126.0</v>
      </c>
      <c r="E537" s="278">
        <v>479.0</v>
      </c>
      <c r="F537" s="598">
        <v>97.0</v>
      </c>
      <c r="G537" s="599">
        <f>N(D537)*N(E537)</f>
        <v>60354</v>
      </c>
      <c r="H537" s="599">
        <f>N(D537)*N(F537)</f>
        <v>12222</v>
      </c>
      <c r="I537" s="599">
        <f>G537+H537</f>
        <v>72576</v>
      </c>
      <c r="J537" s="580"/>
      <c r="K537" s="580"/>
      <c r="L537" s="580"/>
      <c r="M537" s="580"/>
      <c r="N537" s="580"/>
      <c r="O537" s="580"/>
      <c r="P537" s="580"/>
      <c r="Q537" s="580"/>
      <c r="R537" s="580"/>
    </row>
    <row r="538" ht="15.75" customHeight="1">
      <c r="A538" s="594"/>
      <c r="B538" s="594"/>
      <c r="C538" s="594"/>
      <c r="D538" s="577"/>
      <c r="E538" s="594"/>
      <c r="F538" s="577"/>
      <c r="G538" s="577"/>
      <c r="H538" s="577"/>
      <c r="I538" s="577"/>
      <c r="J538" s="580"/>
      <c r="K538" s="580"/>
      <c r="L538" s="580"/>
      <c r="M538" s="580"/>
      <c r="N538" s="580"/>
      <c r="O538" s="580"/>
      <c r="P538" s="580"/>
      <c r="Q538" s="580"/>
      <c r="R538" s="580"/>
    </row>
    <row r="539" ht="15.75" customHeight="1">
      <c r="A539" s="594"/>
      <c r="B539" s="594"/>
      <c r="C539" s="594"/>
      <c r="D539" s="577"/>
      <c r="E539" s="594"/>
      <c r="F539" s="577"/>
      <c r="G539" s="577"/>
      <c r="H539" s="577"/>
      <c r="I539" s="577"/>
      <c r="J539" s="580"/>
      <c r="K539" s="580"/>
      <c r="L539" s="580"/>
      <c r="M539" s="580"/>
      <c r="N539" s="580"/>
      <c r="O539" s="580"/>
      <c r="P539" s="580"/>
      <c r="Q539" s="580"/>
      <c r="R539" s="580"/>
    </row>
    <row r="540" ht="15.75" customHeight="1">
      <c r="A540" s="602">
        <v>8.2</v>
      </c>
      <c r="B540" s="609" t="s">
        <v>1206</v>
      </c>
      <c r="C540" s="594"/>
      <c r="D540" s="577"/>
      <c r="E540" s="594"/>
      <c r="F540" s="577"/>
      <c r="G540" s="577"/>
      <c r="H540" s="577"/>
      <c r="I540" s="577"/>
      <c r="J540" s="580"/>
      <c r="K540" s="580"/>
      <c r="L540" s="580"/>
      <c r="M540" s="580"/>
      <c r="N540" s="580"/>
      <c r="O540" s="580"/>
      <c r="P540" s="580"/>
      <c r="Q540" s="580"/>
      <c r="R540" s="580"/>
    </row>
    <row r="541" ht="15.75" customHeight="1">
      <c r="A541" s="594"/>
      <c r="B541" s="594"/>
      <c r="C541" s="594"/>
      <c r="D541" s="577"/>
      <c r="E541" s="594"/>
      <c r="F541" s="577"/>
      <c r="G541" s="577"/>
      <c r="H541" s="577"/>
      <c r="I541" s="577"/>
      <c r="J541" s="580"/>
      <c r="K541" s="580"/>
      <c r="L541" s="580"/>
      <c r="M541" s="580"/>
      <c r="N541" s="580"/>
      <c r="O541" s="580"/>
      <c r="P541" s="580"/>
      <c r="Q541" s="580"/>
      <c r="R541" s="580"/>
    </row>
    <row r="542" ht="15.75" customHeight="1">
      <c r="A542" s="594"/>
      <c r="B542" s="138" t="s">
        <v>1207</v>
      </c>
      <c r="C542" s="594"/>
      <c r="D542" s="577"/>
      <c r="E542" s="594"/>
      <c r="F542" s="577"/>
      <c r="G542" s="577"/>
      <c r="H542" s="577"/>
      <c r="I542" s="577"/>
      <c r="J542" s="580"/>
      <c r="K542" s="580"/>
      <c r="L542" s="580"/>
      <c r="M542" s="580"/>
      <c r="N542" s="580"/>
      <c r="O542" s="580"/>
      <c r="P542" s="580"/>
      <c r="Q542" s="580"/>
      <c r="R542" s="580"/>
    </row>
    <row r="543" ht="15.75" customHeight="1">
      <c r="A543" s="594"/>
      <c r="B543" s="138" t="s">
        <v>1208</v>
      </c>
      <c r="C543" s="594"/>
      <c r="D543" s="577"/>
      <c r="E543" s="594"/>
      <c r="F543" s="577"/>
      <c r="G543" s="577"/>
      <c r="H543" s="577"/>
      <c r="I543" s="577"/>
      <c r="J543" s="580"/>
      <c r="K543" s="580"/>
      <c r="L543" s="580"/>
      <c r="M543" s="580"/>
      <c r="N543" s="580"/>
      <c r="O543" s="580"/>
      <c r="P543" s="580"/>
      <c r="Q543" s="580"/>
      <c r="R543" s="580"/>
    </row>
    <row r="544" ht="15.75" customHeight="1">
      <c r="A544" s="594"/>
      <c r="B544" s="138" t="s">
        <v>1209</v>
      </c>
      <c r="C544" s="594"/>
      <c r="D544" s="577"/>
      <c r="E544" s="594"/>
      <c r="F544" s="577"/>
      <c r="G544" s="577"/>
      <c r="H544" s="577"/>
      <c r="I544" s="577"/>
      <c r="J544" s="580"/>
      <c r="K544" s="580"/>
      <c r="L544" s="580"/>
      <c r="M544" s="580"/>
      <c r="N544" s="580"/>
      <c r="O544" s="580"/>
      <c r="P544" s="580"/>
      <c r="Q544" s="580"/>
      <c r="R544" s="580"/>
    </row>
    <row r="545" ht="15.75" customHeight="1">
      <c r="A545" s="594"/>
      <c r="B545" s="594"/>
      <c r="C545" s="594"/>
      <c r="D545" s="577"/>
      <c r="E545" s="594"/>
      <c r="F545" s="577"/>
      <c r="G545" s="577"/>
      <c r="H545" s="577"/>
      <c r="I545" s="577"/>
      <c r="J545" s="580"/>
      <c r="K545" s="580"/>
      <c r="L545" s="580"/>
      <c r="M545" s="580"/>
      <c r="N545" s="580"/>
      <c r="O545" s="580"/>
      <c r="P545" s="580"/>
      <c r="Q545" s="580"/>
      <c r="R545" s="580"/>
    </row>
    <row r="546" ht="15.75" customHeight="1">
      <c r="A546" s="243" t="s">
        <v>284</v>
      </c>
      <c r="B546" s="603" t="s">
        <v>1210</v>
      </c>
      <c r="C546" s="243" t="s">
        <v>947</v>
      </c>
      <c r="D546" s="243">
        <v>9.0</v>
      </c>
      <c r="E546" s="278">
        <v>1915.0</v>
      </c>
      <c r="F546" s="598">
        <v>387.0</v>
      </c>
      <c r="G546" s="599">
        <f>N(D546)*N(E546)</f>
        <v>17235</v>
      </c>
      <c r="H546" s="599">
        <f>N(D546)*N(F546)</f>
        <v>3483</v>
      </c>
      <c r="I546" s="599">
        <f>G546+H546</f>
        <v>20718</v>
      </c>
      <c r="J546" s="580"/>
      <c r="K546" s="580"/>
      <c r="L546" s="580"/>
      <c r="M546" s="580"/>
      <c r="N546" s="580"/>
      <c r="O546" s="580"/>
      <c r="P546" s="580"/>
      <c r="Q546" s="580"/>
      <c r="R546" s="580"/>
    </row>
    <row r="547" ht="15.75" customHeight="1">
      <c r="A547" s="594"/>
      <c r="B547" s="594"/>
      <c r="C547" s="594"/>
      <c r="D547" s="577"/>
      <c r="E547" s="594"/>
      <c r="F547" s="577"/>
      <c r="G547" s="577"/>
      <c r="H547" s="577"/>
      <c r="I547" s="577"/>
      <c r="J547" s="580"/>
      <c r="K547" s="580"/>
      <c r="L547" s="580"/>
      <c r="M547" s="580"/>
      <c r="N547" s="580"/>
      <c r="O547" s="580"/>
      <c r="P547" s="580"/>
      <c r="Q547" s="580"/>
      <c r="R547" s="580"/>
    </row>
    <row r="548" ht="15.75" customHeight="1">
      <c r="A548" s="243" t="s">
        <v>292</v>
      </c>
      <c r="B548" s="603" t="s">
        <v>1211</v>
      </c>
      <c r="C548" s="243" t="s">
        <v>947</v>
      </c>
      <c r="D548" s="243">
        <v>40.0</v>
      </c>
      <c r="E548" s="278">
        <v>1723.0</v>
      </c>
      <c r="F548" s="598">
        <v>387.0</v>
      </c>
      <c r="G548" s="599">
        <f>N(D548)*N(E548)</f>
        <v>68920</v>
      </c>
      <c r="H548" s="599">
        <f>N(D548)*N(F548)</f>
        <v>15480</v>
      </c>
      <c r="I548" s="599">
        <f>G548+H548</f>
        <v>84400</v>
      </c>
      <c r="J548" s="580"/>
      <c r="K548" s="580"/>
      <c r="L548" s="580"/>
      <c r="M548" s="580"/>
      <c r="N548" s="580"/>
      <c r="O548" s="580"/>
      <c r="P548" s="580"/>
      <c r="Q548" s="580"/>
      <c r="R548" s="580"/>
    </row>
    <row r="549" ht="15.75" customHeight="1">
      <c r="A549" s="594"/>
      <c r="B549" s="594"/>
      <c r="C549" s="594"/>
      <c r="D549" s="577"/>
      <c r="E549" s="594"/>
      <c r="F549" s="577"/>
      <c r="G549" s="577"/>
      <c r="H549" s="577"/>
      <c r="I549" s="577"/>
      <c r="J549" s="580"/>
      <c r="K549" s="580"/>
      <c r="L549" s="580"/>
      <c r="M549" s="580"/>
      <c r="N549" s="580"/>
      <c r="O549" s="580"/>
      <c r="P549" s="580"/>
      <c r="Q549" s="580"/>
      <c r="R549" s="580"/>
    </row>
    <row r="550" ht="15.75" customHeight="1">
      <c r="A550" s="243" t="s">
        <v>508</v>
      </c>
      <c r="B550" s="603" t="s">
        <v>1212</v>
      </c>
      <c r="C550" s="243" t="s">
        <v>947</v>
      </c>
      <c r="D550" s="277" t="s">
        <v>954</v>
      </c>
      <c r="E550" s="278">
        <v>1634.0</v>
      </c>
      <c r="F550" s="598">
        <v>300.0</v>
      </c>
      <c r="G550" s="604">
        <f>N(D550)*N(E550)</f>
        <v>0</v>
      </c>
      <c r="H550" s="604">
        <f>N(D550)*N(F550)</f>
        <v>0</v>
      </c>
      <c r="I550" s="604">
        <f>G550+H550</f>
        <v>0</v>
      </c>
      <c r="J550" s="580"/>
      <c r="K550" s="580"/>
      <c r="L550" s="580"/>
      <c r="M550" s="580"/>
      <c r="N550" s="580"/>
      <c r="O550" s="580"/>
      <c r="P550" s="580"/>
      <c r="Q550" s="580"/>
      <c r="R550" s="580"/>
    </row>
    <row r="551" ht="15.75" customHeight="1">
      <c r="A551" s="594"/>
      <c r="B551" s="594"/>
      <c r="C551" s="594"/>
      <c r="D551" s="577"/>
      <c r="E551" s="594"/>
      <c r="F551" s="577"/>
      <c r="G551" s="577"/>
      <c r="H551" s="577"/>
      <c r="I551" s="577"/>
      <c r="J551" s="580"/>
      <c r="K551" s="580"/>
      <c r="L551" s="580"/>
      <c r="M551" s="580"/>
      <c r="N551" s="580"/>
      <c r="O551" s="580"/>
      <c r="P551" s="580"/>
      <c r="Q551" s="580"/>
      <c r="R551" s="580"/>
    </row>
    <row r="552" ht="15.75" customHeight="1">
      <c r="A552" s="243" t="s">
        <v>510</v>
      </c>
      <c r="B552" s="603" t="s">
        <v>1213</v>
      </c>
      <c r="C552" s="243" t="s">
        <v>947</v>
      </c>
      <c r="D552" s="243">
        <v>54.0</v>
      </c>
      <c r="E552" s="278">
        <v>1340.0</v>
      </c>
      <c r="F552" s="598">
        <v>290.0</v>
      </c>
      <c r="G552" s="599">
        <f>N(D552)*N(E552)</f>
        <v>72360</v>
      </c>
      <c r="H552" s="599">
        <f>N(D552)*N(F552)</f>
        <v>15660</v>
      </c>
      <c r="I552" s="599">
        <f>G552+H552</f>
        <v>88020</v>
      </c>
      <c r="J552" s="580"/>
      <c r="K552" s="580"/>
      <c r="L552" s="580"/>
      <c r="M552" s="580"/>
      <c r="N552" s="580"/>
      <c r="O552" s="580"/>
      <c r="P552" s="580"/>
      <c r="Q552" s="580"/>
      <c r="R552" s="580"/>
    </row>
    <row r="553" ht="15.75" customHeight="1">
      <c r="A553" s="594"/>
      <c r="B553" s="594"/>
      <c r="C553" s="594"/>
      <c r="D553" s="577"/>
      <c r="E553" s="594"/>
      <c r="F553" s="577"/>
      <c r="G553" s="577"/>
      <c r="H553" s="577"/>
      <c r="I553" s="577"/>
      <c r="J553" s="580"/>
      <c r="K553" s="580"/>
      <c r="L553" s="580"/>
      <c r="M553" s="580"/>
      <c r="N553" s="580"/>
      <c r="O553" s="580"/>
      <c r="P553" s="580"/>
      <c r="Q553" s="580"/>
      <c r="R553" s="580"/>
    </row>
    <row r="554" ht="15.75" customHeight="1">
      <c r="A554" s="243" t="s">
        <v>952</v>
      </c>
      <c r="B554" s="603" t="s">
        <v>1214</v>
      </c>
      <c r="C554" s="243" t="s">
        <v>947</v>
      </c>
      <c r="D554" s="243">
        <v>36.0</v>
      </c>
      <c r="E554" s="278">
        <v>1197.0</v>
      </c>
      <c r="F554" s="598">
        <v>290.0</v>
      </c>
      <c r="G554" s="599">
        <f>N(D554)*N(E554)</f>
        <v>43092</v>
      </c>
      <c r="H554" s="599">
        <f>N(D554)*N(F554)</f>
        <v>10440</v>
      </c>
      <c r="I554" s="599">
        <f>G554+H554</f>
        <v>53532</v>
      </c>
      <c r="J554" s="580"/>
      <c r="K554" s="580"/>
      <c r="L554" s="580"/>
      <c r="M554" s="580"/>
      <c r="N554" s="580"/>
      <c r="O554" s="580"/>
      <c r="P554" s="580"/>
      <c r="Q554" s="580"/>
      <c r="R554" s="580"/>
    </row>
    <row r="555" ht="15.75" customHeight="1">
      <c r="A555" s="594"/>
      <c r="B555" s="594"/>
      <c r="C555" s="594"/>
      <c r="D555" s="577"/>
      <c r="E555" s="594"/>
      <c r="F555" s="577"/>
      <c r="G555" s="577"/>
      <c r="H555" s="577"/>
      <c r="I555" s="577"/>
      <c r="J555" s="580"/>
      <c r="K555" s="580"/>
      <c r="L555" s="580"/>
      <c r="M555" s="580"/>
      <c r="N555" s="580"/>
      <c r="O555" s="580"/>
      <c r="P555" s="580"/>
      <c r="Q555" s="580"/>
      <c r="R555" s="580"/>
    </row>
    <row r="556" ht="15.75" customHeight="1">
      <c r="A556" s="243" t="s">
        <v>955</v>
      </c>
      <c r="B556" s="603" t="s">
        <v>1215</v>
      </c>
      <c r="C556" s="243" t="s">
        <v>947</v>
      </c>
      <c r="D556" s="243">
        <v>24.0</v>
      </c>
      <c r="E556" s="278">
        <v>957.0</v>
      </c>
      <c r="F556" s="598">
        <v>193.0</v>
      </c>
      <c r="G556" s="599">
        <f>N(D556)*N(E556)</f>
        <v>22968</v>
      </c>
      <c r="H556" s="599">
        <f>N(D556)*N(F556)</f>
        <v>4632</v>
      </c>
      <c r="I556" s="599">
        <f>G556+H556</f>
        <v>27600</v>
      </c>
      <c r="J556" s="580"/>
      <c r="K556" s="580"/>
      <c r="L556" s="580"/>
      <c r="M556" s="580"/>
      <c r="N556" s="580"/>
      <c r="O556" s="580"/>
      <c r="P556" s="580"/>
      <c r="Q556" s="580"/>
      <c r="R556" s="580"/>
    </row>
    <row r="557" ht="15.75" customHeight="1">
      <c r="A557" s="594"/>
      <c r="B557" s="594"/>
      <c r="C557" s="594"/>
      <c r="D557" s="577"/>
      <c r="E557" s="594"/>
      <c r="F557" s="577"/>
      <c r="G557" s="577"/>
      <c r="H557" s="577"/>
      <c r="I557" s="577"/>
      <c r="J557" s="580"/>
      <c r="K557" s="580"/>
      <c r="L557" s="580"/>
      <c r="M557" s="580"/>
      <c r="N557" s="580"/>
      <c r="O557" s="580"/>
      <c r="P557" s="580"/>
      <c r="Q557" s="580"/>
      <c r="R557" s="580"/>
    </row>
    <row r="558" ht="15.75" customHeight="1">
      <c r="A558" s="243" t="s">
        <v>957</v>
      </c>
      <c r="B558" s="603" t="s">
        <v>1216</v>
      </c>
      <c r="C558" s="243" t="s">
        <v>947</v>
      </c>
      <c r="D558" s="243">
        <v>5.0</v>
      </c>
      <c r="E558" s="278">
        <v>2298.0</v>
      </c>
      <c r="F558" s="598">
        <v>484.0</v>
      </c>
      <c r="G558" s="599">
        <f>N(D558)*N(E558)</f>
        <v>11490</v>
      </c>
      <c r="H558" s="599">
        <f>N(D558)*N(F558)</f>
        <v>2420</v>
      </c>
      <c r="I558" s="599">
        <f>G558+H558</f>
        <v>13910</v>
      </c>
      <c r="J558" s="580"/>
      <c r="K558" s="580"/>
      <c r="L558" s="580"/>
      <c r="M558" s="580"/>
      <c r="N558" s="580"/>
      <c r="O558" s="580"/>
      <c r="P558" s="580"/>
      <c r="Q558" s="580"/>
      <c r="R558" s="580"/>
    </row>
    <row r="559" ht="15.75" customHeight="1">
      <c r="A559" s="594"/>
      <c r="B559" s="594"/>
      <c r="C559" s="594"/>
      <c r="D559" s="577"/>
      <c r="E559" s="594"/>
      <c r="F559" s="577"/>
      <c r="G559" s="577"/>
      <c r="H559" s="577"/>
      <c r="I559" s="577"/>
      <c r="J559" s="580"/>
      <c r="K559" s="580"/>
      <c r="L559" s="580"/>
      <c r="M559" s="580"/>
      <c r="N559" s="580"/>
      <c r="O559" s="580"/>
      <c r="P559" s="580"/>
      <c r="Q559" s="580"/>
      <c r="R559" s="580"/>
    </row>
    <row r="560" ht="15.75" customHeight="1">
      <c r="A560" s="243" t="s">
        <v>959</v>
      </c>
      <c r="B560" s="603" t="s">
        <v>1217</v>
      </c>
      <c r="C560" s="243" t="s">
        <v>947</v>
      </c>
      <c r="D560" s="243">
        <v>30.0</v>
      </c>
      <c r="E560" s="278">
        <v>1915.0</v>
      </c>
      <c r="F560" s="598">
        <v>484.0</v>
      </c>
      <c r="G560" s="599">
        <f>N(D560)*N(E560)</f>
        <v>57450</v>
      </c>
      <c r="H560" s="599">
        <f>N(D560)*N(F560)</f>
        <v>14520</v>
      </c>
      <c r="I560" s="599">
        <f>G560+H560</f>
        <v>71970</v>
      </c>
      <c r="J560" s="580"/>
      <c r="K560" s="580"/>
      <c r="L560" s="580"/>
      <c r="M560" s="580"/>
      <c r="N560" s="580"/>
      <c r="O560" s="580"/>
      <c r="P560" s="580"/>
      <c r="Q560" s="580"/>
      <c r="R560" s="580"/>
    </row>
    <row r="561" ht="15.75" customHeight="1">
      <c r="A561" s="594"/>
      <c r="B561" s="594"/>
      <c r="C561" s="594"/>
      <c r="D561" s="577"/>
      <c r="E561" s="594"/>
      <c r="F561" s="577"/>
      <c r="G561" s="577"/>
      <c r="H561" s="577"/>
      <c r="I561" s="577"/>
      <c r="J561" s="580"/>
      <c r="K561" s="580"/>
      <c r="L561" s="580"/>
      <c r="M561" s="580"/>
      <c r="N561" s="580"/>
      <c r="O561" s="580"/>
      <c r="P561" s="580"/>
      <c r="Q561" s="580"/>
      <c r="R561" s="580"/>
    </row>
    <row r="562" ht="15.75" customHeight="1">
      <c r="A562" s="243" t="s">
        <v>961</v>
      </c>
      <c r="B562" s="603" t="s">
        <v>1218</v>
      </c>
      <c r="C562" s="243" t="s">
        <v>947</v>
      </c>
      <c r="D562" s="577"/>
      <c r="E562" s="278">
        <v>1832.0</v>
      </c>
      <c r="F562" s="598">
        <v>500.0</v>
      </c>
      <c r="G562" s="604">
        <f>N(D562)*N(E562)</f>
        <v>0</v>
      </c>
      <c r="H562" s="604">
        <f>N(D562)*N(F562)</f>
        <v>0</v>
      </c>
      <c r="I562" s="604">
        <f>G562+H562</f>
        <v>0</v>
      </c>
      <c r="J562" s="580"/>
      <c r="K562" s="580"/>
      <c r="L562" s="580"/>
      <c r="M562" s="580"/>
      <c r="N562" s="580"/>
      <c r="O562" s="580"/>
      <c r="P562" s="580"/>
      <c r="Q562" s="580"/>
      <c r="R562" s="580"/>
    </row>
    <row r="563" ht="15.75" customHeight="1">
      <c r="A563" s="594"/>
      <c r="B563" s="594"/>
      <c r="C563" s="594"/>
      <c r="D563" s="577"/>
      <c r="E563" s="594"/>
      <c r="F563" s="577"/>
      <c r="G563" s="577"/>
      <c r="H563" s="577"/>
      <c r="I563" s="577"/>
      <c r="J563" s="580"/>
      <c r="K563" s="580"/>
      <c r="L563" s="580"/>
      <c r="M563" s="580"/>
      <c r="N563" s="580"/>
      <c r="O563" s="580"/>
      <c r="P563" s="580"/>
      <c r="Q563" s="580"/>
      <c r="R563" s="580"/>
    </row>
    <row r="564" ht="15.75" customHeight="1">
      <c r="A564" s="243" t="s">
        <v>1085</v>
      </c>
      <c r="B564" s="603" t="s">
        <v>1219</v>
      </c>
      <c r="C564" s="243" t="s">
        <v>947</v>
      </c>
      <c r="D564" s="243">
        <v>9.0</v>
      </c>
      <c r="E564" s="278">
        <v>1389.0</v>
      </c>
      <c r="F564" s="598">
        <v>484.0</v>
      </c>
      <c r="G564" s="599">
        <f>N(D564)*N(E564)</f>
        <v>12501</v>
      </c>
      <c r="H564" s="599">
        <f>N(D564)*N(F564)</f>
        <v>4356</v>
      </c>
      <c r="I564" s="599">
        <f>G564+H564</f>
        <v>16857</v>
      </c>
      <c r="J564" s="580"/>
      <c r="K564" s="580"/>
      <c r="L564" s="580"/>
      <c r="M564" s="580"/>
      <c r="N564" s="580"/>
      <c r="O564" s="580"/>
      <c r="P564" s="580"/>
      <c r="Q564" s="580"/>
      <c r="R564" s="580"/>
    </row>
    <row r="565" ht="15.75" customHeight="1">
      <c r="A565" s="594"/>
      <c r="B565" s="594"/>
      <c r="C565" s="594"/>
      <c r="D565" s="577"/>
      <c r="E565" s="594"/>
      <c r="F565" s="577"/>
      <c r="G565" s="577"/>
      <c r="H565" s="577"/>
      <c r="I565" s="577"/>
      <c r="J565" s="580"/>
      <c r="K565" s="580"/>
      <c r="L565" s="580"/>
      <c r="M565" s="580"/>
      <c r="N565" s="580"/>
      <c r="O565" s="580"/>
      <c r="P565" s="580"/>
      <c r="Q565" s="580"/>
      <c r="R565" s="580"/>
    </row>
    <row r="566" ht="15.75" customHeight="1">
      <c r="A566" s="602">
        <v>8.3</v>
      </c>
      <c r="B566" s="609" t="s">
        <v>1220</v>
      </c>
      <c r="C566" s="594"/>
      <c r="D566" s="577"/>
      <c r="E566" s="594"/>
      <c r="F566" s="577"/>
      <c r="G566" s="577"/>
      <c r="H566" s="577"/>
      <c r="I566" s="577"/>
      <c r="J566" s="580"/>
      <c r="K566" s="580"/>
      <c r="L566" s="580"/>
      <c r="M566" s="580"/>
      <c r="N566" s="580"/>
      <c r="O566" s="580"/>
      <c r="P566" s="580"/>
      <c r="Q566" s="580"/>
      <c r="R566" s="580"/>
    </row>
    <row r="567" ht="15.75" customHeight="1">
      <c r="A567" s="594"/>
      <c r="B567" s="603" t="s">
        <v>1221</v>
      </c>
      <c r="C567" s="594"/>
      <c r="D567" s="577"/>
      <c r="E567" s="594"/>
      <c r="F567" s="577"/>
      <c r="G567" s="577"/>
      <c r="H567" s="577"/>
      <c r="I567" s="577"/>
      <c r="J567" s="580"/>
      <c r="K567" s="580"/>
      <c r="L567" s="580"/>
      <c r="M567" s="580"/>
      <c r="N567" s="580"/>
      <c r="O567" s="580"/>
      <c r="P567" s="580"/>
      <c r="Q567" s="580"/>
      <c r="R567" s="580"/>
    </row>
    <row r="568" ht="15.75" customHeight="1">
      <c r="A568" s="594"/>
      <c r="B568" s="594"/>
      <c r="C568" s="594"/>
      <c r="D568" s="577"/>
      <c r="E568" s="594"/>
      <c r="F568" s="577"/>
      <c r="G568" s="577"/>
      <c r="H568" s="577"/>
      <c r="I568" s="577"/>
      <c r="J568" s="580"/>
      <c r="K568" s="580"/>
      <c r="L568" s="580"/>
      <c r="M568" s="580"/>
      <c r="N568" s="580"/>
      <c r="O568" s="580"/>
      <c r="P568" s="580"/>
      <c r="Q568" s="580"/>
      <c r="R568" s="580"/>
    </row>
    <row r="569" ht="15.75" customHeight="1">
      <c r="A569" s="243" t="s">
        <v>284</v>
      </c>
      <c r="B569" s="603" t="s">
        <v>1222</v>
      </c>
      <c r="C569" s="243" t="s">
        <v>428</v>
      </c>
      <c r="D569" s="243">
        <v>2.0</v>
      </c>
      <c r="E569" s="278">
        <v>3829.0</v>
      </c>
      <c r="F569" s="598">
        <v>484.0</v>
      </c>
      <c r="G569" s="599">
        <f>N(D569)*N(E569)</f>
        <v>7658</v>
      </c>
      <c r="H569" s="599">
        <f>N(D569)*N(F569)</f>
        <v>968</v>
      </c>
      <c r="I569" s="599">
        <f>G569+H569</f>
        <v>8626</v>
      </c>
      <c r="J569" s="580"/>
      <c r="K569" s="580"/>
      <c r="L569" s="580"/>
      <c r="M569" s="580"/>
      <c r="N569" s="580"/>
      <c r="O569" s="580"/>
      <c r="P569" s="580"/>
      <c r="Q569" s="580"/>
      <c r="R569" s="580"/>
    </row>
    <row r="570" ht="15.75" customHeight="1">
      <c r="A570" s="594"/>
      <c r="B570" s="594"/>
      <c r="C570" s="594"/>
      <c r="D570" s="577"/>
      <c r="E570" s="594"/>
      <c r="F570" s="577"/>
      <c r="G570" s="577"/>
      <c r="H570" s="577"/>
      <c r="I570" s="577"/>
      <c r="J570" s="580"/>
      <c r="K570" s="580"/>
      <c r="L570" s="580"/>
      <c r="M570" s="580"/>
      <c r="N570" s="580"/>
      <c r="O570" s="580"/>
      <c r="P570" s="580"/>
      <c r="Q570" s="580"/>
      <c r="R570" s="580"/>
    </row>
    <row r="571" ht="15.75" customHeight="1">
      <c r="A571" s="243" t="s">
        <v>292</v>
      </c>
      <c r="B571" s="603" t="s">
        <v>1223</v>
      </c>
      <c r="C571" s="243" t="s">
        <v>428</v>
      </c>
      <c r="D571" s="243">
        <v>4.0</v>
      </c>
      <c r="E571" s="278">
        <v>3063.0</v>
      </c>
      <c r="F571" s="598">
        <v>387.0</v>
      </c>
      <c r="G571" s="599">
        <f>N(D571)*N(E571)</f>
        <v>12252</v>
      </c>
      <c r="H571" s="599">
        <f>N(D571)*N(F571)</f>
        <v>1548</v>
      </c>
      <c r="I571" s="599">
        <f>G571+H571</f>
        <v>13800</v>
      </c>
      <c r="J571" s="580"/>
      <c r="K571" s="580"/>
      <c r="L571" s="580"/>
      <c r="M571" s="580"/>
      <c r="N571" s="580"/>
      <c r="O571" s="580"/>
      <c r="P571" s="580"/>
      <c r="Q571" s="580"/>
      <c r="R571" s="580"/>
    </row>
    <row r="572" ht="15.75" customHeight="1">
      <c r="A572" s="594"/>
      <c r="B572" s="594"/>
      <c r="C572" s="594"/>
      <c r="D572" s="577"/>
      <c r="E572" s="594"/>
      <c r="F572" s="577"/>
      <c r="G572" s="577"/>
      <c r="H572" s="577"/>
      <c r="I572" s="577"/>
      <c r="J572" s="580"/>
      <c r="K572" s="580"/>
      <c r="L572" s="580"/>
      <c r="M572" s="580"/>
      <c r="N572" s="580"/>
      <c r="O572" s="580"/>
      <c r="P572" s="580"/>
      <c r="Q572" s="580"/>
      <c r="R572" s="580"/>
    </row>
    <row r="573" ht="15.75" customHeight="1">
      <c r="A573" s="243" t="s">
        <v>508</v>
      </c>
      <c r="B573" s="603" t="s">
        <v>1224</v>
      </c>
      <c r="C573" s="243" t="s">
        <v>428</v>
      </c>
      <c r="D573" s="243">
        <v>2.0</v>
      </c>
      <c r="E573" s="278">
        <v>2872.0</v>
      </c>
      <c r="F573" s="598">
        <v>387.0</v>
      </c>
      <c r="G573" s="599">
        <f>N(D573)*N(E573)</f>
        <v>5744</v>
      </c>
      <c r="H573" s="599">
        <f>N(D573)*N(F573)</f>
        <v>774</v>
      </c>
      <c r="I573" s="599">
        <f>G573+H573</f>
        <v>6518</v>
      </c>
      <c r="J573" s="580"/>
      <c r="K573" s="580"/>
      <c r="L573" s="580"/>
      <c r="M573" s="580"/>
      <c r="N573" s="580"/>
      <c r="O573" s="580"/>
      <c r="P573" s="580"/>
      <c r="Q573" s="580"/>
      <c r="R573" s="580"/>
    </row>
    <row r="574" ht="15.75" customHeight="1">
      <c r="A574" s="594"/>
      <c r="B574" s="594"/>
      <c r="C574" s="594"/>
      <c r="D574" s="577"/>
      <c r="E574" s="594"/>
      <c r="F574" s="577"/>
      <c r="G574" s="577"/>
      <c r="H574" s="577"/>
      <c r="I574" s="577"/>
      <c r="J574" s="580"/>
      <c r="K574" s="580"/>
      <c r="L574" s="580"/>
      <c r="M574" s="580"/>
      <c r="N574" s="580"/>
      <c r="O574" s="580"/>
      <c r="P574" s="580"/>
      <c r="Q574" s="580"/>
      <c r="R574" s="580"/>
    </row>
    <row r="575" ht="15.75" customHeight="1">
      <c r="A575" s="243" t="s">
        <v>510</v>
      </c>
      <c r="B575" s="603" t="s">
        <v>1225</v>
      </c>
      <c r="C575" s="243" t="s">
        <v>428</v>
      </c>
      <c r="D575" s="243">
        <v>4.0</v>
      </c>
      <c r="E575" s="278">
        <v>2633.0</v>
      </c>
      <c r="F575" s="598">
        <v>290.0</v>
      </c>
      <c r="G575" s="599">
        <f>N(D575)*N(E575)</f>
        <v>10532</v>
      </c>
      <c r="H575" s="599">
        <f>N(D575)*N(F575)</f>
        <v>1160</v>
      </c>
      <c r="I575" s="599">
        <f>G575+H575</f>
        <v>11692</v>
      </c>
      <c r="J575" s="580"/>
      <c r="K575" s="580"/>
      <c r="L575" s="580"/>
      <c r="M575" s="580"/>
      <c r="N575" s="580"/>
      <c r="O575" s="580"/>
      <c r="P575" s="580"/>
      <c r="Q575" s="580"/>
      <c r="R575" s="580"/>
    </row>
    <row r="576" ht="15.75" customHeight="1">
      <c r="A576" s="594"/>
      <c r="B576" s="594"/>
      <c r="C576" s="594"/>
      <c r="D576" s="577"/>
      <c r="E576" s="594"/>
      <c r="F576" s="577"/>
      <c r="G576" s="577"/>
      <c r="H576" s="577"/>
      <c r="I576" s="577"/>
      <c r="J576" s="580"/>
      <c r="K576" s="580"/>
      <c r="L576" s="580"/>
      <c r="M576" s="580"/>
      <c r="N576" s="580"/>
      <c r="O576" s="580"/>
      <c r="P576" s="580"/>
      <c r="Q576" s="580"/>
      <c r="R576" s="580"/>
    </row>
    <row r="577" ht="15.75" customHeight="1">
      <c r="A577" s="243" t="s">
        <v>952</v>
      </c>
      <c r="B577" s="603" t="s">
        <v>1226</v>
      </c>
      <c r="C577" s="243" t="s">
        <v>428</v>
      </c>
      <c r="D577" s="243">
        <v>2.0</v>
      </c>
      <c r="E577" s="278">
        <v>2393.0</v>
      </c>
      <c r="F577" s="598">
        <v>290.0</v>
      </c>
      <c r="G577" s="599">
        <f>N(D577)*N(E577)</f>
        <v>4786</v>
      </c>
      <c r="H577" s="599">
        <f>N(D577)*N(F577)</f>
        <v>580</v>
      </c>
      <c r="I577" s="599">
        <f>G577+H577</f>
        <v>5366</v>
      </c>
      <c r="J577" s="580"/>
      <c r="K577" s="580"/>
      <c r="L577" s="580"/>
      <c r="M577" s="580"/>
      <c r="N577" s="580"/>
      <c r="O577" s="580"/>
      <c r="P577" s="580"/>
      <c r="Q577" s="580"/>
      <c r="R577" s="580"/>
    </row>
    <row r="578" ht="15.75" customHeight="1">
      <c r="A578" s="594"/>
      <c r="B578" s="594"/>
      <c r="C578" s="594"/>
      <c r="D578" s="577"/>
      <c r="E578" s="594"/>
      <c r="F578" s="577"/>
      <c r="G578" s="577"/>
      <c r="H578" s="577"/>
      <c r="I578" s="577"/>
      <c r="J578" s="580"/>
      <c r="K578" s="580"/>
      <c r="L578" s="580"/>
      <c r="M578" s="580"/>
      <c r="N578" s="580"/>
      <c r="O578" s="580"/>
      <c r="P578" s="580"/>
      <c r="Q578" s="580"/>
      <c r="R578" s="580"/>
    </row>
    <row r="579" ht="15.75" customHeight="1">
      <c r="A579" s="243" t="s">
        <v>955</v>
      </c>
      <c r="B579" s="603" t="s">
        <v>1227</v>
      </c>
      <c r="C579" s="243" t="s">
        <v>428</v>
      </c>
      <c r="D579" s="243">
        <v>4.0</v>
      </c>
      <c r="E579" s="278">
        <v>2106.0</v>
      </c>
      <c r="F579" s="598">
        <v>290.0</v>
      </c>
      <c r="G579" s="599">
        <f>N(D579)*N(E579)</f>
        <v>8424</v>
      </c>
      <c r="H579" s="599">
        <f>N(D579)*N(F579)</f>
        <v>1160</v>
      </c>
      <c r="I579" s="599">
        <f>G579+H579</f>
        <v>9584</v>
      </c>
      <c r="J579" s="580"/>
      <c r="K579" s="580"/>
      <c r="L579" s="580"/>
      <c r="M579" s="580"/>
      <c r="N579" s="580"/>
      <c r="O579" s="580"/>
      <c r="P579" s="580"/>
      <c r="Q579" s="580"/>
      <c r="R579" s="580"/>
    </row>
    <row r="580" ht="15.75" customHeight="1">
      <c r="A580" s="594"/>
      <c r="B580" s="594"/>
      <c r="C580" s="594"/>
      <c r="D580" s="577"/>
      <c r="E580" s="594"/>
      <c r="F580" s="577"/>
      <c r="G580" s="577"/>
      <c r="H580" s="577"/>
      <c r="I580" s="577"/>
      <c r="J580" s="580"/>
      <c r="K580" s="580"/>
      <c r="L580" s="580"/>
      <c r="M580" s="580"/>
      <c r="N580" s="580"/>
      <c r="O580" s="580"/>
      <c r="P580" s="580"/>
      <c r="Q580" s="580"/>
      <c r="R580" s="580"/>
    </row>
    <row r="581" ht="15.75" customHeight="1">
      <c r="A581" s="243" t="s">
        <v>957</v>
      </c>
      <c r="B581" s="603" t="s">
        <v>1228</v>
      </c>
      <c r="C581" s="243" t="s">
        <v>428</v>
      </c>
      <c r="D581" s="243">
        <v>3.0</v>
      </c>
      <c r="E581" s="278">
        <v>1723.0</v>
      </c>
      <c r="F581" s="598">
        <v>290.0</v>
      </c>
      <c r="G581" s="599">
        <f>N(D581)*N(E581)</f>
        <v>5169</v>
      </c>
      <c r="H581" s="599">
        <f>N(D581)*N(F581)</f>
        <v>870</v>
      </c>
      <c r="I581" s="599">
        <f>G581+H581</f>
        <v>6039</v>
      </c>
      <c r="J581" s="580"/>
      <c r="K581" s="580"/>
      <c r="L581" s="580"/>
      <c r="M581" s="580"/>
      <c r="N581" s="580"/>
      <c r="O581" s="580"/>
      <c r="P581" s="580"/>
      <c r="Q581" s="580"/>
      <c r="R581" s="580"/>
    </row>
    <row r="582" ht="15.75" customHeight="1">
      <c r="A582" s="594"/>
      <c r="B582" s="594"/>
      <c r="C582" s="594"/>
      <c r="D582" s="577"/>
      <c r="E582" s="594"/>
      <c r="F582" s="577"/>
      <c r="G582" s="577"/>
      <c r="H582" s="577"/>
      <c r="I582" s="577"/>
      <c r="J582" s="580"/>
      <c r="K582" s="580"/>
      <c r="L582" s="580"/>
      <c r="M582" s="580"/>
      <c r="N582" s="580"/>
      <c r="O582" s="580"/>
      <c r="P582" s="580"/>
      <c r="Q582" s="580"/>
      <c r="R582" s="580"/>
    </row>
    <row r="583" ht="15.75" customHeight="1">
      <c r="A583" s="243" t="s">
        <v>959</v>
      </c>
      <c r="B583" s="603" t="s">
        <v>1229</v>
      </c>
      <c r="C583" s="243" t="s">
        <v>428</v>
      </c>
      <c r="D583" s="243">
        <v>28.0</v>
      </c>
      <c r="E583" s="278">
        <v>1149.0</v>
      </c>
      <c r="F583" s="598">
        <v>290.0</v>
      </c>
      <c r="G583" s="599">
        <f>N(D583)*N(E583)</f>
        <v>32172</v>
      </c>
      <c r="H583" s="599">
        <f>N(D583)*N(F583)</f>
        <v>8120</v>
      </c>
      <c r="I583" s="599">
        <f>G583+H583</f>
        <v>40292</v>
      </c>
      <c r="J583" s="580"/>
      <c r="K583" s="580"/>
      <c r="L583" s="580"/>
      <c r="M583" s="580"/>
      <c r="N583" s="580"/>
      <c r="O583" s="580"/>
      <c r="P583" s="580"/>
      <c r="Q583" s="580"/>
      <c r="R583" s="580"/>
    </row>
    <row r="584" ht="15.75" customHeight="1">
      <c r="A584" s="594"/>
      <c r="B584" s="594"/>
      <c r="C584" s="594"/>
      <c r="D584" s="577"/>
      <c r="E584" s="594"/>
      <c r="F584" s="577"/>
      <c r="G584" s="577"/>
      <c r="H584" s="577"/>
      <c r="I584" s="577"/>
      <c r="J584" s="580"/>
      <c r="K584" s="580"/>
      <c r="L584" s="580"/>
      <c r="M584" s="580"/>
      <c r="N584" s="580"/>
      <c r="O584" s="580"/>
      <c r="P584" s="580"/>
      <c r="Q584" s="580"/>
      <c r="R584" s="580"/>
    </row>
    <row r="585" ht="15.75" customHeight="1">
      <c r="A585" s="243" t="s">
        <v>961</v>
      </c>
      <c r="B585" s="603" t="s">
        <v>1230</v>
      </c>
      <c r="C585" s="243" t="s">
        <v>428</v>
      </c>
      <c r="D585" s="243">
        <v>3.0</v>
      </c>
      <c r="E585" s="278">
        <v>1006.0</v>
      </c>
      <c r="F585" s="598">
        <v>290.0</v>
      </c>
      <c r="G585" s="599">
        <f>N(D585)*N(E585)</f>
        <v>3018</v>
      </c>
      <c r="H585" s="599">
        <f>N(D585)*N(F585)</f>
        <v>870</v>
      </c>
      <c r="I585" s="599">
        <f>G585+H585</f>
        <v>3888</v>
      </c>
      <c r="J585" s="580"/>
      <c r="K585" s="580"/>
      <c r="L585" s="580"/>
      <c r="M585" s="580"/>
      <c r="N585" s="580"/>
      <c r="O585" s="580"/>
      <c r="P585" s="580"/>
      <c r="Q585" s="580"/>
      <c r="R585" s="580"/>
    </row>
    <row r="586" ht="15.75" customHeight="1">
      <c r="A586" s="594"/>
      <c r="B586" s="594"/>
      <c r="C586" s="594"/>
      <c r="D586" s="577"/>
      <c r="E586" s="594"/>
      <c r="F586" s="577"/>
      <c r="G586" s="577"/>
      <c r="H586" s="577"/>
      <c r="I586" s="577"/>
      <c r="J586" s="580"/>
      <c r="K586" s="580"/>
      <c r="L586" s="580"/>
      <c r="M586" s="580"/>
      <c r="N586" s="580"/>
      <c r="O586" s="580"/>
      <c r="P586" s="580"/>
      <c r="Q586" s="580"/>
      <c r="R586" s="580"/>
    </row>
    <row r="587" ht="15.75" customHeight="1">
      <c r="A587" s="243" t="s">
        <v>1085</v>
      </c>
      <c r="B587" s="603" t="s">
        <v>1231</v>
      </c>
      <c r="C587" s="243" t="s">
        <v>428</v>
      </c>
      <c r="D587" s="243">
        <v>6.0</v>
      </c>
      <c r="E587" s="278">
        <v>862.0</v>
      </c>
      <c r="F587" s="598">
        <v>290.0</v>
      </c>
      <c r="G587" s="599">
        <f>N(D587)*N(E587)</f>
        <v>5172</v>
      </c>
      <c r="H587" s="599">
        <f>N(D587)*N(F587)</f>
        <v>1740</v>
      </c>
      <c r="I587" s="599">
        <f>G587+H587</f>
        <v>6912</v>
      </c>
      <c r="J587" s="580"/>
      <c r="K587" s="580"/>
      <c r="L587" s="580"/>
      <c r="M587" s="580"/>
      <c r="N587" s="580"/>
      <c r="O587" s="580"/>
      <c r="P587" s="580"/>
      <c r="Q587" s="580"/>
      <c r="R587" s="580"/>
    </row>
    <row r="588" ht="15.75" customHeight="1">
      <c r="A588" s="594"/>
      <c r="B588" s="594"/>
      <c r="C588" s="594"/>
      <c r="D588" s="577"/>
      <c r="E588" s="594"/>
      <c r="F588" s="577"/>
      <c r="G588" s="577"/>
      <c r="H588" s="577"/>
      <c r="I588" s="577"/>
      <c r="J588" s="580"/>
      <c r="K588" s="580"/>
      <c r="L588" s="580"/>
      <c r="M588" s="580"/>
      <c r="N588" s="580"/>
      <c r="O588" s="580"/>
      <c r="P588" s="580"/>
      <c r="Q588" s="580"/>
      <c r="R588" s="580"/>
    </row>
    <row r="589" ht="15.75" customHeight="1">
      <c r="A589" s="243" t="s">
        <v>1232</v>
      </c>
      <c r="B589" s="603" t="s">
        <v>1233</v>
      </c>
      <c r="C589" s="243" t="s">
        <v>428</v>
      </c>
      <c r="D589" s="243">
        <v>16.0</v>
      </c>
      <c r="E589" s="278">
        <v>718.0</v>
      </c>
      <c r="F589" s="598">
        <v>290.0</v>
      </c>
      <c r="G589" s="599">
        <f>N(D589)*N(E589)</f>
        <v>11488</v>
      </c>
      <c r="H589" s="599">
        <f>N(D589)*N(F589)</f>
        <v>4640</v>
      </c>
      <c r="I589" s="599">
        <f>G589+H589</f>
        <v>16128</v>
      </c>
      <c r="J589" s="580"/>
      <c r="K589" s="580"/>
      <c r="L589" s="580"/>
      <c r="M589" s="580"/>
      <c r="N589" s="580"/>
      <c r="O589" s="580"/>
      <c r="P589" s="580"/>
      <c r="Q589" s="580"/>
      <c r="R589" s="580"/>
    </row>
    <row r="590" ht="15.75" customHeight="1">
      <c r="A590" s="594"/>
      <c r="B590" s="594"/>
      <c r="C590" s="594"/>
      <c r="D590" s="577"/>
      <c r="E590" s="594"/>
      <c r="F590" s="577"/>
      <c r="G590" s="577"/>
      <c r="H590" s="577"/>
      <c r="I590" s="577"/>
      <c r="J590" s="580"/>
      <c r="K590" s="580"/>
      <c r="L590" s="580"/>
      <c r="M590" s="580"/>
      <c r="N590" s="580"/>
      <c r="O590" s="580"/>
      <c r="P590" s="580"/>
      <c r="Q590" s="580"/>
      <c r="R590" s="580"/>
    </row>
    <row r="591" ht="15.75" customHeight="1">
      <c r="A591" s="243" t="s">
        <v>1234</v>
      </c>
      <c r="B591" s="603" t="s">
        <v>1235</v>
      </c>
      <c r="C591" s="243" t="s">
        <v>428</v>
      </c>
      <c r="D591" s="243">
        <v>70.0</v>
      </c>
      <c r="E591" s="278">
        <v>623.0</v>
      </c>
      <c r="F591" s="598">
        <v>290.0</v>
      </c>
      <c r="G591" s="599">
        <f>N(D591)*N(E591)</f>
        <v>43610</v>
      </c>
      <c r="H591" s="599">
        <f>N(D591)*N(F591)</f>
        <v>20300</v>
      </c>
      <c r="I591" s="599">
        <f>G591+H591</f>
        <v>63910</v>
      </c>
      <c r="J591" s="580"/>
      <c r="K591" s="580"/>
      <c r="L591" s="580"/>
      <c r="M591" s="580"/>
      <c r="N591" s="580"/>
      <c r="O591" s="580"/>
      <c r="P591" s="580"/>
      <c r="Q591" s="580"/>
      <c r="R591" s="580"/>
    </row>
    <row r="592" ht="15.75" customHeight="1">
      <c r="A592" s="594"/>
      <c r="B592" s="594"/>
      <c r="C592" s="594"/>
      <c r="D592" s="577"/>
      <c r="E592" s="594"/>
      <c r="F592" s="577"/>
      <c r="G592" s="577"/>
      <c r="H592" s="577"/>
      <c r="I592" s="577"/>
      <c r="J592" s="580"/>
      <c r="K592" s="580"/>
      <c r="L592" s="580"/>
      <c r="M592" s="580"/>
      <c r="N592" s="580"/>
      <c r="O592" s="580"/>
      <c r="P592" s="580"/>
      <c r="Q592" s="580"/>
      <c r="R592" s="580"/>
    </row>
    <row r="593" ht="15.75" customHeight="1">
      <c r="A593" s="243" t="s">
        <v>1236</v>
      </c>
      <c r="B593" s="603" t="s">
        <v>1237</v>
      </c>
      <c r="C593" s="243" t="s">
        <v>428</v>
      </c>
      <c r="D593" s="243">
        <v>12.0</v>
      </c>
      <c r="E593" s="278">
        <v>527.0</v>
      </c>
      <c r="F593" s="598">
        <v>193.0</v>
      </c>
      <c r="G593" s="599">
        <f>N(D593)*N(E593)</f>
        <v>6324</v>
      </c>
      <c r="H593" s="599">
        <f>N(D593)*N(F593)</f>
        <v>2316</v>
      </c>
      <c r="I593" s="599">
        <f>G593+H593</f>
        <v>8640</v>
      </c>
      <c r="J593" s="580"/>
      <c r="K593" s="580"/>
      <c r="L593" s="580"/>
      <c r="M593" s="580"/>
      <c r="N593" s="580"/>
      <c r="O593" s="580"/>
      <c r="P593" s="580"/>
      <c r="Q593" s="580"/>
      <c r="R593" s="580"/>
    </row>
    <row r="594" ht="15.75" customHeight="1">
      <c r="A594" s="594"/>
      <c r="B594" s="594"/>
      <c r="C594" s="594"/>
      <c r="D594" s="577"/>
      <c r="E594" s="594"/>
      <c r="F594" s="577"/>
      <c r="G594" s="577"/>
      <c r="H594" s="577"/>
      <c r="I594" s="577"/>
      <c r="J594" s="580"/>
      <c r="K594" s="580"/>
      <c r="L594" s="580"/>
      <c r="M594" s="580"/>
      <c r="N594" s="580"/>
      <c r="O594" s="580"/>
      <c r="P594" s="580"/>
      <c r="Q594" s="580"/>
      <c r="R594" s="580"/>
    </row>
    <row r="595" ht="15.75" customHeight="1">
      <c r="A595" s="602">
        <v>8.4</v>
      </c>
      <c r="B595" s="609" t="s">
        <v>1238</v>
      </c>
      <c r="C595" s="594"/>
      <c r="D595" s="577"/>
      <c r="E595" s="594"/>
      <c r="F595" s="577"/>
      <c r="G595" s="577"/>
      <c r="H595" s="577"/>
      <c r="I595" s="577"/>
      <c r="J595" s="580"/>
      <c r="K595" s="580"/>
      <c r="L595" s="580"/>
      <c r="M595" s="580"/>
      <c r="N595" s="580"/>
      <c r="O595" s="580"/>
      <c r="P595" s="580"/>
      <c r="Q595" s="580"/>
      <c r="R595" s="580"/>
    </row>
    <row r="596" ht="15.75" customHeight="1">
      <c r="A596" s="594"/>
      <c r="B596" s="594"/>
      <c r="C596" s="594"/>
      <c r="D596" s="577"/>
      <c r="E596" s="594"/>
      <c r="F596" s="577"/>
      <c r="G596" s="577"/>
      <c r="H596" s="577"/>
      <c r="I596" s="577"/>
      <c r="J596" s="580"/>
      <c r="K596" s="580"/>
      <c r="L596" s="580"/>
      <c r="M596" s="580"/>
      <c r="N596" s="580"/>
      <c r="O596" s="580"/>
      <c r="P596" s="580"/>
      <c r="Q596" s="580"/>
      <c r="R596" s="580"/>
    </row>
    <row r="597" ht="15.75" customHeight="1">
      <c r="A597" s="594"/>
      <c r="B597" s="603" t="s">
        <v>1239</v>
      </c>
      <c r="C597" s="594"/>
      <c r="D597" s="577"/>
      <c r="E597" s="594"/>
      <c r="F597" s="577"/>
      <c r="G597" s="577"/>
      <c r="H597" s="577"/>
      <c r="I597" s="577"/>
      <c r="J597" s="580"/>
      <c r="K597" s="580"/>
      <c r="L597" s="580"/>
      <c r="M597" s="580"/>
      <c r="N597" s="580"/>
      <c r="O597" s="580"/>
      <c r="P597" s="580"/>
      <c r="Q597" s="580"/>
      <c r="R597" s="580"/>
    </row>
    <row r="598" ht="15.75" customHeight="1">
      <c r="A598" s="594"/>
      <c r="B598" s="594"/>
      <c r="C598" s="594"/>
      <c r="D598" s="577"/>
      <c r="E598" s="594"/>
      <c r="F598" s="577"/>
      <c r="G598" s="577"/>
      <c r="H598" s="577"/>
      <c r="I598" s="577"/>
      <c r="J598" s="580"/>
      <c r="K598" s="580"/>
      <c r="L598" s="580"/>
      <c r="M598" s="580"/>
      <c r="N598" s="580"/>
      <c r="O598" s="580"/>
      <c r="P598" s="580"/>
      <c r="Q598" s="580"/>
      <c r="R598" s="580"/>
    </row>
    <row r="599" ht="15.75" customHeight="1">
      <c r="A599" s="243" t="s">
        <v>284</v>
      </c>
      <c r="B599" s="138" t="s">
        <v>1240</v>
      </c>
      <c r="C599" s="243" t="s">
        <v>947</v>
      </c>
      <c r="D599" s="243">
        <v>180.0</v>
      </c>
      <c r="E599" s="278">
        <v>86.0</v>
      </c>
      <c r="F599" s="598">
        <v>19.0</v>
      </c>
      <c r="G599" s="599">
        <f t="shared" ref="G599:G601" si="92">N(D599)*N(E599)</f>
        <v>15480</v>
      </c>
      <c r="H599" s="599">
        <f t="shared" ref="H599:H601" si="93">N(D599)*N(F599)</f>
        <v>3420</v>
      </c>
      <c r="I599" s="599">
        <f t="shared" ref="I599:I601" si="94">G599+H599</f>
        <v>18900</v>
      </c>
      <c r="J599" s="580"/>
      <c r="K599" s="580"/>
      <c r="L599" s="580"/>
      <c r="M599" s="580"/>
      <c r="N599" s="580"/>
      <c r="O599" s="580"/>
      <c r="P599" s="580"/>
      <c r="Q599" s="580"/>
      <c r="R599" s="580"/>
    </row>
    <row r="600" ht="15.75" customHeight="1">
      <c r="A600" s="243" t="s">
        <v>292</v>
      </c>
      <c r="B600" s="138" t="s">
        <v>1241</v>
      </c>
      <c r="C600" s="243" t="s">
        <v>947</v>
      </c>
      <c r="D600" s="243">
        <v>360.0</v>
      </c>
      <c r="E600" s="278">
        <v>76.0</v>
      </c>
      <c r="F600" s="598">
        <v>19.0</v>
      </c>
      <c r="G600" s="599">
        <f t="shared" si="92"/>
        <v>27360</v>
      </c>
      <c r="H600" s="599">
        <f t="shared" si="93"/>
        <v>6840</v>
      </c>
      <c r="I600" s="599">
        <f t="shared" si="94"/>
        <v>34200</v>
      </c>
      <c r="J600" s="580"/>
      <c r="K600" s="580"/>
      <c r="L600" s="580"/>
      <c r="M600" s="580"/>
      <c r="N600" s="580"/>
      <c r="O600" s="580"/>
      <c r="P600" s="580"/>
      <c r="Q600" s="580"/>
      <c r="R600" s="580"/>
    </row>
    <row r="601" ht="15.75" customHeight="1">
      <c r="A601" s="243" t="s">
        <v>508</v>
      </c>
      <c r="B601" s="138" t="s">
        <v>1242</v>
      </c>
      <c r="C601" s="243" t="s">
        <v>947</v>
      </c>
      <c r="D601" s="243">
        <v>480.0</v>
      </c>
      <c r="E601" s="278">
        <v>66.0</v>
      </c>
      <c r="F601" s="598">
        <v>19.0</v>
      </c>
      <c r="G601" s="599">
        <f t="shared" si="92"/>
        <v>31680</v>
      </c>
      <c r="H601" s="599">
        <f t="shared" si="93"/>
        <v>9120</v>
      </c>
      <c r="I601" s="599">
        <f t="shared" si="94"/>
        <v>40800</v>
      </c>
      <c r="J601" s="580"/>
      <c r="K601" s="580"/>
      <c r="L601" s="580"/>
      <c r="M601" s="580"/>
      <c r="N601" s="580"/>
      <c r="O601" s="580"/>
      <c r="P601" s="580"/>
      <c r="Q601" s="580"/>
      <c r="R601" s="580"/>
    </row>
    <row r="602" ht="15.75" customHeight="1">
      <c r="A602" s="594"/>
      <c r="B602" s="594"/>
      <c r="C602" s="594"/>
      <c r="D602" s="577"/>
      <c r="E602" s="594"/>
      <c r="F602" s="577"/>
      <c r="G602" s="577"/>
      <c r="H602" s="577"/>
      <c r="I602" s="577"/>
      <c r="J602" s="580"/>
      <c r="K602" s="580"/>
      <c r="L602" s="580"/>
      <c r="M602" s="580"/>
      <c r="N602" s="580"/>
      <c r="O602" s="580"/>
      <c r="P602" s="580"/>
      <c r="Q602" s="580"/>
      <c r="R602" s="580"/>
    </row>
    <row r="603" ht="15.75" customHeight="1">
      <c r="A603" s="602">
        <v>8.5</v>
      </c>
      <c r="B603" s="609" t="s">
        <v>1243</v>
      </c>
      <c r="C603" s="594"/>
      <c r="D603" s="577"/>
      <c r="E603" s="594"/>
      <c r="F603" s="577"/>
      <c r="G603" s="577"/>
      <c r="H603" s="577"/>
      <c r="I603" s="577"/>
      <c r="J603" s="580"/>
      <c r="K603" s="580"/>
      <c r="L603" s="580"/>
      <c r="M603" s="580"/>
      <c r="N603" s="580"/>
      <c r="O603" s="580"/>
      <c r="P603" s="580"/>
      <c r="Q603" s="580"/>
      <c r="R603" s="580"/>
    </row>
    <row r="604" ht="15.75" customHeight="1">
      <c r="A604" s="594"/>
      <c r="B604" s="594"/>
      <c r="C604" s="594"/>
      <c r="D604" s="577"/>
      <c r="E604" s="594"/>
      <c r="F604" s="577"/>
      <c r="G604" s="577"/>
      <c r="H604" s="577"/>
      <c r="I604" s="577"/>
      <c r="J604" s="580"/>
      <c r="K604" s="580"/>
      <c r="L604" s="580"/>
      <c r="M604" s="580"/>
      <c r="N604" s="580"/>
      <c r="O604" s="580"/>
      <c r="P604" s="580"/>
      <c r="Q604" s="580"/>
      <c r="R604" s="580"/>
    </row>
    <row r="605" ht="15.75" customHeight="1">
      <c r="A605" s="594"/>
      <c r="B605" s="603" t="s">
        <v>1244</v>
      </c>
      <c r="C605" s="594"/>
      <c r="D605" s="577"/>
      <c r="E605" s="594"/>
      <c r="F605" s="577"/>
      <c r="G605" s="577"/>
      <c r="H605" s="577"/>
      <c r="I605" s="577"/>
      <c r="J605" s="580"/>
      <c r="K605" s="580"/>
      <c r="L605" s="580"/>
      <c r="M605" s="580"/>
      <c r="N605" s="580"/>
      <c r="O605" s="580"/>
      <c r="P605" s="580"/>
      <c r="Q605" s="580"/>
      <c r="R605" s="580"/>
    </row>
    <row r="606" ht="15.75" customHeight="1">
      <c r="A606" s="594"/>
      <c r="B606" s="594"/>
      <c r="C606" s="594"/>
      <c r="D606" s="577"/>
      <c r="E606" s="594"/>
      <c r="F606" s="577"/>
      <c r="G606" s="577"/>
      <c r="H606" s="577"/>
      <c r="I606" s="577"/>
      <c r="J606" s="580"/>
      <c r="K606" s="580"/>
      <c r="L606" s="580"/>
      <c r="M606" s="580"/>
      <c r="N606" s="580"/>
      <c r="O606" s="580"/>
      <c r="P606" s="580"/>
      <c r="Q606" s="580"/>
      <c r="R606" s="580"/>
    </row>
    <row r="607" ht="15.75" customHeight="1">
      <c r="A607" s="243" t="s">
        <v>284</v>
      </c>
      <c r="B607" s="603" t="s">
        <v>1245</v>
      </c>
      <c r="C607" s="243" t="s">
        <v>947</v>
      </c>
      <c r="D607" s="577"/>
      <c r="E607" s="278">
        <v>50.0</v>
      </c>
      <c r="F607" s="598">
        <v>20.0</v>
      </c>
      <c r="G607" s="604">
        <f t="shared" ref="G607:G609" si="95">N(D607)*N(E607)</f>
        <v>0</v>
      </c>
      <c r="H607" s="604">
        <f t="shared" ref="H607:H609" si="96">N(D607)*N(F607)</f>
        <v>0</v>
      </c>
      <c r="I607" s="604">
        <f t="shared" ref="I607:I609" si="97">G607+H607</f>
        <v>0</v>
      </c>
      <c r="J607" s="580"/>
      <c r="K607" s="580"/>
      <c r="L607" s="580"/>
      <c r="M607" s="580"/>
      <c r="N607" s="580"/>
      <c r="O607" s="580"/>
      <c r="P607" s="580"/>
      <c r="Q607" s="580"/>
      <c r="R607" s="580"/>
    </row>
    <row r="608" ht="15.75" customHeight="1">
      <c r="A608" s="243" t="s">
        <v>292</v>
      </c>
      <c r="B608" s="603" t="s">
        <v>1246</v>
      </c>
      <c r="C608" s="243" t="s">
        <v>947</v>
      </c>
      <c r="D608" s="577"/>
      <c r="E608" s="278">
        <v>76.0</v>
      </c>
      <c r="F608" s="598">
        <v>20.0</v>
      </c>
      <c r="G608" s="604">
        <f t="shared" si="95"/>
        <v>0</v>
      </c>
      <c r="H608" s="604">
        <f t="shared" si="96"/>
        <v>0</v>
      </c>
      <c r="I608" s="604">
        <f t="shared" si="97"/>
        <v>0</v>
      </c>
      <c r="J608" s="580"/>
      <c r="K608" s="580"/>
      <c r="L608" s="580"/>
      <c r="M608" s="580"/>
      <c r="N608" s="580"/>
      <c r="O608" s="580"/>
      <c r="P608" s="580"/>
      <c r="Q608" s="580"/>
      <c r="R608" s="580"/>
    </row>
    <row r="609" ht="15.75" customHeight="1">
      <c r="A609" s="243" t="s">
        <v>508</v>
      </c>
      <c r="B609" s="138" t="s">
        <v>1241</v>
      </c>
      <c r="C609" s="243" t="s">
        <v>947</v>
      </c>
      <c r="D609" s="577"/>
      <c r="E609" s="278">
        <v>50.0</v>
      </c>
      <c r="F609" s="598">
        <v>20.0</v>
      </c>
      <c r="G609" s="604">
        <f t="shared" si="95"/>
        <v>0</v>
      </c>
      <c r="H609" s="604">
        <f t="shared" si="96"/>
        <v>0</v>
      </c>
      <c r="I609" s="604">
        <f t="shared" si="97"/>
        <v>0</v>
      </c>
      <c r="J609" s="580"/>
      <c r="K609" s="580"/>
      <c r="L609" s="580"/>
      <c r="M609" s="580"/>
      <c r="N609" s="580"/>
      <c r="O609" s="580"/>
      <c r="P609" s="580"/>
      <c r="Q609" s="580"/>
      <c r="R609" s="580"/>
    </row>
    <row r="610" ht="15.75" customHeight="1">
      <c r="A610" s="594"/>
      <c r="B610" s="594"/>
      <c r="C610" s="594"/>
      <c r="D610" s="577"/>
      <c r="E610" s="594"/>
      <c r="F610" s="577"/>
      <c r="G610" s="577"/>
      <c r="H610" s="577"/>
      <c r="I610" s="577"/>
      <c r="J610" s="580"/>
      <c r="K610" s="580"/>
      <c r="L610" s="580"/>
      <c r="M610" s="580"/>
      <c r="N610" s="580"/>
      <c r="O610" s="580"/>
      <c r="P610" s="580"/>
      <c r="Q610" s="580"/>
      <c r="R610" s="580"/>
    </row>
    <row r="611" ht="15.75" customHeight="1">
      <c r="A611" s="596"/>
      <c r="B611" s="236" t="s">
        <v>1247</v>
      </c>
      <c r="C611" s="596"/>
      <c r="D611" s="597"/>
      <c r="E611" s="596"/>
      <c r="F611" s="597"/>
      <c r="G611" s="601">
        <f t="shared" ref="G611:I611" si="98">SUM(G511:G610)</f>
        <v>855719</v>
      </c>
      <c r="H611" s="601">
        <f t="shared" si="98"/>
        <v>217119</v>
      </c>
      <c r="I611" s="601">
        <f t="shared" si="98"/>
        <v>1072838</v>
      </c>
      <c r="J611" s="580"/>
      <c r="K611" s="580"/>
      <c r="L611" s="580"/>
      <c r="M611" s="580"/>
      <c r="N611" s="580"/>
      <c r="O611" s="580"/>
      <c r="P611" s="580"/>
      <c r="Q611" s="580"/>
      <c r="R611" s="580"/>
    </row>
    <row r="612" ht="15.75" customHeight="1">
      <c r="A612" s="594"/>
      <c r="B612" s="594"/>
      <c r="C612" s="594"/>
      <c r="D612" s="577"/>
      <c r="E612" s="594"/>
      <c r="F612" s="577"/>
      <c r="G612" s="577"/>
      <c r="H612" s="577"/>
      <c r="I612" s="577"/>
      <c r="J612" s="580"/>
      <c r="K612" s="580"/>
      <c r="L612" s="580"/>
      <c r="M612" s="580"/>
      <c r="N612" s="580"/>
      <c r="O612" s="580"/>
      <c r="P612" s="580"/>
      <c r="Q612" s="580"/>
      <c r="R612" s="580"/>
    </row>
    <row r="613" ht="15.75" customHeight="1">
      <c r="A613" s="606">
        <v>9.0</v>
      </c>
      <c r="B613" s="236" t="s">
        <v>1248</v>
      </c>
      <c r="C613" s="596"/>
      <c r="D613" s="597"/>
      <c r="E613" s="596"/>
      <c r="F613" s="597"/>
      <c r="G613" s="597"/>
      <c r="H613" s="597"/>
      <c r="I613" s="597"/>
      <c r="J613" s="580"/>
      <c r="K613" s="580"/>
      <c r="L613" s="580"/>
      <c r="M613" s="580"/>
      <c r="N613" s="580"/>
      <c r="O613" s="580"/>
      <c r="P613" s="580"/>
      <c r="Q613" s="580"/>
      <c r="R613" s="580"/>
    </row>
    <row r="614" ht="15.75" customHeight="1">
      <c r="A614" s="594"/>
      <c r="B614" s="594"/>
      <c r="C614" s="594"/>
      <c r="D614" s="577"/>
      <c r="E614" s="594"/>
      <c r="F614" s="577"/>
      <c r="G614" s="577"/>
      <c r="H614" s="577"/>
      <c r="I614" s="577"/>
      <c r="J614" s="580"/>
      <c r="K614" s="580"/>
      <c r="L614" s="580"/>
      <c r="M614" s="580"/>
      <c r="N614" s="580"/>
      <c r="O614" s="580"/>
      <c r="P614" s="580"/>
      <c r="Q614" s="580"/>
      <c r="R614" s="580"/>
    </row>
    <row r="615" ht="15.75" customHeight="1">
      <c r="A615" s="594"/>
      <c r="B615" s="138" t="s">
        <v>1249</v>
      </c>
      <c r="C615" s="594"/>
      <c r="D615" s="577"/>
      <c r="E615" s="594"/>
      <c r="F615" s="577"/>
      <c r="G615" s="577"/>
      <c r="H615" s="577"/>
      <c r="I615" s="577"/>
      <c r="J615" s="580"/>
      <c r="K615" s="580"/>
      <c r="L615" s="580"/>
      <c r="M615" s="580"/>
      <c r="N615" s="580"/>
      <c r="O615" s="580"/>
      <c r="P615" s="580"/>
      <c r="Q615" s="580"/>
      <c r="R615" s="580"/>
    </row>
    <row r="616" ht="15.75" customHeight="1">
      <c r="A616" s="594"/>
      <c r="B616" s="138" t="s">
        <v>1250</v>
      </c>
      <c r="C616" s="594"/>
      <c r="D616" s="577"/>
      <c r="E616" s="594"/>
      <c r="F616" s="577"/>
      <c r="G616" s="577"/>
      <c r="H616" s="577"/>
      <c r="I616" s="577"/>
      <c r="J616" s="580"/>
      <c r="K616" s="580"/>
      <c r="L616" s="580"/>
      <c r="M616" s="580"/>
      <c r="N616" s="580"/>
      <c r="O616" s="580"/>
      <c r="P616" s="580"/>
      <c r="Q616" s="580"/>
      <c r="R616" s="580"/>
    </row>
    <row r="617" ht="15.75" customHeight="1">
      <c r="A617" s="594"/>
      <c r="B617" s="138" t="s">
        <v>1251</v>
      </c>
      <c r="C617" s="594"/>
      <c r="D617" s="577"/>
      <c r="E617" s="594"/>
      <c r="F617" s="577"/>
      <c r="G617" s="577"/>
      <c r="H617" s="577"/>
      <c r="I617" s="577"/>
      <c r="J617" s="580"/>
      <c r="K617" s="580"/>
      <c r="L617" s="580"/>
      <c r="M617" s="580"/>
      <c r="N617" s="580"/>
      <c r="O617" s="580"/>
      <c r="P617" s="580"/>
      <c r="Q617" s="580"/>
      <c r="R617" s="580"/>
    </row>
    <row r="618" ht="15.75" customHeight="1">
      <c r="A618" s="594"/>
      <c r="B618" s="138" t="s">
        <v>1252</v>
      </c>
      <c r="C618" s="594"/>
      <c r="D618" s="577"/>
      <c r="E618" s="594"/>
      <c r="F618" s="577"/>
      <c r="G618" s="577"/>
      <c r="H618" s="577"/>
      <c r="I618" s="577"/>
      <c r="J618" s="580"/>
      <c r="K618" s="580"/>
      <c r="L618" s="580"/>
      <c r="M618" s="580"/>
      <c r="N618" s="580"/>
      <c r="O618" s="580"/>
      <c r="P618" s="580"/>
      <c r="Q618" s="580"/>
      <c r="R618" s="580"/>
    </row>
    <row r="619" ht="15.75" customHeight="1">
      <c r="A619" s="594"/>
      <c r="B619" s="138" t="s">
        <v>1253</v>
      </c>
      <c r="C619" s="594"/>
      <c r="D619" s="577"/>
      <c r="E619" s="594"/>
      <c r="F619" s="577"/>
      <c r="G619" s="577"/>
      <c r="H619" s="577"/>
      <c r="I619" s="577"/>
      <c r="J619" s="580"/>
      <c r="K619" s="580"/>
      <c r="L619" s="580"/>
      <c r="M619" s="580"/>
      <c r="N619" s="580"/>
      <c r="O619" s="580"/>
      <c r="P619" s="580"/>
      <c r="Q619" s="580"/>
      <c r="R619" s="580"/>
    </row>
    <row r="620" ht="15.75" customHeight="1">
      <c r="A620" s="594"/>
      <c r="B620" s="138" t="s">
        <v>1254</v>
      </c>
      <c r="C620" s="594"/>
      <c r="D620" s="577"/>
      <c r="E620" s="594"/>
      <c r="F620" s="577"/>
      <c r="G620" s="577"/>
      <c r="H620" s="577"/>
      <c r="I620" s="577"/>
      <c r="J620" s="580"/>
      <c r="K620" s="580"/>
      <c r="L620" s="580"/>
      <c r="M620" s="580"/>
      <c r="N620" s="580"/>
      <c r="O620" s="580"/>
      <c r="P620" s="580"/>
      <c r="Q620" s="580"/>
      <c r="R620" s="580"/>
    </row>
    <row r="621" ht="15.75" customHeight="1">
      <c r="A621" s="594"/>
      <c r="B621" s="594"/>
      <c r="C621" s="594"/>
      <c r="D621" s="577"/>
      <c r="E621" s="594"/>
      <c r="F621" s="577"/>
      <c r="G621" s="577"/>
      <c r="H621" s="577"/>
      <c r="I621" s="577"/>
      <c r="J621" s="580"/>
      <c r="K621" s="580"/>
      <c r="L621" s="580"/>
      <c r="M621" s="580"/>
      <c r="N621" s="580"/>
      <c r="O621" s="580"/>
      <c r="P621" s="580"/>
      <c r="Q621" s="580"/>
      <c r="R621" s="580"/>
    </row>
    <row r="622" ht="15.75" customHeight="1">
      <c r="A622" s="602">
        <v>9.1</v>
      </c>
      <c r="B622" s="138" t="s">
        <v>1255</v>
      </c>
      <c r="C622" s="243" t="s">
        <v>428</v>
      </c>
      <c r="D622" s="243">
        <v>2.0</v>
      </c>
      <c r="E622" s="278">
        <v>17580.0</v>
      </c>
      <c r="F622" s="598">
        <v>2282.0</v>
      </c>
      <c r="G622" s="599">
        <f>N(D622)*N(E622)</f>
        <v>35160</v>
      </c>
      <c r="H622" s="599">
        <f>N(D622)*N(F622)</f>
        <v>4564</v>
      </c>
      <c r="I622" s="599">
        <f>G622+H622</f>
        <v>39724</v>
      </c>
      <c r="J622" s="580"/>
      <c r="K622" s="580"/>
      <c r="L622" s="580"/>
      <c r="M622" s="580"/>
      <c r="N622" s="580"/>
      <c r="O622" s="580"/>
      <c r="P622" s="580"/>
      <c r="Q622" s="580"/>
      <c r="R622" s="580"/>
    </row>
    <row r="623" ht="15.75" customHeight="1">
      <c r="A623" s="594"/>
      <c r="B623" s="594"/>
      <c r="C623" s="594"/>
      <c r="D623" s="577"/>
      <c r="E623" s="594"/>
      <c r="F623" s="577"/>
      <c r="G623" s="577"/>
      <c r="H623" s="577"/>
      <c r="I623" s="577"/>
      <c r="J623" s="580"/>
      <c r="K623" s="580"/>
      <c r="L623" s="580"/>
      <c r="M623" s="580"/>
      <c r="N623" s="580"/>
      <c r="O623" s="580"/>
      <c r="P623" s="580"/>
      <c r="Q623" s="580"/>
      <c r="R623" s="580"/>
    </row>
    <row r="624" ht="15.75" customHeight="1">
      <c r="A624" s="602">
        <v>9.2</v>
      </c>
      <c r="B624" s="141" t="s">
        <v>1256</v>
      </c>
      <c r="C624" s="594"/>
      <c r="D624" s="577"/>
      <c r="E624" s="594"/>
      <c r="F624" s="577"/>
      <c r="G624" s="577"/>
      <c r="H624" s="577"/>
      <c r="I624" s="577"/>
      <c r="J624" s="580"/>
      <c r="K624" s="580"/>
      <c r="L624" s="580"/>
      <c r="M624" s="580"/>
      <c r="N624" s="580"/>
      <c r="O624" s="580"/>
      <c r="P624" s="580"/>
      <c r="Q624" s="580"/>
      <c r="R624" s="580"/>
    </row>
    <row r="625" ht="15.75" customHeight="1">
      <c r="A625" s="594"/>
      <c r="B625" s="138" t="s">
        <v>1257</v>
      </c>
      <c r="C625" s="594"/>
      <c r="D625" s="577"/>
      <c r="E625" s="594"/>
      <c r="F625" s="577"/>
      <c r="G625" s="577"/>
      <c r="H625" s="577"/>
      <c r="I625" s="577"/>
      <c r="J625" s="580"/>
      <c r="K625" s="580"/>
      <c r="L625" s="580"/>
      <c r="M625" s="580"/>
      <c r="N625" s="580"/>
      <c r="O625" s="580"/>
      <c r="P625" s="580"/>
      <c r="Q625" s="580"/>
      <c r="R625" s="580"/>
    </row>
    <row r="626" ht="15.75" customHeight="1">
      <c r="A626" s="594"/>
      <c r="B626" s="594"/>
      <c r="C626" s="594"/>
      <c r="D626" s="577"/>
      <c r="E626" s="594"/>
      <c r="F626" s="577"/>
      <c r="G626" s="577"/>
      <c r="H626" s="577"/>
      <c r="I626" s="577"/>
      <c r="J626" s="580"/>
      <c r="K626" s="580"/>
      <c r="L626" s="580"/>
      <c r="M626" s="580"/>
      <c r="N626" s="580"/>
      <c r="O626" s="580"/>
      <c r="P626" s="580"/>
      <c r="Q626" s="580"/>
      <c r="R626" s="580"/>
    </row>
    <row r="627" ht="15.75" customHeight="1">
      <c r="A627" s="243" t="s">
        <v>284</v>
      </c>
      <c r="B627" s="603" t="s">
        <v>1258</v>
      </c>
      <c r="C627" s="243" t="s">
        <v>947</v>
      </c>
      <c r="D627" s="243">
        <v>108.0</v>
      </c>
      <c r="E627" s="278">
        <v>96.0</v>
      </c>
      <c r="F627" s="598">
        <v>19.0</v>
      </c>
      <c r="G627" s="599">
        <f>N(D627)*N(E627)</f>
        <v>10368</v>
      </c>
      <c r="H627" s="599">
        <f>N(D627)*N(F627)</f>
        <v>2052</v>
      </c>
      <c r="I627" s="599">
        <f>G627+H627</f>
        <v>12420</v>
      </c>
      <c r="J627" s="580"/>
      <c r="K627" s="580"/>
      <c r="L627" s="580"/>
      <c r="M627" s="580"/>
      <c r="N627" s="580"/>
      <c r="O627" s="580"/>
      <c r="P627" s="580"/>
      <c r="Q627" s="580"/>
      <c r="R627" s="580"/>
    </row>
    <row r="628" ht="15.75" customHeight="1">
      <c r="A628" s="594"/>
      <c r="B628" s="594"/>
      <c r="C628" s="594"/>
      <c r="D628" s="577"/>
      <c r="E628" s="594"/>
      <c r="F628" s="577"/>
      <c r="G628" s="577"/>
      <c r="H628" s="577"/>
      <c r="I628" s="577"/>
      <c r="J628" s="580"/>
      <c r="K628" s="580"/>
      <c r="L628" s="580"/>
      <c r="M628" s="580"/>
      <c r="N628" s="580"/>
      <c r="O628" s="580"/>
      <c r="P628" s="580"/>
      <c r="Q628" s="580"/>
      <c r="R628" s="580"/>
    </row>
    <row r="629" ht="15.75" customHeight="1">
      <c r="A629" s="243" t="s">
        <v>292</v>
      </c>
      <c r="B629" s="113" t="s">
        <v>1259</v>
      </c>
      <c r="C629" s="243" t="s">
        <v>947</v>
      </c>
      <c r="D629" s="243">
        <v>68.0</v>
      </c>
      <c r="E629" s="278">
        <v>191.0</v>
      </c>
      <c r="F629" s="598">
        <v>58.0</v>
      </c>
      <c r="G629" s="599">
        <f>N(D629)*N(E629)</f>
        <v>12988</v>
      </c>
      <c r="H629" s="599">
        <f>N(D629)*N(F629)</f>
        <v>3944</v>
      </c>
      <c r="I629" s="599">
        <f>G629+H629</f>
        <v>16932</v>
      </c>
      <c r="J629" s="580"/>
      <c r="K629" s="580"/>
      <c r="L629" s="580"/>
      <c r="M629" s="580"/>
      <c r="N629" s="580"/>
      <c r="O629" s="580"/>
      <c r="P629" s="580"/>
      <c r="Q629" s="580"/>
      <c r="R629" s="580"/>
    </row>
    <row r="630" ht="15.75" customHeight="1">
      <c r="A630" s="594"/>
      <c r="B630" s="613"/>
      <c r="C630" s="594"/>
      <c r="D630" s="577"/>
      <c r="E630" s="594"/>
      <c r="F630" s="577"/>
      <c r="G630" s="577"/>
      <c r="H630" s="577"/>
      <c r="I630" s="577"/>
      <c r="J630" s="580"/>
      <c r="K630" s="580"/>
      <c r="L630" s="580"/>
      <c r="M630" s="580"/>
      <c r="N630" s="580"/>
      <c r="O630" s="580"/>
      <c r="P630" s="580"/>
      <c r="Q630" s="580"/>
      <c r="R630" s="580"/>
    </row>
    <row r="631" ht="15.75" customHeight="1">
      <c r="A631" s="243" t="s">
        <v>508</v>
      </c>
      <c r="B631" s="113" t="s">
        <v>1260</v>
      </c>
      <c r="C631" s="243" t="s">
        <v>947</v>
      </c>
      <c r="D631" s="243">
        <v>113.0</v>
      </c>
      <c r="E631" s="278">
        <v>191.0</v>
      </c>
      <c r="F631" s="598">
        <v>58.0</v>
      </c>
      <c r="G631" s="599">
        <f>N(D631)*N(E631)</f>
        <v>21583</v>
      </c>
      <c r="H631" s="599">
        <f>N(D631)*N(F631)</f>
        <v>6554</v>
      </c>
      <c r="I631" s="599">
        <f>G631+H631</f>
        <v>28137</v>
      </c>
      <c r="J631" s="580"/>
      <c r="K631" s="580"/>
      <c r="L631" s="580"/>
      <c r="M631" s="580"/>
      <c r="N631" s="580"/>
      <c r="O631" s="580"/>
      <c r="P631" s="580"/>
      <c r="Q631" s="580"/>
      <c r="R631" s="580"/>
    </row>
    <row r="632" ht="15.75" customHeight="1">
      <c r="A632" s="594"/>
      <c r="B632" s="594"/>
      <c r="C632" s="594"/>
      <c r="D632" s="577"/>
      <c r="E632" s="594"/>
      <c r="F632" s="577"/>
      <c r="G632" s="577"/>
      <c r="H632" s="577"/>
      <c r="I632" s="577"/>
      <c r="J632" s="580"/>
      <c r="K632" s="580"/>
      <c r="L632" s="580"/>
      <c r="M632" s="580"/>
      <c r="N632" s="580"/>
      <c r="O632" s="580"/>
      <c r="P632" s="580"/>
      <c r="Q632" s="580"/>
      <c r="R632" s="580"/>
    </row>
    <row r="633" ht="15.75" customHeight="1">
      <c r="A633" s="243" t="s">
        <v>510</v>
      </c>
      <c r="B633" s="138" t="s">
        <v>1261</v>
      </c>
      <c r="C633" s="243" t="s">
        <v>428</v>
      </c>
      <c r="D633" s="243">
        <v>4.0</v>
      </c>
      <c r="E633" s="278">
        <v>862.0</v>
      </c>
      <c r="F633" s="598">
        <v>290.0</v>
      </c>
      <c r="G633" s="599">
        <f>N(D633)*N(E633)</f>
        <v>3448</v>
      </c>
      <c r="H633" s="599">
        <f>N(D633)*N(F633)</f>
        <v>1160</v>
      </c>
      <c r="I633" s="599">
        <f>G633+H633</f>
        <v>4608</v>
      </c>
      <c r="J633" s="580"/>
      <c r="K633" s="580"/>
      <c r="L633" s="580"/>
      <c r="M633" s="580"/>
      <c r="N633" s="580"/>
      <c r="O633" s="580"/>
      <c r="P633" s="580"/>
      <c r="Q633" s="580"/>
      <c r="R633" s="580"/>
    </row>
    <row r="634" ht="15.75" customHeight="1">
      <c r="A634" s="594"/>
      <c r="B634" s="594"/>
      <c r="C634" s="594"/>
      <c r="D634" s="577"/>
      <c r="E634" s="594"/>
      <c r="F634" s="577"/>
      <c r="G634" s="577"/>
      <c r="H634" s="577"/>
      <c r="I634" s="577"/>
      <c r="J634" s="580"/>
      <c r="K634" s="580"/>
      <c r="L634" s="580"/>
      <c r="M634" s="580"/>
      <c r="N634" s="580"/>
      <c r="O634" s="580"/>
      <c r="P634" s="580"/>
      <c r="Q634" s="580"/>
      <c r="R634" s="580"/>
    </row>
    <row r="635" ht="15.75" customHeight="1">
      <c r="A635" s="243" t="s">
        <v>952</v>
      </c>
      <c r="B635" s="138" t="s">
        <v>1262</v>
      </c>
      <c r="C635" s="243" t="s">
        <v>428</v>
      </c>
      <c r="D635" s="243">
        <v>1.0</v>
      </c>
      <c r="E635" s="278">
        <v>1149.0</v>
      </c>
      <c r="F635" s="598">
        <v>484.0</v>
      </c>
      <c r="G635" s="599">
        <f>N(D635)*N(E635)</f>
        <v>1149</v>
      </c>
      <c r="H635" s="599">
        <f>N(D635)*N(F635)</f>
        <v>484</v>
      </c>
      <c r="I635" s="599">
        <f>G635+H635</f>
        <v>1633</v>
      </c>
      <c r="J635" s="580"/>
      <c r="K635" s="580"/>
      <c r="L635" s="580"/>
      <c r="M635" s="580"/>
      <c r="N635" s="580"/>
      <c r="O635" s="580"/>
      <c r="P635" s="580"/>
      <c r="Q635" s="580"/>
      <c r="R635" s="580"/>
    </row>
    <row r="636" ht="15.75" customHeight="1">
      <c r="A636" s="594"/>
      <c r="B636" s="594"/>
      <c r="C636" s="594"/>
      <c r="D636" s="577"/>
      <c r="E636" s="594"/>
      <c r="F636" s="577"/>
      <c r="G636" s="577"/>
      <c r="H636" s="577"/>
      <c r="I636" s="577"/>
      <c r="J636" s="580"/>
      <c r="K636" s="580"/>
      <c r="L636" s="580"/>
      <c r="M636" s="580"/>
      <c r="N636" s="580"/>
      <c r="O636" s="580"/>
      <c r="P636" s="580"/>
      <c r="Q636" s="580"/>
      <c r="R636" s="580"/>
    </row>
    <row r="637" ht="15.75" customHeight="1">
      <c r="A637" s="243" t="s">
        <v>955</v>
      </c>
      <c r="B637" s="138" t="s">
        <v>1263</v>
      </c>
      <c r="C637" s="243" t="s">
        <v>428</v>
      </c>
      <c r="D637" s="243">
        <v>1.0</v>
      </c>
      <c r="E637" s="278">
        <v>1610.0</v>
      </c>
      <c r="F637" s="598">
        <v>484.0</v>
      </c>
      <c r="G637" s="599">
        <f>N(D637)*N(E637)</f>
        <v>1610</v>
      </c>
      <c r="H637" s="599">
        <f>N(D637)*N(F637)</f>
        <v>484</v>
      </c>
      <c r="I637" s="599">
        <f>G637+H637</f>
        <v>2094</v>
      </c>
      <c r="J637" s="580"/>
      <c r="K637" s="580"/>
      <c r="L637" s="580"/>
      <c r="M637" s="580"/>
      <c r="N637" s="580"/>
      <c r="O637" s="580"/>
      <c r="P637" s="580"/>
      <c r="Q637" s="580"/>
      <c r="R637" s="580"/>
    </row>
    <row r="638" ht="15.75" customHeight="1">
      <c r="A638" s="594"/>
      <c r="B638" s="594"/>
      <c r="C638" s="594"/>
      <c r="D638" s="577"/>
      <c r="E638" s="594"/>
      <c r="F638" s="577"/>
      <c r="G638" s="577"/>
      <c r="H638" s="577"/>
      <c r="I638" s="577"/>
      <c r="J638" s="580"/>
      <c r="K638" s="580"/>
      <c r="L638" s="580"/>
      <c r="M638" s="580"/>
      <c r="N638" s="580"/>
      <c r="O638" s="580"/>
      <c r="P638" s="580"/>
      <c r="Q638" s="580"/>
      <c r="R638" s="580"/>
    </row>
    <row r="639" ht="15.75" customHeight="1">
      <c r="A639" s="243" t="s">
        <v>957</v>
      </c>
      <c r="B639" s="138" t="s">
        <v>1262</v>
      </c>
      <c r="C639" s="243" t="s">
        <v>428</v>
      </c>
      <c r="D639" s="277" t="s">
        <v>1026</v>
      </c>
      <c r="E639" s="278">
        <v>1188.0</v>
      </c>
      <c r="F639" s="598">
        <v>500.0</v>
      </c>
      <c r="G639" s="604">
        <f>N(D639)*N(E639)</f>
        <v>0</v>
      </c>
      <c r="H639" s="604">
        <f>N(D639)*N(F639)</f>
        <v>0</v>
      </c>
      <c r="I639" s="604">
        <f>G639+H639</f>
        <v>0</v>
      </c>
      <c r="J639" s="580"/>
      <c r="K639" s="580"/>
      <c r="L639" s="580"/>
      <c r="M639" s="580"/>
      <c r="N639" s="580"/>
      <c r="O639" s="580"/>
      <c r="P639" s="580"/>
      <c r="Q639" s="580"/>
      <c r="R639" s="580"/>
    </row>
    <row r="640" ht="15.75" customHeight="1">
      <c r="A640" s="594"/>
      <c r="B640" s="594"/>
      <c r="C640" s="594"/>
      <c r="D640" s="577"/>
      <c r="E640" s="594"/>
      <c r="F640" s="577"/>
      <c r="G640" s="577"/>
      <c r="H640" s="577"/>
      <c r="I640" s="577"/>
      <c r="J640" s="580"/>
      <c r="K640" s="580"/>
      <c r="L640" s="580"/>
      <c r="M640" s="580"/>
      <c r="N640" s="580"/>
      <c r="O640" s="580"/>
      <c r="P640" s="580"/>
      <c r="Q640" s="580"/>
      <c r="R640" s="580"/>
    </row>
    <row r="641" ht="15.75" customHeight="1">
      <c r="A641" s="243" t="s">
        <v>959</v>
      </c>
      <c r="B641" s="138" t="s">
        <v>1264</v>
      </c>
      <c r="C641" s="243" t="s">
        <v>428</v>
      </c>
      <c r="D641" s="277" t="s">
        <v>954</v>
      </c>
      <c r="E641" s="278">
        <v>99.0</v>
      </c>
      <c r="F641" s="598">
        <v>20.0</v>
      </c>
      <c r="G641" s="604">
        <f>N(D641)*N(E641)</f>
        <v>0</v>
      </c>
      <c r="H641" s="604">
        <f>N(D641)*N(F641)</f>
        <v>0</v>
      </c>
      <c r="I641" s="604">
        <f>G641+H641</f>
        <v>0</v>
      </c>
      <c r="J641" s="580"/>
      <c r="K641" s="580"/>
      <c r="L641" s="580"/>
      <c r="M641" s="580"/>
      <c r="N641" s="580"/>
      <c r="O641" s="580"/>
      <c r="P641" s="580"/>
      <c r="Q641" s="580"/>
      <c r="R641" s="580"/>
    </row>
    <row r="642" ht="15.75" customHeight="1">
      <c r="A642" s="594"/>
      <c r="B642" s="594"/>
      <c r="C642" s="594"/>
      <c r="D642" s="577"/>
      <c r="E642" s="594"/>
      <c r="F642" s="577"/>
      <c r="G642" s="577"/>
      <c r="H642" s="577"/>
      <c r="I642" s="577"/>
      <c r="J642" s="580"/>
      <c r="K642" s="580"/>
      <c r="L642" s="580"/>
      <c r="M642" s="580"/>
      <c r="N642" s="580"/>
      <c r="O642" s="580"/>
      <c r="P642" s="580"/>
      <c r="Q642" s="580"/>
      <c r="R642" s="580"/>
    </row>
    <row r="643" ht="15.75" customHeight="1">
      <c r="A643" s="243" t="s">
        <v>961</v>
      </c>
      <c r="B643" s="138" t="s">
        <v>1265</v>
      </c>
      <c r="C643" s="243" t="s">
        <v>947</v>
      </c>
      <c r="D643" s="277" t="s">
        <v>954</v>
      </c>
      <c r="E643" s="278">
        <v>252.0</v>
      </c>
      <c r="F643" s="598">
        <v>50.0</v>
      </c>
      <c r="G643" s="604">
        <f>N(D643)*N(E643)</f>
        <v>0</v>
      </c>
      <c r="H643" s="604">
        <f>N(D643)*N(F643)</f>
        <v>0</v>
      </c>
      <c r="I643" s="604">
        <f>G643+H643</f>
        <v>0</v>
      </c>
      <c r="J643" s="580"/>
      <c r="K643" s="580"/>
      <c r="L643" s="580"/>
      <c r="M643" s="580"/>
      <c r="N643" s="580"/>
      <c r="O643" s="580"/>
      <c r="P643" s="580"/>
      <c r="Q643" s="580"/>
      <c r="R643" s="580"/>
    </row>
    <row r="644" ht="15.75" customHeight="1">
      <c r="A644" s="594"/>
      <c r="B644" s="594"/>
      <c r="C644" s="594"/>
      <c r="D644" s="577"/>
      <c r="E644" s="594"/>
      <c r="F644" s="577"/>
      <c r="G644" s="577"/>
      <c r="H644" s="577"/>
      <c r="I644" s="577"/>
      <c r="J644" s="580"/>
      <c r="K644" s="580"/>
      <c r="L644" s="580"/>
      <c r="M644" s="580"/>
      <c r="N644" s="580"/>
      <c r="O644" s="580"/>
      <c r="P644" s="580"/>
      <c r="Q644" s="580"/>
      <c r="R644" s="580"/>
    </row>
    <row r="645" ht="15.75" customHeight="1">
      <c r="A645" s="243" t="s">
        <v>1085</v>
      </c>
      <c r="B645" s="138" t="s">
        <v>1266</v>
      </c>
      <c r="C645" s="243" t="s">
        <v>947</v>
      </c>
      <c r="D645" s="277" t="s">
        <v>954</v>
      </c>
      <c r="E645" s="278">
        <v>842.0</v>
      </c>
      <c r="F645" s="598">
        <v>200.0</v>
      </c>
      <c r="G645" s="604">
        <f>N(D645)*N(E645)</f>
        <v>0</v>
      </c>
      <c r="H645" s="604">
        <f>N(D645)*N(F645)</f>
        <v>0</v>
      </c>
      <c r="I645" s="604">
        <f>G645+H645</f>
        <v>0</v>
      </c>
      <c r="J645" s="580"/>
      <c r="K645" s="580"/>
      <c r="L645" s="580"/>
      <c r="M645" s="580"/>
      <c r="N645" s="580"/>
      <c r="O645" s="580"/>
      <c r="P645" s="580"/>
      <c r="Q645" s="580"/>
      <c r="R645" s="580"/>
    </row>
    <row r="646" ht="15.75" customHeight="1">
      <c r="A646" s="594"/>
      <c r="B646" s="594"/>
      <c r="C646" s="594"/>
      <c r="D646" s="577"/>
      <c r="E646" s="594"/>
      <c r="F646" s="577"/>
      <c r="G646" s="577"/>
      <c r="H646" s="577"/>
      <c r="I646" s="577"/>
      <c r="J646" s="580"/>
      <c r="K646" s="580"/>
      <c r="L646" s="580"/>
      <c r="M646" s="580"/>
      <c r="N646" s="580"/>
      <c r="O646" s="580"/>
      <c r="P646" s="580"/>
      <c r="Q646" s="580"/>
      <c r="R646" s="580"/>
    </row>
    <row r="647" ht="15.75" customHeight="1">
      <c r="A647" s="602">
        <v>9.3</v>
      </c>
      <c r="B647" s="141" t="s">
        <v>1267</v>
      </c>
      <c r="C647" s="594"/>
      <c r="D647" s="577"/>
      <c r="E647" s="594"/>
      <c r="F647" s="577"/>
      <c r="G647" s="577"/>
      <c r="H647" s="577"/>
      <c r="I647" s="577"/>
      <c r="J647" s="580"/>
      <c r="K647" s="580"/>
      <c r="L647" s="580"/>
      <c r="M647" s="580"/>
      <c r="N647" s="580"/>
      <c r="O647" s="580"/>
      <c r="P647" s="580"/>
      <c r="Q647" s="580"/>
      <c r="R647" s="580"/>
    </row>
    <row r="648" ht="15.75" customHeight="1">
      <c r="A648" s="594"/>
      <c r="B648" s="138" t="s">
        <v>1268</v>
      </c>
      <c r="C648" s="594"/>
      <c r="D648" s="577"/>
      <c r="E648" s="594"/>
      <c r="F648" s="577"/>
      <c r="G648" s="577"/>
      <c r="H648" s="577"/>
      <c r="I648" s="577"/>
      <c r="J648" s="580"/>
      <c r="K648" s="580"/>
      <c r="L648" s="580"/>
      <c r="M648" s="580"/>
      <c r="N648" s="580"/>
      <c r="O648" s="580"/>
      <c r="P648" s="580"/>
      <c r="Q648" s="580"/>
      <c r="R648" s="580"/>
    </row>
    <row r="649" ht="15.75" customHeight="1">
      <c r="A649" s="594"/>
      <c r="B649" s="138" t="s">
        <v>1269</v>
      </c>
      <c r="C649" s="594"/>
      <c r="D649" s="577"/>
      <c r="E649" s="594"/>
      <c r="F649" s="577"/>
      <c r="G649" s="577"/>
      <c r="H649" s="577"/>
      <c r="I649" s="577"/>
      <c r="J649" s="580"/>
      <c r="K649" s="580"/>
      <c r="L649" s="580"/>
      <c r="M649" s="580"/>
      <c r="N649" s="580"/>
      <c r="O649" s="580"/>
      <c r="P649" s="580"/>
      <c r="Q649" s="580"/>
      <c r="R649" s="580"/>
    </row>
    <row r="650" ht="15.75" customHeight="1">
      <c r="A650" s="594"/>
      <c r="B650" s="594"/>
      <c r="C650" s="594"/>
      <c r="D650" s="577"/>
      <c r="E650" s="594"/>
      <c r="F650" s="577"/>
      <c r="G650" s="577"/>
      <c r="H650" s="577"/>
      <c r="I650" s="577"/>
      <c r="J650" s="580"/>
      <c r="K650" s="580"/>
      <c r="L650" s="580"/>
      <c r="M650" s="580"/>
      <c r="N650" s="580"/>
      <c r="O650" s="580"/>
      <c r="P650" s="580"/>
      <c r="Q650" s="580"/>
      <c r="R650" s="580"/>
    </row>
    <row r="651" ht="15.75" customHeight="1">
      <c r="A651" s="243" t="s">
        <v>284</v>
      </c>
      <c r="B651" s="603" t="s">
        <v>1270</v>
      </c>
      <c r="C651" s="243" t="s">
        <v>947</v>
      </c>
      <c r="D651" s="277" t="s">
        <v>954</v>
      </c>
      <c r="E651" s="278">
        <v>455.0</v>
      </c>
      <c r="F651" s="598">
        <v>100.0</v>
      </c>
      <c r="G651" s="599">
        <f t="shared" ref="G651:G652" si="99">N(D651)*N(E651)</f>
        <v>0</v>
      </c>
      <c r="H651" s="599">
        <f t="shared" ref="H651:H652" si="100">N(D651)*N(F651)</f>
        <v>0</v>
      </c>
      <c r="I651" s="599">
        <f t="shared" ref="I651:I652" si="101">G651+H651</f>
        <v>0</v>
      </c>
      <c r="J651" s="580"/>
      <c r="K651" s="580"/>
      <c r="L651" s="580"/>
      <c r="M651" s="580"/>
      <c r="N651" s="580"/>
      <c r="O651" s="580"/>
      <c r="P651" s="580"/>
      <c r="Q651" s="580"/>
      <c r="R651" s="580"/>
    </row>
    <row r="652" ht="15.75" customHeight="1">
      <c r="A652" s="243" t="s">
        <v>292</v>
      </c>
      <c r="B652" s="138" t="s">
        <v>948</v>
      </c>
      <c r="C652" s="243" t="s">
        <v>428</v>
      </c>
      <c r="D652" s="277" t="s">
        <v>954</v>
      </c>
      <c r="E652" s="278">
        <v>545.0</v>
      </c>
      <c r="F652" s="598">
        <v>200.0</v>
      </c>
      <c r="G652" s="599">
        <f t="shared" si="99"/>
        <v>0</v>
      </c>
      <c r="H652" s="599">
        <f t="shared" si="100"/>
        <v>0</v>
      </c>
      <c r="I652" s="599">
        <f t="shared" si="101"/>
        <v>0</v>
      </c>
      <c r="J652" s="580"/>
      <c r="K652" s="580"/>
      <c r="L652" s="580"/>
      <c r="M652" s="580"/>
      <c r="N652" s="580"/>
      <c r="O652" s="580"/>
      <c r="P652" s="580"/>
      <c r="Q652" s="580"/>
      <c r="R652" s="580"/>
    </row>
    <row r="653" ht="15.75" customHeight="1">
      <c r="A653" s="594"/>
      <c r="B653" s="594"/>
      <c r="C653" s="594"/>
      <c r="D653" s="577"/>
      <c r="E653" s="594"/>
      <c r="F653" s="577"/>
      <c r="G653" s="577"/>
      <c r="H653" s="577"/>
      <c r="I653" s="577"/>
      <c r="J653" s="580"/>
      <c r="K653" s="580"/>
      <c r="L653" s="580"/>
      <c r="M653" s="580"/>
      <c r="N653" s="580"/>
      <c r="O653" s="580"/>
      <c r="P653" s="580"/>
      <c r="Q653" s="580"/>
      <c r="R653" s="580"/>
    </row>
    <row r="654" ht="15.75" customHeight="1">
      <c r="A654" s="243" t="s">
        <v>508</v>
      </c>
      <c r="B654" s="138" t="s">
        <v>1271</v>
      </c>
      <c r="C654" s="243" t="s">
        <v>947</v>
      </c>
      <c r="D654" s="277" t="s">
        <v>954</v>
      </c>
      <c r="E654" s="278">
        <v>416.0</v>
      </c>
      <c r="F654" s="598">
        <v>100.0</v>
      </c>
      <c r="G654" s="604">
        <f t="shared" ref="G654:G655" si="102">N(D654)*N(E654)</f>
        <v>0</v>
      </c>
      <c r="H654" s="604">
        <f t="shared" ref="H654:H655" si="103">N(D654)*N(F654)</f>
        <v>0</v>
      </c>
      <c r="I654" s="604">
        <f t="shared" ref="I654:I655" si="104">G654+H654</f>
        <v>0</v>
      </c>
      <c r="J654" s="580"/>
      <c r="K654" s="580"/>
      <c r="L654" s="580"/>
      <c r="M654" s="580"/>
      <c r="N654" s="580"/>
      <c r="O654" s="580"/>
      <c r="P654" s="580"/>
      <c r="Q654" s="580"/>
      <c r="R654" s="580"/>
    </row>
    <row r="655" ht="15.75" customHeight="1">
      <c r="A655" s="243" t="s">
        <v>510</v>
      </c>
      <c r="B655" s="138" t="s">
        <v>948</v>
      </c>
      <c r="C655" s="243" t="s">
        <v>428</v>
      </c>
      <c r="D655" s="277" t="s">
        <v>954</v>
      </c>
      <c r="E655" s="278">
        <v>495.0</v>
      </c>
      <c r="F655" s="598">
        <v>200.0</v>
      </c>
      <c r="G655" s="604">
        <f t="shared" si="102"/>
        <v>0</v>
      </c>
      <c r="H655" s="604">
        <f t="shared" si="103"/>
        <v>0</v>
      </c>
      <c r="I655" s="604">
        <f t="shared" si="104"/>
        <v>0</v>
      </c>
      <c r="J655" s="580"/>
      <c r="K655" s="580"/>
      <c r="L655" s="580"/>
      <c r="M655" s="580"/>
      <c r="N655" s="580"/>
      <c r="O655" s="580"/>
      <c r="P655" s="580"/>
      <c r="Q655" s="580"/>
      <c r="R655" s="580"/>
    </row>
    <row r="656" ht="15.75" customHeight="1">
      <c r="A656" s="594"/>
      <c r="B656" s="594"/>
      <c r="C656" s="594"/>
      <c r="D656" s="577"/>
      <c r="E656" s="594"/>
      <c r="F656" s="577"/>
      <c r="G656" s="577"/>
      <c r="H656" s="577"/>
      <c r="I656" s="577"/>
      <c r="J656" s="580"/>
      <c r="K656" s="580"/>
      <c r="L656" s="580"/>
      <c r="M656" s="580"/>
      <c r="N656" s="580"/>
      <c r="O656" s="580"/>
      <c r="P656" s="580"/>
      <c r="Q656" s="580"/>
      <c r="R656" s="580"/>
    </row>
    <row r="657" ht="15.75" customHeight="1">
      <c r="A657" s="243" t="s">
        <v>952</v>
      </c>
      <c r="B657" s="603" t="s">
        <v>1272</v>
      </c>
      <c r="C657" s="243" t="s">
        <v>947</v>
      </c>
      <c r="D657" s="277" t="s">
        <v>954</v>
      </c>
      <c r="E657" s="278">
        <v>376.0</v>
      </c>
      <c r="F657" s="598">
        <v>100.0</v>
      </c>
      <c r="G657" s="604">
        <f t="shared" ref="G657:G658" si="105">N(D657)*N(E657)</f>
        <v>0</v>
      </c>
      <c r="H657" s="604">
        <f t="shared" ref="H657:H658" si="106">N(D657)*N(F657)</f>
        <v>0</v>
      </c>
      <c r="I657" s="604">
        <f t="shared" ref="I657:I658" si="107">G657+H657</f>
        <v>0</v>
      </c>
      <c r="J657" s="580"/>
      <c r="K657" s="580"/>
      <c r="L657" s="580"/>
      <c r="M657" s="580"/>
      <c r="N657" s="580"/>
      <c r="O657" s="580"/>
      <c r="P657" s="580"/>
      <c r="Q657" s="580"/>
      <c r="R657" s="580"/>
    </row>
    <row r="658" ht="15.75" customHeight="1">
      <c r="A658" s="243" t="s">
        <v>955</v>
      </c>
      <c r="B658" s="138" t="s">
        <v>948</v>
      </c>
      <c r="C658" s="243" t="s">
        <v>428</v>
      </c>
      <c r="D658" s="277" t="s">
        <v>954</v>
      </c>
      <c r="E658" s="278">
        <v>495.0</v>
      </c>
      <c r="F658" s="598">
        <v>200.0</v>
      </c>
      <c r="G658" s="604">
        <f t="shared" si="105"/>
        <v>0</v>
      </c>
      <c r="H658" s="604">
        <f t="shared" si="106"/>
        <v>0</v>
      </c>
      <c r="I658" s="604">
        <f t="shared" si="107"/>
        <v>0</v>
      </c>
      <c r="J658" s="580"/>
      <c r="K658" s="580"/>
      <c r="L658" s="580"/>
      <c r="M658" s="580"/>
      <c r="N658" s="580"/>
      <c r="O658" s="580"/>
      <c r="P658" s="580"/>
      <c r="Q658" s="580"/>
      <c r="R658" s="580"/>
    </row>
    <row r="659" ht="15.75" customHeight="1">
      <c r="A659" s="594"/>
      <c r="B659" s="594"/>
      <c r="C659" s="594"/>
      <c r="D659" s="577"/>
      <c r="E659" s="594"/>
      <c r="F659" s="577"/>
      <c r="G659" s="577"/>
      <c r="H659" s="577"/>
      <c r="I659" s="577"/>
      <c r="J659" s="580"/>
      <c r="K659" s="580"/>
      <c r="L659" s="580"/>
      <c r="M659" s="580"/>
      <c r="N659" s="580"/>
      <c r="O659" s="580"/>
      <c r="P659" s="580"/>
      <c r="Q659" s="580"/>
      <c r="R659" s="580"/>
    </row>
    <row r="660" ht="15.75" customHeight="1">
      <c r="A660" s="243" t="s">
        <v>957</v>
      </c>
      <c r="B660" s="138" t="s">
        <v>1273</v>
      </c>
      <c r="C660" s="243" t="s">
        <v>947</v>
      </c>
      <c r="D660" s="243">
        <v>40.0</v>
      </c>
      <c r="E660" s="278">
        <v>336.0</v>
      </c>
      <c r="F660" s="598">
        <v>97.0</v>
      </c>
      <c r="G660" s="599">
        <f t="shared" ref="G660:G661" si="108">N(D660)*N(E660)</f>
        <v>13440</v>
      </c>
      <c r="H660" s="599">
        <f t="shared" ref="H660:H661" si="109">N(D660)*N(F660)</f>
        <v>3880</v>
      </c>
      <c r="I660" s="599">
        <f t="shared" ref="I660:I661" si="110">G660+H660</f>
        <v>17320</v>
      </c>
      <c r="J660" s="580"/>
      <c r="K660" s="580"/>
      <c r="L660" s="580"/>
      <c r="M660" s="580"/>
      <c r="N660" s="580"/>
      <c r="O660" s="580"/>
      <c r="P660" s="580"/>
      <c r="Q660" s="580"/>
      <c r="R660" s="580"/>
    </row>
    <row r="661" ht="15.75" customHeight="1">
      <c r="A661" s="243" t="s">
        <v>959</v>
      </c>
      <c r="B661" s="138" t="s">
        <v>948</v>
      </c>
      <c r="C661" s="243" t="s">
        <v>428</v>
      </c>
      <c r="D661" s="277">
        <v>2.0</v>
      </c>
      <c r="E661" s="278">
        <v>479.0</v>
      </c>
      <c r="F661" s="598">
        <v>193.0</v>
      </c>
      <c r="G661" s="599">
        <f t="shared" si="108"/>
        <v>958</v>
      </c>
      <c r="H661" s="599">
        <f t="shared" si="109"/>
        <v>386</v>
      </c>
      <c r="I661" s="599">
        <f t="shared" si="110"/>
        <v>1344</v>
      </c>
      <c r="J661" s="580"/>
      <c r="K661" s="580"/>
      <c r="L661" s="580"/>
      <c r="M661" s="580"/>
      <c r="N661" s="580"/>
      <c r="O661" s="580"/>
      <c r="P661" s="580"/>
      <c r="Q661" s="580"/>
      <c r="R661" s="580"/>
    </row>
    <row r="662" ht="15.75" customHeight="1">
      <c r="A662" s="594"/>
      <c r="B662" s="594"/>
      <c r="C662" s="594"/>
      <c r="D662" s="577"/>
      <c r="E662" s="594"/>
      <c r="F662" s="577"/>
      <c r="G662" s="577"/>
      <c r="H662" s="577"/>
      <c r="I662" s="577"/>
      <c r="J662" s="580"/>
      <c r="K662" s="580"/>
      <c r="L662" s="580"/>
      <c r="M662" s="580"/>
      <c r="N662" s="580"/>
      <c r="O662" s="580"/>
      <c r="P662" s="580"/>
      <c r="Q662" s="580"/>
      <c r="R662" s="580"/>
    </row>
    <row r="663" ht="15.75" customHeight="1">
      <c r="A663" s="243" t="s">
        <v>961</v>
      </c>
      <c r="B663" s="138" t="s">
        <v>966</v>
      </c>
      <c r="C663" s="243" t="s">
        <v>947</v>
      </c>
      <c r="D663" s="243">
        <v>40.0</v>
      </c>
      <c r="E663" s="278">
        <v>287.0</v>
      </c>
      <c r="F663" s="598">
        <v>97.0</v>
      </c>
      <c r="G663" s="599">
        <f t="shared" ref="G663:G664" si="111">N(D663)*N(E663)</f>
        <v>11480</v>
      </c>
      <c r="H663" s="599">
        <f t="shared" ref="H663:H664" si="112">N(D663)*N(F663)</f>
        <v>3880</v>
      </c>
      <c r="I663" s="599">
        <f t="shared" ref="I663:I664" si="113">G663+H663</f>
        <v>15360</v>
      </c>
      <c r="J663" s="580"/>
      <c r="K663" s="580"/>
      <c r="L663" s="580"/>
      <c r="M663" s="580"/>
      <c r="N663" s="580"/>
      <c r="O663" s="580"/>
      <c r="P663" s="580"/>
      <c r="Q663" s="580"/>
      <c r="R663" s="580"/>
    </row>
    <row r="664" ht="15.75" customHeight="1">
      <c r="A664" s="243" t="s">
        <v>1085</v>
      </c>
      <c r="B664" s="138" t="s">
        <v>948</v>
      </c>
      <c r="C664" s="243" t="s">
        <v>947</v>
      </c>
      <c r="D664" s="277">
        <v>2.0</v>
      </c>
      <c r="E664" s="278">
        <v>479.0</v>
      </c>
      <c r="F664" s="598">
        <v>193.0</v>
      </c>
      <c r="G664" s="599">
        <f t="shared" si="111"/>
        <v>958</v>
      </c>
      <c r="H664" s="599">
        <f t="shared" si="112"/>
        <v>386</v>
      </c>
      <c r="I664" s="599">
        <f t="shared" si="113"/>
        <v>1344</v>
      </c>
      <c r="J664" s="580"/>
      <c r="K664" s="580"/>
      <c r="L664" s="580"/>
      <c r="M664" s="580"/>
      <c r="N664" s="580"/>
      <c r="O664" s="580"/>
      <c r="P664" s="580"/>
      <c r="Q664" s="580"/>
      <c r="R664" s="580"/>
    </row>
    <row r="665" ht="15.75" customHeight="1">
      <c r="A665" s="594"/>
      <c r="B665" s="594"/>
      <c r="C665" s="594"/>
      <c r="D665" s="577"/>
      <c r="E665" s="594"/>
      <c r="F665" s="577"/>
      <c r="G665" s="577"/>
      <c r="H665" s="577"/>
      <c r="I665" s="577"/>
      <c r="J665" s="580"/>
      <c r="K665" s="580"/>
      <c r="L665" s="580"/>
      <c r="M665" s="580"/>
      <c r="N665" s="580"/>
      <c r="O665" s="580"/>
      <c r="P665" s="580"/>
      <c r="Q665" s="580"/>
      <c r="R665" s="580"/>
    </row>
    <row r="666" ht="15.75" customHeight="1">
      <c r="A666" s="243" t="s">
        <v>1232</v>
      </c>
      <c r="B666" s="138" t="s">
        <v>1274</v>
      </c>
      <c r="C666" s="243" t="s">
        <v>947</v>
      </c>
      <c r="D666" s="243">
        <v>140.0</v>
      </c>
      <c r="E666" s="278">
        <v>240.0</v>
      </c>
      <c r="F666" s="598">
        <v>48.0</v>
      </c>
      <c r="G666" s="599">
        <f>N(D666)*N(E666)</f>
        <v>33600</v>
      </c>
      <c r="H666" s="599">
        <f>N(D666)*N(F666)</f>
        <v>6720</v>
      </c>
      <c r="I666" s="599">
        <f>G666+H666</f>
        <v>40320</v>
      </c>
      <c r="J666" s="580"/>
      <c r="K666" s="580"/>
      <c r="L666" s="580"/>
      <c r="M666" s="580"/>
      <c r="N666" s="580"/>
      <c r="O666" s="580"/>
      <c r="P666" s="580"/>
      <c r="Q666" s="580"/>
      <c r="R666" s="580"/>
    </row>
    <row r="667" ht="15.75" customHeight="1">
      <c r="A667" s="594"/>
      <c r="B667" s="594"/>
      <c r="C667" s="594"/>
      <c r="D667" s="577"/>
      <c r="E667" s="594"/>
      <c r="F667" s="577"/>
      <c r="G667" s="577"/>
      <c r="H667" s="577"/>
      <c r="I667" s="577"/>
      <c r="J667" s="580"/>
      <c r="K667" s="580"/>
      <c r="L667" s="580"/>
      <c r="M667" s="580"/>
      <c r="N667" s="580"/>
      <c r="O667" s="580"/>
      <c r="P667" s="580"/>
      <c r="Q667" s="580"/>
      <c r="R667" s="580"/>
    </row>
    <row r="668" ht="15.75" customHeight="1">
      <c r="A668" s="243" t="s">
        <v>1234</v>
      </c>
      <c r="B668" s="138" t="s">
        <v>1275</v>
      </c>
      <c r="C668" s="243" t="s">
        <v>947</v>
      </c>
      <c r="D668" s="243">
        <v>90.0</v>
      </c>
      <c r="E668" s="278">
        <v>191.0</v>
      </c>
      <c r="F668" s="598">
        <v>48.0</v>
      </c>
      <c r="G668" s="599">
        <f>N(D668)*N(E668)</f>
        <v>17190</v>
      </c>
      <c r="H668" s="599">
        <f>N(D668)*N(F668)</f>
        <v>4320</v>
      </c>
      <c r="I668" s="599">
        <f>G668+H668</f>
        <v>21510</v>
      </c>
      <c r="J668" s="580"/>
      <c r="K668" s="580"/>
      <c r="L668" s="580"/>
      <c r="M668" s="580"/>
      <c r="N668" s="580"/>
      <c r="O668" s="580"/>
      <c r="P668" s="580"/>
      <c r="Q668" s="580"/>
      <c r="R668" s="580"/>
    </row>
    <row r="669" ht="15.75" customHeight="1">
      <c r="A669" s="594"/>
      <c r="B669" s="594"/>
      <c r="C669" s="594"/>
      <c r="D669" s="577"/>
      <c r="E669" s="594"/>
      <c r="F669" s="577"/>
      <c r="G669" s="577"/>
      <c r="H669" s="577"/>
      <c r="I669" s="577"/>
      <c r="J669" s="580"/>
      <c r="K669" s="580"/>
      <c r="L669" s="580"/>
      <c r="M669" s="580"/>
      <c r="N669" s="580"/>
      <c r="O669" s="580"/>
      <c r="P669" s="580"/>
      <c r="Q669" s="580"/>
      <c r="R669" s="580"/>
    </row>
    <row r="670" ht="15.75" customHeight="1">
      <c r="A670" s="594"/>
      <c r="B670" s="594"/>
      <c r="C670" s="594"/>
      <c r="D670" s="577"/>
      <c r="E670" s="594"/>
      <c r="F670" s="577"/>
      <c r="G670" s="577"/>
      <c r="H670" s="577"/>
      <c r="I670" s="577"/>
      <c r="J670" s="580"/>
      <c r="K670" s="580"/>
      <c r="L670" s="580"/>
      <c r="M670" s="580"/>
      <c r="N670" s="580"/>
      <c r="O670" s="580"/>
      <c r="P670" s="580"/>
      <c r="Q670" s="580"/>
      <c r="R670" s="580"/>
    </row>
    <row r="671" ht="15.75" customHeight="1">
      <c r="A671" s="596"/>
      <c r="B671" s="236" t="s">
        <v>1276</v>
      </c>
      <c r="C671" s="596"/>
      <c r="D671" s="597"/>
      <c r="E671" s="596"/>
      <c r="F671" s="597"/>
      <c r="G671" s="601">
        <f t="shared" ref="G671:I671" si="114">SUM(G613:G670)</f>
        <v>163932</v>
      </c>
      <c r="H671" s="601">
        <f t="shared" si="114"/>
        <v>38814</v>
      </c>
      <c r="I671" s="601">
        <f t="shared" si="114"/>
        <v>202746</v>
      </c>
      <c r="J671" s="580"/>
      <c r="K671" s="580"/>
      <c r="L671" s="580"/>
      <c r="M671" s="580"/>
      <c r="N671" s="580"/>
      <c r="O671" s="580"/>
      <c r="P671" s="580"/>
      <c r="Q671" s="580"/>
      <c r="R671" s="580"/>
    </row>
    <row r="672" ht="15.75" customHeight="1">
      <c r="A672" s="594"/>
      <c r="B672" s="594"/>
      <c r="C672" s="594"/>
      <c r="D672" s="577"/>
      <c r="E672" s="594"/>
      <c r="F672" s="577"/>
      <c r="G672" s="577"/>
      <c r="H672" s="577"/>
      <c r="I672" s="577"/>
      <c r="J672" s="580"/>
      <c r="K672" s="580"/>
      <c r="L672" s="580"/>
      <c r="M672" s="580"/>
      <c r="N672" s="580"/>
      <c r="O672" s="580"/>
      <c r="P672" s="580"/>
      <c r="Q672" s="580"/>
      <c r="R672" s="580"/>
    </row>
    <row r="673" ht="15.75" customHeight="1">
      <c r="A673" s="606">
        <v>10.0</v>
      </c>
      <c r="B673" s="236" t="s">
        <v>1277</v>
      </c>
      <c r="C673" s="596"/>
      <c r="D673" s="597"/>
      <c r="E673" s="596"/>
      <c r="F673" s="597"/>
      <c r="G673" s="597"/>
      <c r="H673" s="597"/>
      <c r="I673" s="597"/>
      <c r="J673" s="580"/>
      <c r="K673" s="580"/>
      <c r="L673" s="580"/>
      <c r="M673" s="580"/>
      <c r="N673" s="580"/>
      <c r="O673" s="580"/>
      <c r="P673" s="580"/>
      <c r="Q673" s="580"/>
      <c r="R673" s="580"/>
    </row>
    <row r="674" ht="15.75" customHeight="1">
      <c r="A674" s="594"/>
      <c r="B674" s="594"/>
      <c r="C674" s="594"/>
      <c r="D674" s="577"/>
      <c r="E674" s="594"/>
      <c r="F674" s="577"/>
      <c r="G674" s="577"/>
      <c r="H674" s="577"/>
      <c r="I674" s="577"/>
      <c r="J674" s="580"/>
      <c r="K674" s="580"/>
      <c r="L674" s="580"/>
      <c r="M674" s="580"/>
      <c r="N674" s="580"/>
      <c r="O674" s="580"/>
      <c r="P674" s="580"/>
      <c r="Q674" s="580"/>
      <c r="R674" s="580"/>
    </row>
    <row r="675" ht="15.75" customHeight="1">
      <c r="A675" s="594"/>
      <c r="B675" s="141" t="s">
        <v>1278</v>
      </c>
      <c r="C675" s="594"/>
      <c r="D675" s="577"/>
      <c r="E675" s="594"/>
      <c r="F675" s="577"/>
      <c r="G675" s="577"/>
      <c r="H675" s="577"/>
      <c r="I675" s="577"/>
      <c r="J675" s="580"/>
      <c r="K675" s="580"/>
      <c r="L675" s="580"/>
      <c r="M675" s="580"/>
      <c r="N675" s="580"/>
      <c r="O675" s="580"/>
      <c r="P675" s="580"/>
      <c r="Q675" s="580"/>
      <c r="R675" s="580"/>
    </row>
    <row r="676" ht="15.75" customHeight="1">
      <c r="A676" s="594"/>
      <c r="B676" s="141" t="s">
        <v>1279</v>
      </c>
      <c r="C676" s="594"/>
      <c r="D676" s="577"/>
      <c r="E676" s="594"/>
      <c r="F676" s="577"/>
      <c r="G676" s="577"/>
      <c r="H676" s="577"/>
      <c r="I676" s="577"/>
      <c r="J676" s="580"/>
      <c r="K676" s="580"/>
      <c r="L676" s="580"/>
      <c r="M676" s="580"/>
      <c r="N676" s="580"/>
      <c r="O676" s="580"/>
      <c r="P676" s="580"/>
      <c r="Q676" s="580"/>
      <c r="R676" s="580"/>
    </row>
    <row r="677" ht="15.75" customHeight="1">
      <c r="A677" s="594"/>
      <c r="B677" s="594"/>
      <c r="C677" s="594"/>
      <c r="D677" s="577"/>
      <c r="E677" s="594"/>
      <c r="F677" s="577"/>
      <c r="G677" s="577"/>
      <c r="H677" s="577"/>
      <c r="I677" s="577"/>
      <c r="J677" s="580"/>
      <c r="K677" s="580"/>
      <c r="L677" s="580"/>
      <c r="M677" s="580"/>
      <c r="N677" s="580"/>
      <c r="O677" s="580"/>
      <c r="P677" s="580"/>
      <c r="Q677" s="580"/>
      <c r="R677" s="580"/>
    </row>
    <row r="678" ht="15.75" customHeight="1">
      <c r="A678" s="243">
        <v>10.1</v>
      </c>
      <c r="B678" s="138" t="s">
        <v>1280</v>
      </c>
      <c r="C678" s="243" t="s">
        <v>428</v>
      </c>
      <c r="D678" s="277">
        <v>1.0</v>
      </c>
      <c r="E678" s="278">
        <v>3829.0</v>
      </c>
      <c r="F678" s="598">
        <v>387.0</v>
      </c>
      <c r="G678" s="599">
        <f>N(D678)*N(E678)</f>
        <v>3829</v>
      </c>
      <c r="H678" s="599">
        <f>N(D678)*N(F678)</f>
        <v>387</v>
      </c>
      <c r="I678" s="599">
        <f>G678+H678</f>
        <v>4216</v>
      </c>
      <c r="J678" s="580"/>
      <c r="K678" s="580"/>
      <c r="L678" s="580"/>
      <c r="M678" s="580"/>
      <c r="N678" s="580"/>
      <c r="O678" s="580"/>
      <c r="P678" s="580"/>
      <c r="Q678" s="580"/>
      <c r="R678" s="580"/>
    </row>
    <row r="679" ht="15.75" customHeight="1">
      <c r="A679" s="594"/>
      <c r="B679" s="594"/>
      <c r="C679" s="594"/>
      <c r="D679" s="577"/>
      <c r="E679" s="594"/>
      <c r="F679" s="577"/>
      <c r="G679" s="577"/>
      <c r="H679" s="577"/>
      <c r="I679" s="577"/>
      <c r="J679" s="580"/>
      <c r="K679" s="580"/>
      <c r="L679" s="580"/>
      <c r="M679" s="580"/>
      <c r="N679" s="580"/>
      <c r="O679" s="580"/>
      <c r="P679" s="580"/>
      <c r="Q679" s="580"/>
      <c r="R679" s="580"/>
    </row>
    <row r="680" ht="15.75" customHeight="1">
      <c r="A680" s="243">
        <v>10.2</v>
      </c>
      <c r="B680" s="603" t="s">
        <v>1281</v>
      </c>
      <c r="C680" s="243" t="s">
        <v>428</v>
      </c>
      <c r="D680" s="277">
        <v>1.0</v>
      </c>
      <c r="E680" s="278">
        <v>5265.0</v>
      </c>
      <c r="F680" s="598">
        <v>532.0</v>
      </c>
      <c r="G680" s="599">
        <f>N(D680)*N(E680)</f>
        <v>5265</v>
      </c>
      <c r="H680" s="599">
        <f>N(D680)*N(F680)</f>
        <v>532</v>
      </c>
      <c r="I680" s="599">
        <f>G680+H680</f>
        <v>5797</v>
      </c>
      <c r="J680" s="580"/>
      <c r="K680" s="580"/>
      <c r="L680" s="580"/>
      <c r="M680" s="580"/>
      <c r="N680" s="580"/>
      <c r="O680" s="580"/>
      <c r="P680" s="580"/>
      <c r="Q680" s="580"/>
      <c r="R680" s="580"/>
    </row>
    <row r="681" ht="15.75" customHeight="1">
      <c r="A681" s="594"/>
      <c r="B681" s="594"/>
      <c r="C681" s="594"/>
      <c r="D681" s="577"/>
      <c r="E681" s="594"/>
      <c r="F681" s="577"/>
      <c r="G681" s="577"/>
      <c r="H681" s="577"/>
      <c r="I681" s="577"/>
      <c r="J681" s="580"/>
      <c r="K681" s="580"/>
      <c r="L681" s="580"/>
      <c r="M681" s="580"/>
      <c r="N681" s="580"/>
      <c r="O681" s="580"/>
      <c r="P681" s="580"/>
      <c r="Q681" s="580"/>
      <c r="R681" s="580"/>
    </row>
    <row r="682" ht="15.75" customHeight="1">
      <c r="A682" s="243">
        <v>10.3</v>
      </c>
      <c r="B682" s="138" t="s">
        <v>1282</v>
      </c>
      <c r="C682" s="243" t="s">
        <v>428</v>
      </c>
      <c r="D682" s="277">
        <v>1.0</v>
      </c>
      <c r="E682" s="278">
        <v>3829.0</v>
      </c>
      <c r="F682" s="598">
        <v>387.0</v>
      </c>
      <c r="G682" s="599">
        <f>N(D682)*N(E682)</f>
        <v>3829</v>
      </c>
      <c r="H682" s="599">
        <f>N(D682)*N(F682)</f>
        <v>387</v>
      </c>
      <c r="I682" s="599">
        <f>G682+H682</f>
        <v>4216</v>
      </c>
      <c r="J682" s="580"/>
      <c r="K682" s="580"/>
      <c r="L682" s="580"/>
      <c r="M682" s="580"/>
      <c r="N682" s="580"/>
      <c r="O682" s="580"/>
      <c r="P682" s="580"/>
      <c r="Q682" s="580"/>
      <c r="R682" s="580"/>
    </row>
    <row r="683" ht="15.75" customHeight="1">
      <c r="A683" s="594"/>
      <c r="B683" s="594"/>
      <c r="C683" s="594"/>
      <c r="D683" s="577"/>
      <c r="E683" s="594"/>
      <c r="F683" s="577"/>
      <c r="G683" s="577"/>
      <c r="H683" s="577"/>
      <c r="I683" s="577"/>
      <c r="J683" s="580"/>
      <c r="K683" s="580"/>
      <c r="L683" s="580"/>
      <c r="M683" s="580"/>
      <c r="N683" s="580"/>
      <c r="O683" s="580"/>
      <c r="P683" s="580"/>
      <c r="Q683" s="580"/>
      <c r="R683" s="580"/>
    </row>
    <row r="684" ht="15.75" customHeight="1">
      <c r="A684" s="243">
        <v>10.4</v>
      </c>
      <c r="B684" s="138" t="s">
        <v>1283</v>
      </c>
      <c r="C684" s="243" t="s">
        <v>428</v>
      </c>
      <c r="D684" s="277">
        <v>1.0</v>
      </c>
      <c r="E684" s="278">
        <v>1149.0</v>
      </c>
      <c r="F684" s="598">
        <v>193.0</v>
      </c>
      <c r="G684" s="599">
        <f>N(D684)*N(E684)</f>
        <v>1149</v>
      </c>
      <c r="H684" s="599">
        <f>N(D684)*N(F684)</f>
        <v>193</v>
      </c>
      <c r="I684" s="599">
        <f>G684+H684</f>
        <v>1342</v>
      </c>
      <c r="J684" s="580"/>
      <c r="K684" s="580"/>
      <c r="L684" s="580"/>
      <c r="M684" s="580"/>
      <c r="N684" s="580"/>
      <c r="O684" s="580"/>
      <c r="P684" s="580"/>
      <c r="Q684" s="580"/>
      <c r="R684" s="580"/>
    </row>
    <row r="685" ht="15.75" customHeight="1">
      <c r="A685" s="594"/>
      <c r="B685" s="594"/>
      <c r="C685" s="594"/>
      <c r="D685" s="577"/>
      <c r="E685" s="594"/>
      <c r="F685" s="577"/>
      <c r="G685" s="577"/>
      <c r="H685" s="577"/>
      <c r="I685" s="577"/>
      <c r="J685" s="580"/>
      <c r="K685" s="580"/>
      <c r="L685" s="580"/>
      <c r="M685" s="580"/>
      <c r="N685" s="580"/>
      <c r="O685" s="580"/>
      <c r="P685" s="580"/>
      <c r="Q685" s="580"/>
      <c r="R685" s="580"/>
    </row>
    <row r="686" ht="15.75" customHeight="1">
      <c r="A686" s="243">
        <v>10.5</v>
      </c>
      <c r="B686" s="138" t="s">
        <v>1284</v>
      </c>
      <c r="C686" s="243" t="s">
        <v>428</v>
      </c>
      <c r="D686" s="277">
        <v>1.0</v>
      </c>
      <c r="E686" s="278">
        <v>1149.0</v>
      </c>
      <c r="F686" s="598">
        <v>193.0</v>
      </c>
      <c r="G686" s="599">
        <f>N(D686)*N(E686)</f>
        <v>1149</v>
      </c>
      <c r="H686" s="599">
        <f>N(D686)*N(F686)</f>
        <v>193</v>
      </c>
      <c r="I686" s="599">
        <f>G686+H686</f>
        <v>1342</v>
      </c>
      <c r="J686" s="580"/>
      <c r="K686" s="580"/>
      <c r="L686" s="580"/>
      <c r="M686" s="580"/>
      <c r="N686" s="580"/>
      <c r="O686" s="580"/>
      <c r="P686" s="580"/>
      <c r="Q686" s="580"/>
      <c r="R686" s="580"/>
    </row>
    <row r="687" ht="15.75" customHeight="1">
      <c r="A687" s="594"/>
      <c r="B687" s="594"/>
      <c r="C687" s="594"/>
      <c r="D687" s="577"/>
      <c r="E687" s="594"/>
      <c r="F687" s="577"/>
      <c r="G687" s="577"/>
      <c r="H687" s="577"/>
      <c r="I687" s="577"/>
      <c r="J687" s="580"/>
      <c r="K687" s="580"/>
      <c r="L687" s="580"/>
      <c r="M687" s="580"/>
      <c r="N687" s="580"/>
      <c r="O687" s="580"/>
      <c r="P687" s="580"/>
      <c r="Q687" s="580"/>
      <c r="R687" s="580"/>
    </row>
    <row r="688" ht="15.75" customHeight="1">
      <c r="A688" s="243">
        <v>10.7</v>
      </c>
      <c r="B688" s="138" t="s">
        <v>1285</v>
      </c>
      <c r="C688" s="243" t="s">
        <v>428</v>
      </c>
      <c r="D688" s="277">
        <v>1.0</v>
      </c>
      <c r="E688" s="278">
        <v>3829.0</v>
      </c>
      <c r="F688" s="598">
        <v>967.0</v>
      </c>
      <c r="G688" s="599">
        <f>N(D688)*N(E688)</f>
        <v>3829</v>
      </c>
      <c r="H688" s="599">
        <f>N(D688)*N(F688)</f>
        <v>967</v>
      </c>
      <c r="I688" s="599">
        <f>G688+H688</f>
        <v>4796</v>
      </c>
      <c r="J688" s="580"/>
      <c r="K688" s="580"/>
      <c r="L688" s="580"/>
      <c r="M688" s="580"/>
      <c r="N688" s="580"/>
      <c r="O688" s="580"/>
      <c r="P688" s="580"/>
      <c r="Q688" s="580"/>
      <c r="R688" s="580"/>
    </row>
    <row r="689" ht="15.75" customHeight="1">
      <c r="A689" s="594"/>
      <c r="B689" s="594"/>
      <c r="C689" s="594"/>
      <c r="D689" s="577"/>
      <c r="E689" s="594"/>
      <c r="F689" s="577"/>
      <c r="G689" s="577"/>
      <c r="H689" s="577"/>
      <c r="I689" s="577"/>
      <c r="J689" s="580"/>
      <c r="K689" s="580"/>
      <c r="L689" s="580"/>
      <c r="M689" s="580"/>
      <c r="N689" s="580"/>
      <c r="O689" s="580"/>
      <c r="P689" s="580"/>
      <c r="Q689" s="580"/>
      <c r="R689" s="580"/>
    </row>
    <row r="690" ht="15.75" customHeight="1">
      <c r="A690" s="243">
        <v>10.8</v>
      </c>
      <c r="B690" s="603" t="s">
        <v>1286</v>
      </c>
      <c r="C690" s="243" t="s">
        <v>287</v>
      </c>
      <c r="D690" s="277" t="s">
        <v>954</v>
      </c>
      <c r="E690" s="278">
        <v>1980.0</v>
      </c>
      <c r="F690" s="598">
        <v>200.0</v>
      </c>
      <c r="G690" s="604">
        <f>N(D690)*N(E690)</f>
        <v>0</v>
      </c>
      <c r="H690" s="604">
        <f>N(D690)*N(F690)</f>
        <v>0</v>
      </c>
      <c r="I690" s="604">
        <f>G690+H690</f>
        <v>0</v>
      </c>
      <c r="J690" s="580"/>
      <c r="K690" s="580"/>
      <c r="L690" s="580"/>
      <c r="M690" s="580"/>
      <c r="N690" s="580"/>
      <c r="O690" s="580"/>
      <c r="P690" s="580"/>
      <c r="Q690" s="580"/>
      <c r="R690" s="580"/>
    </row>
    <row r="691" ht="15.75" customHeight="1">
      <c r="A691" s="594"/>
      <c r="B691" s="594"/>
      <c r="C691" s="594"/>
      <c r="D691" s="577"/>
      <c r="E691" s="594"/>
      <c r="F691" s="577"/>
      <c r="G691" s="577"/>
      <c r="H691" s="577"/>
      <c r="I691" s="577"/>
      <c r="J691" s="580"/>
      <c r="K691" s="580"/>
      <c r="L691" s="580"/>
      <c r="M691" s="580"/>
      <c r="N691" s="580"/>
      <c r="O691" s="580"/>
      <c r="P691" s="580"/>
      <c r="Q691" s="580"/>
      <c r="R691" s="580"/>
    </row>
    <row r="692" ht="15.75" customHeight="1">
      <c r="A692" s="243">
        <v>10.9</v>
      </c>
      <c r="B692" s="138" t="s">
        <v>1287</v>
      </c>
      <c r="C692" s="243" t="s">
        <v>287</v>
      </c>
      <c r="D692" s="277" t="s">
        <v>954</v>
      </c>
      <c r="E692" s="278">
        <v>7425.0</v>
      </c>
      <c r="F692" s="598">
        <v>1000.0</v>
      </c>
      <c r="G692" s="604">
        <f>N(D692)*N(E692)</f>
        <v>0</v>
      </c>
      <c r="H692" s="604">
        <f>N(D692)*N(F692)</f>
        <v>0</v>
      </c>
      <c r="I692" s="604">
        <f>G692+H692</f>
        <v>0</v>
      </c>
      <c r="J692" s="580"/>
      <c r="K692" s="580"/>
      <c r="L692" s="580"/>
      <c r="M692" s="580"/>
      <c r="N692" s="580"/>
      <c r="O692" s="580"/>
      <c r="P692" s="580"/>
      <c r="Q692" s="580"/>
      <c r="R692" s="580"/>
    </row>
    <row r="693" ht="15.75" customHeight="1">
      <c r="A693" s="594"/>
      <c r="B693" s="594"/>
      <c r="C693" s="594"/>
      <c r="D693" s="577"/>
      <c r="E693" s="594"/>
      <c r="F693" s="577"/>
      <c r="G693" s="577"/>
      <c r="H693" s="577"/>
      <c r="I693" s="577"/>
      <c r="J693" s="580"/>
      <c r="K693" s="580"/>
      <c r="L693" s="580"/>
      <c r="M693" s="580"/>
      <c r="N693" s="580"/>
      <c r="O693" s="580"/>
      <c r="P693" s="580"/>
      <c r="Q693" s="580"/>
      <c r="R693" s="580"/>
    </row>
    <row r="694" ht="15.75" customHeight="1">
      <c r="A694" s="610">
        <v>10.1</v>
      </c>
      <c r="B694" s="138" t="s">
        <v>1288</v>
      </c>
      <c r="C694" s="243" t="s">
        <v>308</v>
      </c>
      <c r="D694" s="277">
        <v>10.0</v>
      </c>
      <c r="E694" s="278">
        <v>2872.0</v>
      </c>
      <c r="F694" s="598">
        <v>484.0</v>
      </c>
      <c r="G694" s="599">
        <f>N(D694)*N(E694)</f>
        <v>28720</v>
      </c>
      <c r="H694" s="599">
        <f>N(D694)*N(F694)</f>
        <v>4840</v>
      </c>
      <c r="I694" s="599">
        <f>G694+H694</f>
        <v>33560</v>
      </c>
      <c r="J694" s="580"/>
      <c r="K694" s="580"/>
      <c r="L694" s="580"/>
      <c r="M694" s="580"/>
      <c r="N694" s="580"/>
      <c r="O694" s="580"/>
      <c r="P694" s="580"/>
      <c r="Q694" s="580"/>
      <c r="R694" s="580"/>
    </row>
    <row r="695" ht="15.75" customHeight="1">
      <c r="A695" s="594"/>
      <c r="B695" s="594"/>
      <c r="C695" s="594"/>
      <c r="D695" s="577"/>
      <c r="E695" s="594"/>
      <c r="F695" s="577"/>
      <c r="G695" s="577"/>
      <c r="H695" s="577"/>
      <c r="I695" s="577"/>
      <c r="J695" s="580"/>
      <c r="K695" s="580"/>
      <c r="L695" s="580"/>
      <c r="M695" s="580"/>
      <c r="N695" s="580"/>
      <c r="O695" s="580"/>
      <c r="P695" s="580"/>
      <c r="Q695" s="580"/>
      <c r="R695" s="580"/>
    </row>
    <row r="696" ht="15.75" customHeight="1">
      <c r="A696" s="243">
        <v>10.11</v>
      </c>
      <c r="B696" s="138" t="s">
        <v>1289</v>
      </c>
      <c r="C696" s="243" t="s">
        <v>428</v>
      </c>
      <c r="D696" s="277">
        <v>10.0</v>
      </c>
      <c r="E696" s="278">
        <v>718.0</v>
      </c>
      <c r="F696" s="598">
        <v>193.0</v>
      </c>
      <c r="G696" s="599">
        <f>N(D696)*N(E696)</f>
        <v>7180</v>
      </c>
      <c r="H696" s="599">
        <f>N(D696)*N(F696)</f>
        <v>1930</v>
      </c>
      <c r="I696" s="599">
        <f>G696+H696</f>
        <v>9110</v>
      </c>
      <c r="J696" s="580"/>
      <c r="K696" s="580"/>
      <c r="L696" s="580"/>
      <c r="M696" s="580"/>
      <c r="N696" s="580"/>
      <c r="O696" s="580"/>
      <c r="P696" s="580"/>
      <c r="Q696" s="580"/>
      <c r="R696" s="580"/>
    </row>
    <row r="697" ht="15.75" customHeight="1">
      <c r="A697" s="594"/>
      <c r="B697" s="594"/>
      <c r="C697" s="594"/>
      <c r="D697" s="577"/>
      <c r="E697" s="594"/>
      <c r="F697" s="577"/>
      <c r="G697" s="577"/>
      <c r="H697" s="577"/>
      <c r="I697" s="577"/>
      <c r="J697" s="580"/>
      <c r="K697" s="580"/>
      <c r="L697" s="580"/>
      <c r="M697" s="580"/>
      <c r="N697" s="580"/>
      <c r="O697" s="580"/>
      <c r="P697" s="580"/>
      <c r="Q697" s="580"/>
      <c r="R697" s="580"/>
    </row>
    <row r="698" ht="15.75" customHeight="1">
      <c r="A698" s="610">
        <v>10.12</v>
      </c>
      <c r="B698" s="138" t="s">
        <v>1290</v>
      </c>
      <c r="C698" s="243" t="s">
        <v>428</v>
      </c>
      <c r="D698" s="277">
        <v>8.0</v>
      </c>
      <c r="E698" s="278">
        <v>527.0</v>
      </c>
      <c r="F698" s="598">
        <v>193.0</v>
      </c>
      <c r="G698" s="599">
        <f>N(D698)*N(E698)</f>
        <v>4216</v>
      </c>
      <c r="H698" s="599">
        <f>N(D698)*N(F698)</f>
        <v>1544</v>
      </c>
      <c r="I698" s="599">
        <f>G698+H698</f>
        <v>5760</v>
      </c>
      <c r="J698" s="580"/>
      <c r="K698" s="580"/>
      <c r="L698" s="580"/>
      <c r="M698" s="580"/>
      <c r="N698" s="580"/>
      <c r="O698" s="580"/>
      <c r="P698" s="580"/>
      <c r="Q698" s="580"/>
      <c r="R698" s="580"/>
    </row>
    <row r="699" ht="15.75" customHeight="1">
      <c r="A699" s="611"/>
      <c r="B699" s="594"/>
      <c r="C699" s="594"/>
      <c r="D699" s="577"/>
      <c r="E699" s="594"/>
      <c r="F699" s="577"/>
      <c r="G699" s="577"/>
      <c r="H699" s="577"/>
      <c r="I699" s="577"/>
      <c r="J699" s="580"/>
      <c r="K699" s="580"/>
      <c r="L699" s="580"/>
      <c r="M699" s="580"/>
      <c r="N699" s="580"/>
      <c r="O699" s="580"/>
      <c r="P699" s="580"/>
      <c r="Q699" s="580"/>
      <c r="R699" s="580"/>
    </row>
    <row r="700" ht="15.75" customHeight="1">
      <c r="A700" s="610">
        <v>10.14</v>
      </c>
      <c r="B700" s="138" t="s">
        <v>1291</v>
      </c>
      <c r="C700" s="243" t="s">
        <v>287</v>
      </c>
      <c r="D700" s="243">
        <v>120.0</v>
      </c>
      <c r="E700" s="594"/>
      <c r="F700" s="598">
        <v>290.0</v>
      </c>
      <c r="G700" s="604">
        <f>N(D700)*N(E700)</f>
        <v>0</v>
      </c>
      <c r="H700" s="604">
        <f>N(D700)*N(F700)</f>
        <v>34800</v>
      </c>
      <c r="I700" s="604">
        <f>G700+H700</f>
        <v>34800</v>
      </c>
      <c r="J700" s="580"/>
      <c r="K700" s="580"/>
      <c r="L700" s="580"/>
      <c r="M700" s="580"/>
      <c r="N700" s="580"/>
      <c r="O700" s="580"/>
      <c r="P700" s="580"/>
      <c r="Q700" s="580"/>
      <c r="R700" s="580"/>
    </row>
    <row r="701" ht="15.75" customHeight="1">
      <c r="A701" s="594"/>
      <c r="B701" s="594"/>
      <c r="C701" s="594"/>
      <c r="D701" s="577"/>
      <c r="E701" s="594"/>
      <c r="F701" s="577"/>
      <c r="G701" s="577"/>
      <c r="H701" s="577"/>
      <c r="I701" s="577"/>
      <c r="J701" s="580"/>
      <c r="K701" s="580"/>
      <c r="L701" s="580"/>
      <c r="M701" s="580"/>
      <c r="N701" s="580"/>
      <c r="O701" s="580"/>
      <c r="P701" s="580"/>
      <c r="Q701" s="580"/>
      <c r="R701" s="580"/>
    </row>
    <row r="702" ht="15.75" customHeight="1">
      <c r="A702" s="243">
        <v>10.15</v>
      </c>
      <c r="B702" s="138" t="s">
        <v>1292</v>
      </c>
      <c r="C702" s="243" t="s">
        <v>327</v>
      </c>
      <c r="D702" s="277">
        <v>1.0</v>
      </c>
      <c r="E702" s="594"/>
      <c r="F702" s="598">
        <v>87030.0</v>
      </c>
      <c r="G702" s="604">
        <f>N(D702)*N(E702)</f>
        <v>0</v>
      </c>
      <c r="H702" s="604">
        <f>N(D702)*N(F702)</f>
        <v>87030</v>
      </c>
      <c r="I702" s="604">
        <f>G702+H702</f>
        <v>87030</v>
      </c>
      <c r="J702" s="580"/>
      <c r="K702" s="580"/>
      <c r="L702" s="580"/>
      <c r="M702" s="580"/>
      <c r="N702" s="580"/>
      <c r="O702" s="580"/>
      <c r="P702" s="580"/>
      <c r="Q702" s="580"/>
      <c r="R702" s="580"/>
    </row>
    <row r="703" ht="15.75" customHeight="1">
      <c r="A703" s="594"/>
      <c r="B703" s="594"/>
      <c r="C703" s="594"/>
      <c r="D703" s="577"/>
      <c r="E703" s="594"/>
      <c r="F703" s="577"/>
      <c r="G703" s="577"/>
      <c r="H703" s="577"/>
      <c r="I703" s="577"/>
      <c r="J703" s="580"/>
      <c r="K703" s="580"/>
      <c r="L703" s="580"/>
      <c r="M703" s="580"/>
      <c r="N703" s="580"/>
      <c r="O703" s="580"/>
      <c r="P703" s="580"/>
      <c r="Q703" s="580"/>
      <c r="R703" s="580"/>
    </row>
    <row r="704" ht="15.75" customHeight="1">
      <c r="A704" s="243">
        <v>10.16</v>
      </c>
      <c r="B704" s="138" t="s">
        <v>1293</v>
      </c>
      <c r="C704" s="243" t="s">
        <v>1294</v>
      </c>
      <c r="D704" s="243">
        <v>100.0</v>
      </c>
      <c r="E704" s="278">
        <v>105.0</v>
      </c>
      <c r="F704" s="598">
        <v>19.0</v>
      </c>
      <c r="G704" s="599">
        <f>N(D704)*N(E704)</f>
        <v>10500</v>
      </c>
      <c r="H704" s="599">
        <f>N(D704)*N(F704)</f>
        <v>1900</v>
      </c>
      <c r="I704" s="599">
        <f>G704+H704</f>
        <v>12400</v>
      </c>
      <c r="J704" s="580"/>
      <c r="K704" s="580"/>
      <c r="L704" s="580"/>
      <c r="M704" s="580"/>
      <c r="N704" s="580"/>
      <c r="O704" s="580"/>
      <c r="P704" s="580"/>
      <c r="Q704" s="580"/>
      <c r="R704" s="580"/>
    </row>
    <row r="705" ht="15.75" customHeight="1">
      <c r="A705" s="594"/>
      <c r="B705" s="594"/>
      <c r="C705" s="594"/>
      <c r="D705" s="577"/>
      <c r="E705" s="594"/>
      <c r="F705" s="577"/>
      <c r="G705" s="577"/>
      <c r="H705" s="577"/>
      <c r="I705" s="577"/>
      <c r="J705" s="580"/>
      <c r="K705" s="580"/>
      <c r="L705" s="580"/>
      <c r="M705" s="580"/>
      <c r="N705" s="580"/>
      <c r="O705" s="580"/>
      <c r="P705" s="580"/>
      <c r="Q705" s="580"/>
      <c r="R705" s="580"/>
    </row>
    <row r="706" ht="15.75" customHeight="1">
      <c r="A706" s="243">
        <v>10.17</v>
      </c>
      <c r="B706" s="138" t="s">
        <v>1295</v>
      </c>
      <c r="C706" s="243" t="s">
        <v>327</v>
      </c>
      <c r="D706" s="277">
        <v>1.0</v>
      </c>
      <c r="E706" s="278">
        <v>34812.0</v>
      </c>
      <c r="F706" s="598">
        <v>9670.0</v>
      </c>
      <c r="G706" s="599">
        <f>N(D706)*N(E706)</f>
        <v>34812</v>
      </c>
      <c r="H706" s="599">
        <f>N(D706)*N(F706)</f>
        <v>9670</v>
      </c>
      <c r="I706" s="599">
        <f>G706+H706</f>
        <v>44482</v>
      </c>
      <c r="J706" s="580"/>
      <c r="K706" s="580"/>
      <c r="L706" s="580"/>
      <c r="M706" s="580"/>
      <c r="N706" s="580"/>
      <c r="O706" s="580"/>
      <c r="P706" s="580"/>
      <c r="Q706" s="580"/>
      <c r="R706" s="580"/>
    </row>
    <row r="707" ht="15.75" customHeight="1">
      <c r="A707" s="611"/>
      <c r="B707" s="594"/>
      <c r="C707" s="594"/>
      <c r="D707" s="577"/>
      <c r="E707" s="577"/>
      <c r="F707" s="577"/>
      <c r="G707" s="577"/>
      <c r="H707" s="577"/>
      <c r="I707" s="577"/>
      <c r="J707" s="580"/>
      <c r="K707" s="580"/>
      <c r="L707" s="580"/>
      <c r="M707" s="580"/>
      <c r="N707" s="580"/>
      <c r="O707" s="580"/>
      <c r="P707" s="580"/>
      <c r="Q707" s="580"/>
      <c r="R707" s="580"/>
    </row>
    <row r="708" ht="15.75" customHeight="1">
      <c r="A708" s="596"/>
      <c r="B708" s="236" t="s">
        <v>1296</v>
      </c>
      <c r="C708" s="596"/>
      <c r="D708" s="597"/>
      <c r="E708" s="597"/>
      <c r="F708" s="597"/>
      <c r="G708" s="601">
        <f t="shared" ref="G708:I708" si="115">SUM(G673:G707)</f>
        <v>104478</v>
      </c>
      <c r="H708" s="601">
        <f t="shared" si="115"/>
        <v>144373</v>
      </c>
      <c r="I708" s="601">
        <f t="shared" si="115"/>
        <v>248851</v>
      </c>
      <c r="J708" s="580"/>
      <c r="K708" s="580"/>
      <c r="L708" s="580"/>
      <c r="M708" s="580"/>
      <c r="N708" s="580"/>
      <c r="O708" s="580"/>
      <c r="P708" s="580"/>
      <c r="Q708" s="580"/>
      <c r="R708" s="580"/>
    </row>
    <row r="709" ht="15.75" customHeight="1">
      <c r="A709" s="614"/>
      <c r="B709" s="614"/>
      <c r="C709" s="614"/>
      <c r="D709" s="615"/>
      <c r="E709" s="615"/>
      <c r="F709" s="615"/>
      <c r="G709" s="615"/>
      <c r="H709" s="615"/>
      <c r="I709" s="615"/>
      <c r="J709" s="580"/>
      <c r="K709" s="580"/>
      <c r="L709" s="580"/>
      <c r="M709" s="580"/>
      <c r="N709" s="580"/>
      <c r="O709" s="580"/>
      <c r="P709" s="580"/>
      <c r="Q709" s="580"/>
      <c r="R709" s="580"/>
    </row>
    <row r="710" ht="15.75" customHeight="1">
      <c r="A710" s="616"/>
      <c r="B710" s="617" t="s">
        <v>1297</v>
      </c>
      <c r="C710" s="616"/>
      <c r="D710" s="586"/>
      <c r="E710" s="586"/>
      <c r="F710" s="586"/>
      <c r="G710" s="618">
        <f t="shared" ref="G710:I710" si="116">sum(G708,G671,G611,G509,G467,G429,G364,G332,G129,G11)</f>
        <v>5097298</v>
      </c>
      <c r="H710" s="618">
        <f t="shared" si="116"/>
        <v>1285132</v>
      </c>
      <c r="I710" s="618">
        <f t="shared" si="116"/>
        <v>6382430</v>
      </c>
      <c r="J710" s="580"/>
      <c r="K710" s="580"/>
      <c r="L710" s="580"/>
      <c r="M710" s="580"/>
      <c r="N710" s="580"/>
      <c r="O710" s="580"/>
      <c r="P710" s="580"/>
      <c r="Q710" s="580"/>
      <c r="R710" s="580"/>
    </row>
    <row r="711" ht="15.75" customHeight="1">
      <c r="A711" s="580"/>
      <c r="B711" s="580"/>
      <c r="C711" s="580"/>
      <c r="D711" s="619"/>
      <c r="E711" s="619"/>
      <c r="F711" s="619"/>
      <c r="G711" s="619"/>
      <c r="H711" s="619"/>
      <c r="I711" s="619"/>
      <c r="J711" s="580"/>
      <c r="K711" s="580"/>
      <c r="L711" s="580"/>
      <c r="M711" s="580"/>
      <c r="N711" s="580"/>
      <c r="O711" s="580"/>
      <c r="P711" s="580"/>
      <c r="Q711" s="580"/>
      <c r="R711" s="580"/>
    </row>
    <row r="712" ht="15.75" customHeight="1">
      <c r="A712" s="580"/>
      <c r="B712" s="112" t="s">
        <v>930</v>
      </c>
      <c r="C712" s="620"/>
      <c r="D712" s="621"/>
      <c r="E712" s="621"/>
      <c r="F712" s="621"/>
      <c r="G712" s="283">
        <f t="shared" ref="G712:I712" si="117">G11</f>
        <v>915383</v>
      </c>
      <c r="H712" s="283">
        <f t="shared" si="117"/>
        <v>87030</v>
      </c>
      <c r="I712" s="619">
        <f t="shared" si="117"/>
        <v>1002413</v>
      </c>
      <c r="J712" s="580"/>
      <c r="K712" s="580"/>
      <c r="L712" s="580"/>
      <c r="M712" s="580"/>
      <c r="N712" s="580"/>
      <c r="O712" s="580"/>
      <c r="P712" s="580"/>
      <c r="Q712" s="580"/>
      <c r="R712" s="580"/>
    </row>
    <row r="713" ht="15.75" customHeight="1">
      <c r="A713" s="580"/>
      <c r="B713" s="112" t="s">
        <v>991</v>
      </c>
      <c r="C713" s="620"/>
      <c r="D713" s="621"/>
      <c r="E713" s="621"/>
      <c r="F713" s="621"/>
      <c r="G713" s="283">
        <f t="shared" ref="G713:I713" si="118">G129</f>
        <v>412707</v>
      </c>
      <c r="H713" s="283">
        <f t="shared" si="118"/>
        <v>259219</v>
      </c>
      <c r="I713" s="619">
        <f t="shared" si="118"/>
        <v>671926</v>
      </c>
      <c r="J713" s="580"/>
      <c r="K713" s="580"/>
      <c r="L713" s="580"/>
      <c r="M713" s="580"/>
      <c r="N713" s="580"/>
      <c r="O713" s="580"/>
      <c r="P713" s="580"/>
      <c r="Q713" s="580"/>
      <c r="R713" s="580"/>
    </row>
    <row r="714" ht="15.75" customHeight="1">
      <c r="A714" s="580"/>
      <c r="B714" s="112" t="s">
        <v>1087</v>
      </c>
      <c r="C714" s="620"/>
      <c r="D714" s="621"/>
      <c r="E714" s="621"/>
      <c r="F714" s="621"/>
      <c r="G714" s="283">
        <f t="shared" ref="G714:I714" si="119">G332</f>
        <v>319686</v>
      </c>
      <c r="H714" s="283">
        <f t="shared" si="119"/>
        <v>65017</v>
      </c>
      <c r="I714" s="619">
        <f t="shared" si="119"/>
        <v>384703</v>
      </c>
      <c r="J714" s="580"/>
      <c r="K714" s="580"/>
      <c r="L714" s="580"/>
      <c r="M714" s="580"/>
      <c r="N714" s="580"/>
      <c r="O714" s="580"/>
      <c r="P714" s="580"/>
      <c r="Q714" s="580"/>
      <c r="R714" s="580"/>
    </row>
    <row r="715" ht="15.75" customHeight="1">
      <c r="A715" s="580"/>
      <c r="B715" s="112" t="s">
        <v>1108</v>
      </c>
      <c r="C715" s="620"/>
      <c r="D715" s="621"/>
      <c r="E715" s="621"/>
      <c r="F715" s="621"/>
      <c r="G715" s="283">
        <f t="shared" ref="G715:I715" si="120">G364</f>
        <v>874380</v>
      </c>
      <c r="H715" s="283">
        <f t="shared" si="120"/>
        <v>232236</v>
      </c>
      <c r="I715" s="619">
        <f t="shared" si="120"/>
        <v>1106616</v>
      </c>
      <c r="J715" s="580"/>
      <c r="K715" s="580"/>
      <c r="L715" s="580"/>
      <c r="M715" s="580"/>
      <c r="N715" s="580"/>
      <c r="O715" s="580"/>
      <c r="P715" s="580"/>
      <c r="Q715" s="580"/>
      <c r="R715" s="580"/>
    </row>
    <row r="716" ht="15.75" customHeight="1">
      <c r="A716" s="580"/>
      <c r="B716" s="112" t="s">
        <v>1143</v>
      </c>
      <c r="C716" s="620"/>
      <c r="D716" s="621"/>
      <c r="E716" s="621"/>
      <c r="F716" s="621"/>
      <c r="G716" s="283">
        <f t="shared" ref="G716:I716" si="121">G429</f>
        <v>567342</v>
      </c>
      <c r="H716" s="283">
        <f t="shared" si="121"/>
        <v>92132</v>
      </c>
      <c r="I716" s="619">
        <f t="shared" si="121"/>
        <v>659474</v>
      </c>
      <c r="J716" s="580"/>
      <c r="K716" s="580"/>
      <c r="L716" s="580"/>
      <c r="M716" s="580"/>
      <c r="N716" s="580"/>
      <c r="O716" s="580"/>
      <c r="P716" s="580"/>
      <c r="Q716" s="580"/>
      <c r="R716" s="580"/>
    </row>
    <row r="717" ht="15.75" customHeight="1">
      <c r="A717" s="580"/>
      <c r="B717" s="622" t="s">
        <v>1167</v>
      </c>
      <c r="C717" s="620"/>
      <c r="D717" s="621"/>
      <c r="E717" s="621"/>
      <c r="F717" s="621"/>
      <c r="G717" s="283">
        <f t="shared" ref="G717:I717" si="122">G467</f>
        <v>615383</v>
      </c>
      <c r="H717" s="283">
        <f t="shared" si="122"/>
        <v>101132</v>
      </c>
      <c r="I717" s="619">
        <f t="shared" si="122"/>
        <v>716515</v>
      </c>
      <c r="J717" s="580"/>
      <c r="K717" s="580"/>
      <c r="L717" s="580"/>
      <c r="M717" s="580"/>
      <c r="N717" s="580"/>
      <c r="O717" s="580"/>
      <c r="P717" s="580"/>
      <c r="Q717" s="580"/>
      <c r="R717" s="580"/>
    </row>
    <row r="718" ht="15.75" customHeight="1">
      <c r="A718" s="580"/>
      <c r="B718" s="112" t="s">
        <v>1187</v>
      </c>
      <c r="C718" s="613"/>
      <c r="D718" s="623"/>
      <c r="E718" s="623"/>
      <c r="F718" s="623"/>
      <c r="G718" s="283">
        <f t="shared" ref="G718:I718" si="123">G509</f>
        <v>268288</v>
      </c>
      <c r="H718" s="283">
        <f t="shared" si="123"/>
        <v>48060</v>
      </c>
      <c r="I718" s="619">
        <f t="shared" si="123"/>
        <v>316348</v>
      </c>
      <c r="J718" s="580"/>
      <c r="K718" s="580"/>
      <c r="L718" s="580"/>
      <c r="M718" s="580"/>
      <c r="N718" s="580"/>
      <c r="O718" s="580"/>
      <c r="P718" s="580"/>
      <c r="Q718" s="580"/>
      <c r="R718" s="580"/>
    </row>
    <row r="719" ht="15.75" customHeight="1">
      <c r="A719" s="580"/>
      <c r="B719" s="112" t="s">
        <v>1247</v>
      </c>
      <c r="C719" s="620"/>
      <c r="D719" s="621"/>
      <c r="E719" s="621"/>
      <c r="F719" s="621"/>
      <c r="G719" s="621">
        <f t="shared" ref="G719:I719" si="124">G611</f>
        <v>855719</v>
      </c>
      <c r="H719" s="621">
        <f t="shared" si="124"/>
        <v>217119</v>
      </c>
      <c r="I719" s="619">
        <f t="shared" si="124"/>
        <v>1072838</v>
      </c>
      <c r="J719" s="580"/>
      <c r="K719" s="580"/>
      <c r="L719" s="580"/>
      <c r="M719" s="580"/>
      <c r="N719" s="580"/>
      <c r="O719" s="580"/>
      <c r="P719" s="580"/>
      <c r="Q719" s="580"/>
      <c r="R719" s="580"/>
    </row>
    <row r="720" ht="15.75" customHeight="1">
      <c r="A720" s="580"/>
      <c r="B720" s="112" t="s">
        <v>1276</v>
      </c>
      <c r="C720" s="620"/>
      <c r="D720" s="621"/>
      <c r="E720" s="621"/>
      <c r="F720" s="621"/>
      <c r="G720" s="621">
        <f t="shared" ref="G720:I720" si="125">G671</f>
        <v>163932</v>
      </c>
      <c r="H720" s="621">
        <f t="shared" si="125"/>
        <v>38814</v>
      </c>
      <c r="I720" s="619">
        <f t="shared" si="125"/>
        <v>202746</v>
      </c>
      <c r="J720" s="580"/>
      <c r="K720" s="580"/>
      <c r="L720" s="580"/>
      <c r="M720" s="580"/>
      <c r="N720" s="580"/>
      <c r="O720" s="580"/>
      <c r="P720" s="580"/>
      <c r="Q720" s="580"/>
      <c r="R720" s="580"/>
    </row>
    <row r="721" ht="15.75" customHeight="1">
      <c r="A721" s="580"/>
      <c r="B721" s="112" t="s">
        <v>1296</v>
      </c>
      <c r="C721" s="620"/>
      <c r="D721" s="621"/>
      <c r="E721" s="621"/>
      <c r="F721" s="621"/>
      <c r="G721" s="621">
        <f t="shared" ref="G721:I721" si="126">G708</f>
        <v>104478</v>
      </c>
      <c r="H721" s="621">
        <f t="shared" si="126"/>
        <v>144373</v>
      </c>
      <c r="I721" s="619">
        <f t="shared" si="126"/>
        <v>248851</v>
      </c>
      <c r="J721" s="580"/>
      <c r="K721" s="580"/>
      <c r="L721" s="580"/>
      <c r="M721" s="580"/>
      <c r="N721" s="580"/>
      <c r="O721" s="580"/>
      <c r="P721" s="580"/>
      <c r="Q721" s="580"/>
      <c r="R721" s="580"/>
    </row>
    <row r="722" ht="15.75" customHeight="1">
      <c r="A722" s="580"/>
      <c r="B722" s="580"/>
      <c r="C722" s="580"/>
      <c r="D722" s="619"/>
      <c r="E722" s="619"/>
      <c r="F722" s="619"/>
      <c r="G722" s="619"/>
      <c r="H722" s="619"/>
      <c r="I722" s="624"/>
      <c r="J722" s="580"/>
      <c r="K722" s="580"/>
      <c r="L722" s="580"/>
      <c r="M722" s="580"/>
      <c r="N722" s="580"/>
      <c r="O722" s="580"/>
      <c r="P722" s="580"/>
      <c r="Q722" s="580"/>
      <c r="R722" s="580"/>
    </row>
    <row r="723" ht="15.75" customHeight="1">
      <c r="A723" s="580"/>
      <c r="B723" s="625" t="s">
        <v>1298</v>
      </c>
      <c r="C723" s="625"/>
      <c r="D723" s="626"/>
      <c r="E723" s="626"/>
      <c r="F723" s="626"/>
      <c r="G723" s="626">
        <f t="shared" ref="G723:I723" si="127">SUM(G712:G721)</f>
        <v>5097298</v>
      </c>
      <c r="H723" s="626">
        <f t="shared" si="127"/>
        <v>1285132</v>
      </c>
      <c r="I723" s="626">
        <f t="shared" si="127"/>
        <v>6382430</v>
      </c>
      <c r="J723" s="580"/>
      <c r="K723" s="580"/>
      <c r="L723" s="580"/>
      <c r="M723" s="580"/>
      <c r="N723" s="580"/>
      <c r="O723" s="580"/>
      <c r="P723" s="580"/>
      <c r="Q723" s="580"/>
      <c r="R723" s="580"/>
    </row>
    <row r="724" ht="15.75" customHeight="1">
      <c r="A724" s="580"/>
      <c r="B724" s="580"/>
      <c r="C724" s="580"/>
      <c r="D724" s="619"/>
      <c r="E724" s="619"/>
      <c r="F724" s="619"/>
      <c r="G724" s="619"/>
      <c r="H724" s="619"/>
      <c r="I724" s="624"/>
      <c r="J724" s="580"/>
      <c r="K724" s="580"/>
      <c r="L724" s="580"/>
      <c r="M724" s="580"/>
      <c r="N724" s="580"/>
      <c r="O724" s="580"/>
      <c r="P724" s="580"/>
      <c r="Q724" s="580"/>
      <c r="R724" s="580"/>
    </row>
    <row r="725" ht="15.75" customHeight="1">
      <c r="A725" s="580"/>
      <c r="B725" s="580"/>
      <c r="C725" s="580"/>
      <c r="D725" s="619"/>
      <c r="E725" s="619"/>
      <c r="F725" s="619"/>
      <c r="G725" s="619"/>
      <c r="H725" s="619"/>
      <c r="I725" s="619"/>
      <c r="J725" s="580"/>
      <c r="K725" s="580"/>
      <c r="L725" s="580"/>
      <c r="M725" s="580"/>
      <c r="N725" s="580"/>
      <c r="O725" s="580"/>
      <c r="P725" s="580"/>
      <c r="Q725" s="580"/>
      <c r="R725" s="580"/>
    </row>
    <row r="726" ht="15.75" customHeight="1">
      <c r="A726" s="580"/>
      <c r="B726" s="580"/>
      <c r="C726" s="580"/>
      <c r="D726" s="619"/>
      <c r="E726" s="619"/>
      <c r="F726" s="619"/>
      <c r="G726" s="619"/>
      <c r="H726" s="619"/>
      <c r="I726" s="619"/>
      <c r="J726" s="580"/>
      <c r="K726" s="580"/>
      <c r="L726" s="580"/>
      <c r="M726" s="580"/>
      <c r="N726" s="580"/>
      <c r="O726" s="580"/>
      <c r="P726" s="580"/>
      <c r="Q726" s="580"/>
      <c r="R726" s="580"/>
    </row>
    <row r="727" ht="15.75" customHeight="1">
      <c r="A727" s="580"/>
      <c r="B727" s="580"/>
      <c r="C727" s="580"/>
      <c r="D727" s="619"/>
      <c r="E727" s="619"/>
      <c r="F727" s="619"/>
      <c r="G727" s="619"/>
      <c r="H727" s="619"/>
      <c r="I727" s="619"/>
      <c r="J727" s="580"/>
      <c r="K727" s="580"/>
      <c r="L727" s="580"/>
      <c r="M727" s="580"/>
      <c r="N727" s="580"/>
      <c r="O727" s="580"/>
      <c r="P727" s="580"/>
      <c r="Q727" s="580"/>
      <c r="R727" s="580"/>
    </row>
    <row r="728" ht="15.75" customHeight="1">
      <c r="A728" s="580"/>
      <c r="B728" s="580"/>
      <c r="C728" s="580"/>
      <c r="D728" s="619"/>
      <c r="E728" s="619"/>
      <c r="F728" s="619"/>
      <c r="G728" s="619"/>
      <c r="H728" s="619"/>
      <c r="I728" s="627"/>
      <c r="J728" s="580"/>
      <c r="K728" s="580"/>
      <c r="L728" s="580"/>
      <c r="M728" s="580"/>
      <c r="N728" s="580"/>
      <c r="O728" s="580"/>
      <c r="P728" s="580"/>
      <c r="Q728" s="580"/>
      <c r="R728" s="580"/>
    </row>
    <row r="729" ht="15.75" customHeight="1">
      <c r="A729" s="580"/>
      <c r="B729" s="580"/>
      <c r="C729" s="580"/>
      <c r="D729" s="619"/>
      <c r="E729" s="619"/>
      <c r="F729" s="619"/>
      <c r="G729" s="619"/>
      <c r="H729" s="619"/>
      <c r="I729" s="619"/>
      <c r="J729" s="580"/>
      <c r="K729" s="580"/>
      <c r="L729" s="580"/>
      <c r="M729" s="580"/>
      <c r="N729" s="580"/>
      <c r="O729" s="580"/>
      <c r="P729" s="580"/>
      <c r="Q729" s="580"/>
      <c r="R729" s="580"/>
    </row>
    <row r="730" ht="15.75" customHeight="1">
      <c r="A730" s="580"/>
      <c r="B730" s="580"/>
      <c r="C730" s="580"/>
      <c r="D730" s="619"/>
      <c r="E730" s="619"/>
      <c r="F730" s="619"/>
      <c r="G730" s="619"/>
      <c r="H730" s="619"/>
      <c r="I730" s="619"/>
      <c r="J730" s="580"/>
      <c r="K730" s="580"/>
      <c r="L730" s="580"/>
      <c r="M730" s="580"/>
      <c r="N730" s="580"/>
      <c r="O730" s="580"/>
      <c r="P730" s="580"/>
      <c r="Q730" s="580"/>
      <c r="R730" s="580"/>
    </row>
    <row r="731" ht="15.75" customHeight="1">
      <c r="A731" s="580"/>
      <c r="B731" s="580"/>
      <c r="C731" s="580"/>
      <c r="D731" s="619"/>
      <c r="E731" s="619"/>
      <c r="F731" s="619"/>
      <c r="G731" s="619"/>
      <c r="H731" s="619"/>
      <c r="I731" s="619"/>
      <c r="J731" s="580"/>
      <c r="K731" s="580"/>
      <c r="L731" s="580"/>
      <c r="M731" s="580"/>
      <c r="N731" s="580"/>
      <c r="O731" s="580"/>
      <c r="P731" s="580"/>
      <c r="Q731" s="580"/>
      <c r="R731" s="580"/>
    </row>
    <row r="732" ht="15.75" customHeight="1">
      <c r="A732" s="580"/>
      <c r="B732" s="580"/>
      <c r="C732" s="580"/>
      <c r="D732" s="619"/>
      <c r="E732" s="619"/>
      <c r="F732" s="619"/>
      <c r="G732" s="619"/>
      <c r="H732" s="619"/>
      <c r="I732" s="619"/>
      <c r="J732" s="580"/>
      <c r="K732" s="580"/>
      <c r="L732" s="580"/>
      <c r="M732" s="580"/>
      <c r="N732" s="580"/>
      <c r="O732" s="580"/>
      <c r="P732" s="580"/>
      <c r="Q732" s="580"/>
      <c r="R732" s="580"/>
    </row>
    <row r="733" ht="15.75" customHeight="1">
      <c r="A733" s="580"/>
      <c r="B733" s="580"/>
      <c r="C733" s="580"/>
      <c r="D733" s="619"/>
      <c r="E733" s="619"/>
      <c r="F733" s="619"/>
      <c r="G733" s="619"/>
      <c r="H733" s="619"/>
      <c r="I733" s="619"/>
      <c r="J733" s="580"/>
      <c r="K733" s="580"/>
      <c r="L733" s="580"/>
      <c r="M733" s="580"/>
      <c r="N733" s="580"/>
      <c r="O733" s="580"/>
      <c r="P733" s="580"/>
      <c r="Q733" s="580"/>
      <c r="R733" s="580"/>
    </row>
    <row r="734" ht="15.75" customHeight="1">
      <c r="A734" s="580"/>
      <c r="B734" s="580"/>
      <c r="C734" s="580"/>
      <c r="D734" s="619"/>
      <c r="E734" s="619"/>
      <c r="F734" s="619"/>
      <c r="G734" s="619"/>
      <c r="H734" s="619"/>
      <c r="I734" s="619"/>
      <c r="J734" s="580"/>
      <c r="K734" s="580"/>
      <c r="L734" s="580"/>
      <c r="M734" s="580"/>
      <c r="N734" s="580"/>
      <c r="O734" s="580"/>
      <c r="P734" s="580"/>
      <c r="Q734" s="580"/>
      <c r="R734" s="580"/>
    </row>
    <row r="735" ht="15.75" customHeight="1">
      <c r="A735" s="580"/>
      <c r="B735" s="580"/>
      <c r="C735" s="580"/>
      <c r="D735" s="619"/>
      <c r="E735" s="619"/>
      <c r="F735" s="619"/>
      <c r="G735" s="619"/>
      <c r="H735" s="619"/>
      <c r="I735" s="619"/>
      <c r="J735" s="580"/>
      <c r="K735" s="580"/>
      <c r="L735" s="580"/>
      <c r="M735" s="580"/>
      <c r="N735" s="580"/>
      <c r="O735" s="580"/>
      <c r="P735" s="580"/>
      <c r="Q735" s="580"/>
      <c r="R735" s="580"/>
    </row>
    <row r="736" ht="15.75" customHeight="1">
      <c r="A736" s="580"/>
      <c r="B736" s="580"/>
      <c r="C736" s="580"/>
      <c r="D736" s="619"/>
      <c r="E736" s="619"/>
      <c r="F736" s="619"/>
      <c r="G736" s="619"/>
      <c r="H736" s="619"/>
      <c r="I736" s="619"/>
      <c r="J736" s="580"/>
      <c r="K736" s="580"/>
      <c r="L736" s="580"/>
      <c r="M736" s="580"/>
      <c r="N736" s="580"/>
      <c r="O736" s="580"/>
      <c r="P736" s="580"/>
      <c r="Q736" s="580"/>
      <c r="R736" s="580"/>
    </row>
    <row r="737" ht="15.75" customHeight="1">
      <c r="A737" s="580"/>
      <c r="B737" s="580"/>
      <c r="C737" s="580"/>
      <c r="D737" s="619"/>
      <c r="E737" s="619"/>
      <c r="F737" s="619"/>
      <c r="G737" s="619"/>
      <c r="H737" s="619"/>
      <c r="I737" s="619"/>
      <c r="J737" s="580"/>
      <c r="K737" s="580"/>
      <c r="L737" s="580"/>
      <c r="M737" s="580"/>
      <c r="N737" s="580"/>
      <c r="O737" s="580"/>
      <c r="P737" s="580"/>
      <c r="Q737" s="580"/>
      <c r="R737" s="580"/>
    </row>
    <row r="738" ht="15.75" customHeight="1">
      <c r="A738" s="580"/>
      <c r="B738" s="580"/>
      <c r="C738" s="580"/>
      <c r="D738" s="619"/>
      <c r="E738" s="619"/>
      <c r="F738" s="619"/>
      <c r="G738" s="619"/>
      <c r="H738" s="619"/>
      <c r="I738" s="619"/>
      <c r="J738" s="580"/>
      <c r="K738" s="580"/>
      <c r="L738" s="580"/>
      <c r="M738" s="580"/>
      <c r="N738" s="580"/>
      <c r="O738" s="580"/>
      <c r="P738" s="580"/>
      <c r="Q738" s="580"/>
      <c r="R738" s="580"/>
    </row>
    <row r="739" ht="15.75" customHeight="1">
      <c r="A739" s="580"/>
      <c r="B739" s="580"/>
      <c r="C739" s="580"/>
      <c r="D739" s="619"/>
      <c r="E739" s="619"/>
      <c r="F739" s="619"/>
      <c r="G739" s="619"/>
      <c r="H739" s="619"/>
      <c r="I739" s="619"/>
      <c r="J739" s="580"/>
      <c r="K739" s="580"/>
      <c r="L739" s="580"/>
      <c r="M739" s="580"/>
      <c r="N739" s="580"/>
      <c r="O739" s="580"/>
      <c r="P739" s="580"/>
      <c r="Q739" s="580"/>
      <c r="R739" s="580"/>
    </row>
    <row r="740" ht="15.75" customHeight="1">
      <c r="A740" s="580"/>
      <c r="B740" s="580"/>
      <c r="C740" s="580"/>
      <c r="D740" s="619"/>
      <c r="E740" s="619"/>
      <c r="F740" s="619"/>
      <c r="G740" s="619"/>
      <c r="H740" s="619"/>
      <c r="I740" s="619"/>
      <c r="J740" s="580"/>
      <c r="K740" s="580"/>
      <c r="L740" s="580"/>
      <c r="M740" s="580"/>
      <c r="N740" s="580"/>
      <c r="O740" s="580"/>
      <c r="P740" s="580"/>
      <c r="Q740" s="580"/>
      <c r="R740" s="580"/>
    </row>
    <row r="741" ht="15.75" customHeight="1">
      <c r="A741" s="580"/>
      <c r="B741" s="580"/>
      <c r="C741" s="580"/>
      <c r="D741" s="619"/>
      <c r="E741" s="619"/>
      <c r="F741" s="619"/>
      <c r="G741" s="619"/>
      <c r="H741" s="619"/>
      <c r="I741" s="619"/>
      <c r="J741" s="580"/>
      <c r="K741" s="580"/>
      <c r="L741" s="580"/>
      <c r="M741" s="580"/>
      <c r="N741" s="580"/>
      <c r="O741" s="580"/>
      <c r="P741" s="580"/>
      <c r="Q741" s="580"/>
      <c r="R741" s="580"/>
    </row>
    <row r="742" ht="15.75" customHeight="1">
      <c r="A742" s="580"/>
      <c r="B742" s="580"/>
      <c r="C742" s="580"/>
      <c r="D742" s="619"/>
      <c r="E742" s="619"/>
      <c r="F742" s="619"/>
      <c r="G742" s="619"/>
      <c r="H742" s="619"/>
      <c r="I742" s="619"/>
      <c r="J742" s="580"/>
      <c r="K742" s="580"/>
      <c r="L742" s="580"/>
      <c r="M742" s="580"/>
      <c r="N742" s="580"/>
      <c r="O742" s="580"/>
      <c r="P742" s="580"/>
      <c r="Q742" s="580"/>
      <c r="R742" s="580"/>
    </row>
    <row r="743" ht="15.75" customHeight="1">
      <c r="A743" s="580"/>
      <c r="B743" s="580"/>
      <c r="C743" s="580"/>
      <c r="D743" s="619"/>
      <c r="E743" s="619"/>
      <c r="F743" s="619"/>
      <c r="G743" s="619"/>
      <c r="H743" s="619"/>
      <c r="I743" s="619"/>
      <c r="J743" s="580"/>
      <c r="K743" s="580"/>
      <c r="L743" s="580"/>
      <c r="M743" s="580"/>
      <c r="N743" s="580"/>
      <c r="O743" s="580"/>
      <c r="P743" s="580"/>
      <c r="Q743" s="580"/>
      <c r="R743" s="580"/>
    </row>
    <row r="744" ht="15.75" customHeight="1">
      <c r="A744" s="580"/>
      <c r="B744" s="580"/>
      <c r="C744" s="580"/>
      <c r="D744" s="619"/>
      <c r="E744" s="619"/>
      <c r="F744" s="619"/>
      <c r="G744" s="619"/>
      <c r="H744" s="619"/>
      <c r="I744" s="619"/>
      <c r="J744" s="580"/>
      <c r="K744" s="580"/>
      <c r="L744" s="580"/>
      <c r="M744" s="580"/>
      <c r="N744" s="580"/>
      <c r="O744" s="580"/>
      <c r="P744" s="580"/>
      <c r="Q744" s="580"/>
      <c r="R744" s="580"/>
    </row>
    <row r="745" ht="15.75" customHeight="1">
      <c r="A745" s="580"/>
      <c r="B745" s="580"/>
      <c r="C745" s="580"/>
      <c r="D745" s="619"/>
      <c r="E745" s="619"/>
      <c r="F745" s="619"/>
      <c r="G745" s="619"/>
      <c r="H745" s="619"/>
      <c r="I745" s="619"/>
      <c r="J745" s="580"/>
      <c r="K745" s="580"/>
      <c r="L745" s="580"/>
      <c r="M745" s="580"/>
      <c r="N745" s="580"/>
      <c r="O745" s="580"/>
      <c r="P745" s="580"/>
      <c r="Q745" s="580"/>
      <c r="R745" s="580"/>
    </row>
    <row r="746" ht="15.75" customHeight="1">
      <c r="A746" s="580"/>
      <c r="B746" s="580"/>
      <c r="C746" s="580"/>
      <c r="D746" s="619"/>
      <c r="E746" s="619"/>
      <c r="F746" s="619"/>
      <c r="G746" s="619"/>
      <c r="H746" s="619"/>
      <c r="I746" s="619"/>
      <c r="J746" s="580"/>
      <c r="K746" s="580"/>
      <c r="L746" s="580"/>
      <c r="M746" s="580"/>
      <c r="N746" s="580"/>
      <c r="O746" s="580"/>
      <c r="P746" s="580"/>
      <c r="Q746" s="580"/>
      <c r="R746" s="580"/>
    </row>
    <row r="747" ht="15.75" customHeight="1">
      <c r="A747" s="580"/>
      <c r="B747" s="580"/>
      <c r="C747" s="580"/>
      <c r="D747" s="619"/>
      <c r="E747" s="619"/>
      <c r="F747" s="619"/>
      <c r="G747" s="619"/>
      <c r="H747" s="619"/>
      <c r="I747" s="619"/>
      <c r="J747" s="580"/>
      <c r="K747" s="580"/>
      <c r="L747" s="580"/>
      <c r="M747" s="580"/>
      <c r="N747" s="580"/>
      <c r="O747" s="580"/>
      <c r="P747" s="580"/>
      <c r="Q747" s="580"/>
      <c r="R747" s="580"/>
    </row>
    <row r="748" ht="15.75" customHeight="1">
      <c r="A748" s="580"/>
      <c r="B748" s="580"/>
      <c r="C748" s="580"/>
      <c r="D748" s="619"/>
      <c r="E748" s="619"/>
      <c r="F748" s="619"/>
      <c r="G748" s="619"/>
      <c r="H748" s="619"/>
      <c r="I748" s="619"/>
      <c r="J748" s="580"/>
      <c r="K748" s="580"/>
      <c r="L748" s="580"/>
      <c r="M748" s="580"/>
      <c r="N748" s="580"/>
      <c r="O748" s="580"/>
      <c r="P748" s="580"/>
      <c r="Q748" s="580"/>
      <c r="R748" s="580"/>
    </row>
    <row r="749" ht="15.75" customHeight="1">
      <c r="A749" s="580"/>
      <c r="B749" s="580"/>
      <c r="C749" s="580"/>
      <c r="D749" s="619"/>
      <c r="E749" s="619"/>
      <c r="F749" s="619"/>
      <c r="G749" s="619"/>
      <c r="H749" s="619"/>
      <c r="I749" s="619"/>
      <c r="J749" s="580"/>
      <c r="K749" s="580"/>
      <c r="L749" s="580"/>
      <c r="M749" s="580"/>
      <c r="N749" s="580"/>
      <c r="O749" s="580"/>
      <c r="P749" s="580"/>
      <c r="Q749" s="580"/>
      <c r="R749" s="580"/>
    </row>
    <row r="750" ht="15.75" customHeight="1">
      <c r="A750" s="580"/>
      <c r="B750" s="580"/>
      <c r="C750" s="580"/>
      <c r="D750" s="619"/>
      <c r="E750" s="619"/>
      <c r="F750" s="619"/>
      <c r="G750" s="619"/>
      <c r="H750" s="619"/>
      <c r="I750" s="619"/>
      <c r="J750" s="580"/>
      <c r="K750" s="580"/>
      <c r="L750" s="580"/>
      <c r="M750" s="580"/>
      <c r="N750" s="580"/>
      <c r="O750" s="580"/>
      <c r="P750" s="580"/>
      <c r="Q750" s="580"/>
      <c r="R750" s="580"/>
    </row>
    <row r="751" ht="15.75" customHeight="1">
      <c r="A751" s="580"/>
      <c r="B751" s="580"/>
      <c r="C751" s="580"/>
      <c r="D751" s="619"/>
      <c r="E751" s="619"/>
      <c r="F751" s="619"/>
      <c r="G751" s="619"/>
      <c r="H751" s="619"/>
      <c r="I751" s="619"/>
      <c r="J751" s="580"/>
      <c r="K751" s="580"/>
      <c r="L751" s="580"/>
      <c r="M751" s="580"/>
      <c r="N751" s="580"/>
      <c r="O751" s="580"/>
      <c r="P751" s="580"/>
      <c r="Q751" s="580"/>
      <c r="R751" s="580"/>
    </row>
    <row r="752" ht="15.75" customHeight="1">
      <c r="A752" s="580"/>
      <c r="B752" s="580"/>
      <c r="C752" s="580"/>
      <c r="D752" s="619"/>
      <c r="E752" s="619"/>
      <c r="F752" s="619"/>
      <c r="G752" s="619"/>
      <c r="H752" s="619"/>
      <c r="I752" s="619"/>
      <c r="J752" s="580"/>
      <c r="K752" s="580"/>
      <c r="L752" s="580"/>
      <c r="M752" s="580"/>
      <c r="N752" s="580"/>
      <c r="O752" s="580"/>
      <c r="P752" s="580"/>
      <c r="Q752" s="580"/>
      <c r="R752" s="580"/>
    </row>
    <row r="753" ht="15.75" customHeight="1">
      <c r="A753" s="580"/>
      <c r="B753" s="580"/>
      <c r="C753" s="580"/>
      <c r="D753" s="619"/>
      <c r="E753" s="619"/>
      <c r="F753" s="619"/>
      <c r="G753" s="619"/>
      <c r="H753" s="619"/>
      <c r="I753" s="619"/>
      <c r="J753" s="580"/>
      <c r="K753" s="580"/>
      <c r="L753" s="580"/>
      <c r="M753" s="580"/>
      <c r="N753" s="580"/>
      <c r="O753" s="580"/>
      <c r="P753" s="580"/>
      <c r="Q753" s="580"/>
      <c r="R753" s="580"/>
    </row>
    <row r="754" ht="15.75" customHeight="1">
      <c r="A754" s="580"/>
      <c r="B754" s="580"/>
      <c r="C754" s="580"/>
      <c r="D754" s="619"/>
      <c r="E754" s="619"/>
      <c r="F754" s="619"/>
      <c r="G754" s="619"/>
      <c r="H754" s="619"/>
      <c r="I754" s="619"/>
      <c r="J754" s="580"/>
      <c r="K754" s="580"/>
      <c r="L754" s="580"/>
      <c r="M754" s="580"/>
      <c r="N754" s="580"/>
      <c r="O754" s="580"/>
      <c r="P754" s="580"/>
      <c r="Q754" s="580"/>
      <c r="R754" s="580"/>
    </row>
    <row r="755" ht="15.75" customHeight="1">
      <c r="A755" s="580"/>
      <c r="B755" s="580"/>
      <c r="C755" s="580"/>
      <c r="D755" s="619"/>
      <c r="E755" s="619"/>
      <c r="F755" s="619"/>
      <c r="G755" s="619"/>
      <c r="H755" s="619"/>
      <c r="I755" s="619"/>
      <c r="J755" s="580"/>
      <c r="K755" s="580"/>
      <c r="L755" s="580"/>
      <c r="M755" s="580"/>
      <c r="N755" s="580"/>
      <c r="O755" s="580"/>
      <c r="P755" s="580"/>
      <c r="Q755" s="580"/>
      <c r="R755" s="580"/>
    </row>
    <row r="756" ht="15.75" customHeight="1">
      <c r="A756" s="580"/>
      <c r="B756" s="580"/>
      <c r="C756" s="580"/>
      <c r="D756" s="619"/>
      <c r="E756" s="619"/>
      <c r="F756" s="619"/>
      <c r="G756" s="619"/>
      <c r="H756" s="619"/>
      <c r="I756" s="619"/>
      <c r="J756" s="580"/>
      <c r="K756" s="580"/>
      <c r="L756" s="580"/>
      <c r="M756" s="580"/>
      <c r="N756" s="580"/>
      <c r="O756" s="580"/>
      <c r="P756" s="580"/>
      <c r="Q756" s="580"/>
      <c r="R756" s="580"/>
    </row>
    <row r="757" ht="15.75" customHeight="1">
      <c r="A757" s="580"/>
      <c r="B757" s="580"/>
      <c r="C757" s="580"/>
      <c r="D757" s="619"/>
      <c r="E757" s="619"/>
      <c r="F757" s="619"/>
      <c r="G757" s="619"/>
      <c r="H757" s="619"/>
      <c r="I757" s="619"/>
      <c r="J757" s="580"/>
      <c r="K757" s="580"/>
      <c r="L757" s="580"/>
      <c r="M757" s="580"/>
      <c r="N757" s="580"/>
      <c r="O757" s="580"/>
      <c r="P757" s="580"/>
      <c r="Q757" s="580"/>
      <c r="R757" s="580"/>
    </row>
    <row r="758" ht="15.75" customHeight="1">
      <c r="A758" s="580"/>
      <c r="B758" s="580"/>
      <c r="C758" s="580"/>
      <c r="D758" s="619"/>
      <c r="E758" s="619"/>
      <c r="F758" s="619"/>
      <c r="G758" s="619"/>
      <c r="H758" s="619"/>
      <c r="I758" s="619"/>
      <c r="J758" s="580"/>
      <c r="K758" s="580"/>
      <c r="L758" s="580"/>
      <c r="M758" s="580"/>
      <c r="N758" s="580"/>
      <c r="O758" s="580"/>
      <c r="P758" s="580"/>
      <c r="Q758" s="580"/>
      <c r="R758" s="580"/>
    </row>
    <row r="759" ht="15.75" customHeight="1">
      <c r="A759" s="580"/>
      <c r="B759" s="580"/>
      <c r="C759" s="580"/>
      <c r="D759" s="619"/>
      <c r="E759" s="619"/>
      <c r="F759" s="619"/>
      <c r="G759" s="619"/>
      <c r="H759" s="619"/>
      <c r="I759" s="619"/>
      <c r="J759" s="580"/>
      <c r="K759" s="580"/>
      <c r="L759" s="580"/>
      <c r="M759" s="580"/>
      <c r="N759" s="580"/>
      <c r="O759" s="580"/>
      <c r="P759" s="580"/>
      <c r="Q759" s="580"/>
      <c r="R759" s="580"/>
    </row>
    <row r="760" ht="15.75" customHeight="1">
      <c r="A760" s="580"/>
      <c r="B760" s="580"/>
      <c r="C760" s="580"/>
      <c r="D760" s="619"/>
      <c r="E760" s="619"/>
      <c r="F760" s="619"/>
      <c r="G760" s="619"/>
      <c r="H760" s="619"/>
      <c r="I760" s="619"/>
      <c r="J760" s="580"/>
      <c r="K760" s="580"/>
      <c r="L760" s="580"/>
      <c r="M760" s="580"/>
      <c r="N760" s="580"/>
      <c r="O760" s="580"/>
      <c r="P760" s="580"/>
      <c r="Q760" s="580"/>
      <c r="R760" s="580"/>
    </row>
    <row r="761" ht="15.75" customHeight="1">
      <c r="A761" s="580"/>
      <c r="B761" s="580"/>
      <c r="C761" s="580"/>
      <c r="D761" s="619"/>
      <c r="E761" s="619"/>
      <c r="F761" s="619"/>
      <c r="G761" s="619"/>
      <c r="H761" s="619"/>
      <c r="I761" s="619"/>
      <c r="J761" s="580"/>
      <c r="K761" s="580"/>
      <c r="L761" s="580"/>
      <c r="M761" s="580"/>
      <c r="N761" s="580"/>
      <c r="O761" s="580"/>
      <c r="P761" s="580"/>
      <c r="Q761" s="580"/>
      <c r="R761" s="580"/>
    </row>
    <row r="762" ht="15.75" customHeight="1">
      <c r="A762" s="580"/>
      <c r="B762" s="580"/>
      <c r="C762" s="580"/>
      <c r="D762" s="619"/>
      <c r="E762" s="619"/>
      <c r="F762" s="619"/>
      <c r="G762" s="619"/>
      <c r="H762" s="619"/>
      <c r="I762" s="619"/>
      <c r="J762" s="580"/>
      <c r="K762" s="580"/>
      <c r="L762" s="580"/>
      <c r="M762" s="580"/>
      <c r="N762" s="580"/>
      <c r="O762" s="580"/>
      <c r="P762" s="580"/>
      <c r="Q762" s="580"/>
      <c r="R762" s="580"/>
    </row>
    <row r="763" ht="15.75" customHeight="1">
      <c r="A763" s="580"/>
      <c r="B763" s="580"/>
      <c r="C763" s="580"/>
      <c r="D763" s="619"/>
      <c r="E763" s="619"/>
      <c r="F763" s="619"/>
      <c r="G763" s="619"/>
      <c r="H763" s="619"/>
      <c r="I763" s="619"/>
      <c r="J763" s="580"/>
      <c r="K763" s="580"/>
      <c r="L763" s="580"/>
      <c r="M763" s="580"/>
      <c r="N763" s="580"/>
      <c r="O763" s="580"/>
      <c r="P763" s="580"/>
      <c r="Q763" s="580"/>
      <c r="R763" s="580"/>
    </row>
    <row r="764" ht="15.75" customHeight="1">
      <c r="A764" s="580"/>
      <c r="B764" s="580"/>
      <c r="C764" s="580"/>
      <c r="D764" s="619"/>
      <c r="E764" s="619"/>
      <c r="F764" s="619"/>
      <c r="G764" s="619"/>
      <c r="H764" s="619"/>
      <c r="I764" s="619"/>
      <c r="J764" s="580"/>
      <c r="K764" s="580"/>
      <c r="L764" s="580"/>
      <c r="M764" s="580"/>
      <c r="N764" s="580"/>
      <c r="O764" s="580"/>
      <c r="P764" s="580"/>
      <c r="Q764" s="580"/>
      <c r="R764" s="580"/>
    </row>
    <row r="765" ht="15.75" customHeight="1">
      <c r="A765" s="580"/>
      <c r="B765" s="580"/>
      <c r="C765" s="580"/>
      <c r="D765" s="619"/>
      <c r="E765" s="619"/>
      <c r="F765" s="619"/>
      <c r="G765" s="619"/>
      <c r="H765" s="619"/>
      <c r="I765" s="619"/>
      <c r="J765" s="580"/>
      <c r="K765" s="580"/>
      <c r="L765" s="580"/>
      <c r="M765" s="580"/>
      <c r="N765" s="580"/>
      <c r="O765" s="580"/>
      <c r="P765" s="580"/>
      <c r="Q765" s="580"/>
      <c r="R765" s="580"/>
    </row>
    <row r="766" ht="15.75" customHeight="1">
      <c r="A766" s="580"/>
      <c r="B766" s="580"/>
      <c r="C766" s="580"/>
      <c r="D766" s="619"/>
      <c r="E766" s="619"/>
      <c r="F766" s="619"/>
      <c r="G766" s="619"/>
      <c r="H766" s="619"/>
      <c r="I766" s="619"/>
      <c r="J766" s="580"/>
      <c r="K766" s="580"/>
      <c r="L766" s="580"/>
      <c r="M766" s="580"/>
      <c r="N766" s="580"/>
      <c r="O766" s="580"/>
      <c r="P766" s="580"/>
      <c r="Q766" s="580"/>
      <c r="R766" s="580"/>
    </row>
    <row r="767" ht="15.75" customHeight="1">
      <c r="A767" s="580"/>
      <c r="B767" s="580"/>
      <c r="C767" s="580"/>
      <c r="D767" s="619"/>
      <c r="E767" s="619"/>
      <c r="F767" s="619"/>
      <c r="G767" s="619"/>
      <c r="H767" s="619"/>
      <c r="I767" s="619"/>
      <c r="J767" s="580"/>
      <c r="K767" s="580"/>
      <c r="L767" s="580"/>
      <c r="M767" s="580"/>
      <c r="N767" s="580"/>
      <c r="O767" s="580"/>
      <c r="P767" s="580"/>
      <c r="Q767" s="580"/>
      <c r="R767" s="580"/>
    </row>
    <row r="768" ht="15.75" customHeight="1">
      <c r="A768" s="580"/>
      <c r="B768" s="580"/>
      <c r="C768" s="580"/>
      <c r="D768" s="619"/>
      <c r="E768" s="619"/>
      <c r="F768" s="619"/>
      <c r="G768" s="619"/>
      <c r="H768" s="619"/>
      <c r="I768" s="619"/>
      <c r="J768" s="580"/>
      <c r="K768" s="580"/>
      <c r="L768" s="580"/>
      <c r="M768" s="580"/>
      <c r="N768" s="580"/>
      <c r="O768" s="580"/>
      <c r="P768" s="580"/>
      <c r="Q768" s="580"/>
      <c r="R768" s="580"/>
    </row>
    <row r="769" ht="15.75" customHeight="1">
      <c r="A769" s="580"/>
      <c r="B769" s="580"/>
      <c r="C769" s="580"/>
      <c r="D769" s="619"/>
      <c r="E769" s="619"/>
      <c r="F769" s="619"/>
      <c r="G769" s="619"/>
      <c r="H769" s="619"/>
      <c r="I769" s="619"/>
      <c r="J769" s="580"/>
      <c r="K769" s="580"/>
      <c r="L769" s="580"/>
      <c r="M769" s="580"/>
      <c r="N769" s="580"/>
      <c r="O769" s="580"/>
      <c r="P769" s="580"/>
      <c r="Q769" s="580"/>
      <c r="R769" s="580"/>
    </row>
    <row r="770" ht="15.75" customHeight="1">
      <c r="A770" s="580"/>
      <c r="B770" s="580"/>
      <c r="C770" s="580"/>
      <c r="D770" s="619"/>
      <c r="E770" s="619"/>
      <c r="F770" s="619"/>
      <c r="G770" s="619"/>
      <c r="H770" s="619"/>
      <c r="I770" s="619"/>
      <c r="J770" s="580"/>
      <c r="K770" s="580"/>
      <c r="L770" s="580"/>
      <c r="M770" s="580"/>
      <c r="N770" s="580"/>
      <c r="O770" s="580"/>
      <c r="P770" s="580"/>
      <c r="Q770" s="580"/>
      <c r="R770" s="580"/>
    </row>
    <row r="771" ht="15.75" customHeight="1">
      <c r="A771" s="580"/>
      <c r="B771" s="580"/>
      <c r="C771" s="580"/>
      <c r="D771" s="619"/>
      <c r="E771" s="619"/>
      <c r="F771" s="619"/>
      <c r="G771" s="619"/>
      <c r="H771" s="619"/>
      <c r="I771" s="619"/>
      <c r="J771" s="580"/>
      <c r="K771" s="580"/>
      <c r="L771" s="580"/>
      <c r="M771" s="580"/>
      <c r="N771" s="580"/>
      <c r="O771" s="580"/>
      <c r="P771" s="580"/>
      <c r="Q771" s="580"/>
      <c r="R771" s="580"/>
    </row>
    <row r="772" ht="15.75" customHeight="1">
      <c r="A772" s="580"/>
      <c r="B772" s="580"/>
      <c r="C772" s="580"/>
      <c r="D772" s="619"/>
      <c r="E772" s="619"/>
      <c r="F772" s="619"/>
      <c r="G772" s="619"/>
      <c r="H772" s="619"/>
      <c r="I772" s="619"/>
      <c r="J772" s="580"/>
      <c r="K772" s="580"/>
      <c r="L772" s="580"/>
      <c r="M772" s="580"/>
      <c r="N772" s="580"/>
      <c r="O772" s="580"/>
      <c r="P772" s="580"/>
      <c r="Q772" s="580"/>
      <c r="R772" s="580"/>
    </row>
    <row r="773" ht="15.75" customHeight="1">
      <c r="A773" s="580"/>
      <c r="B773" s="580"/>
      <c r="C773" s="580"/>
      <c r="D773" s="619"/>
      <c r="E773" s="619"/>
      <c r="F773" s="619"/>
      <c r="G773" s="619"/>
      <c r="H773" s="619"/>
      <c r="I773" s="619"/>
      <c r="J773" s="580"/>
      <c r="K773" s="580"/>
      <c r="L773" s="580"/>
      <c r="M773" s="580"/>
      <c r="N773" s="580"/>
      <c r="O773" s="580"/>
      <c r="P773" s="580"/>
      <c r="Q773" s="580"/>
      <c r="R773" s="580"/>
    </row>
    <row r="774" ht="15.75" customHeight="1">
      <c r="A774" s="580"/>
      <c r="B774" s="580"/>
      <c r="C774" s="580"/>
      <c r="D774" s="619"/>
      <c r="E774" s="619"/>
      <c r="F774" s="619"/>
      <c r="G774" s="619"/>
      <c r="H774" s="619"/>
      <c r="I774" s="619"/>
      <c r="J774" s="580"/>
      <c r="K774" s="580"/>
      <c r="L774" s="580"/>
      <c r="M774" s="580"/>
      <c r="N774" s="580"/>
      <c r="O774" s="580"/>
      <c r="P774" s="580"/>
      <c r="Q774" s="580"/>
      <c r="R774" s="580"/>
    </row>
    <row r="775" ht="15.75" customHeight="1">
      <c r="A775" s="580"/>
      <c r="B775" s="580"/>
      <c r="C775" s="580"/>
      <c r="D775" s="619"/>
      <c r="E775" s="619"/>
      <c r="F775" s="619"/>
      <c r="G775" s="619"/>
      <c r="H775" s="619"/>
      <c r="I775" s="619"/>
      <c r="J775" s="580"/>
      <c r="K775" s="580"/>
      <c r="L775" s="580"/>
      <c r="M775" s="580"/>
      <c r="N775" s="580"/>
      <c r="O775" s="580"/>
      <c r="P775" s="580"/>
      <c r="Q775" s="580"/>
      <c r="R775" s="580"/>
    </row>
    <row r="776" ht="15.75" customHeight="1">
      <c r="A776" s="580"/>
      <c r="B776" s="580"/>
      <c r="C776" s="580"/>
      <c r="D776" s="619"/>
      <c r="E776" s="619"/>
      <c r="F776" s="619"/>
      <c r="G776" s="619"/>
      <c r="H776" s="619"/>
      <c r="I776" s="619"/>
      <c r="J776" s="580"/>
      <c r="K776" s="580"/>
      <c r="L776" s="580"/>
      <c r="M776" s="580"/>
      <c r="N776" s="580"/>
      <c r="O776" s="580"/>
      <c r="P776" s="580"/>
      <c r="Q776" s="580"/>
      <c r="R776" s="580"/>
    </row>
    <row r="777" ht="15.75" customHeight="1">
      <c r="A777" s="580"/>
      <c r="B777" s="580"/>
      <c r="C777" s="580"/>
      <c r="D777" s="619"/>
      <c r="E777" s="619"/>
      <c r="F777" s="619"/>
      <c r="G777" s="619"/>
      <c r="H777" s="619"/>
      <c r="I777" s="619"/>
      <c r="J777" s="580"/>
      <c r="K777" s="580"/>
      <c r="L777" s="580"/>
      <c r="M777" s="580"/>
      <c r="N777" s="580"/>
      <c r="O777" s="580"/>
      <c r="P777" s="580"/>
      <c r="Q777" s="580"/>
      <c r="R777" s="580"/>
    </row>
    <row r="778" ht="15.75" customHeight="1">
      <c r="A778" s="580"/>
      <c r="B778" s="580"/>
      <c r="C778" s="580"/>
      <c r="D778" s="619"/>
      <c r="E778" s="619"/>
      <c r="F778" s="619"/>
      <c r="G778" s="619"/>
      <c r="H778" s="619"/>
      <c r="I778" s="619"/>
      <c r="J778" s="580"/>
      <c r="K778" s="580"/>
      <c r="L778" s="580"/>
      <c r="M778" s="580"/>
      <c r="N778" s="580"/>
      <c r="O778" s="580"/>
      <c r="P778" s="580"/>
      <c r="Q778" s="580"/>
      <c r="R778" s="580"/>
    </row>
    <row r="779" ht="15.75" customHeight="1">
      <c r="A779" s="580"/>
      <c r="B779" s="580"/>
      <c r="C779" s="580"/>
      <c r="D779" s="619"/>
      <c r="E779" s="619"/>
      <c r="F779" s="619"/>
      <c r="G779" s="619"/>
      <c r="H779" s="619"/>
      <c r="I779" s="619"/>
      <c r="J779" s="580"/>
      <c r="K779" s="580"/>
      <c r="L779" s="580"/>
      <c r="M779" s="580"/>
      <c r="N779" s="580"/>
      <c r="O779" s="580"/>
      <c r="P779" s="580"/>
      <c r="Q779" s="580"/>
      <c r="R779" s="580"/>
    </row>
    <row r="780" ht="15.75" customHeight="1">
      <c r="A780" s="580"/>
      <c r="B780" s="580"/>
      <c r="C780" s="580"/>
      <c r="D780" s="619"/>
      <c r="E780" s="619"/>
      <c r="F780" s="619"/>
      <c r="G780" s="619"/>
      <c r="H780" s="619"/>
      <c r="I780" s="619"/>
      <c r="J780" s="580"/>
      <c r="K780" s="580"/>
      <c r="L780" s="580"/>
      <c r="M780" s="580"/>
      <c r="N780" s="580"/>
      <c r="O780" s="580"/>
      <c r="P780" s="580"/>
      <c r="Q780" s="580"/>
      <c r="R780" s="580"/>
    </row>
    <row r="781" ht="15.75" customHeight="1">
      <c r="A781" s="580"/>
      <c r="B781" s="580"/>
      <c r="C781" s="580"/>
      <c r="D781" s="619"/>
      <c r="E781" s="619"/>
      <c r="F781" s="619"/>
      <c r="G781" s="619"/>
      <c r="H781" s="619"/>
      <c r="I781" s="619"/>
      <c r="J781" s="580"/>
      <c r="K781" s="580"/>
      <c r="L781" s="580"/>
      <c r="M781" s="580"/>
      <c r="N781" s="580"/>
      <c r="O781" s="580"/>
      <c r="P781" s="580"/>
      <c r="Q781" s="580"/>
      <c r="R781" s="580"/>
    </row>
    <row r="782" ht="15.75" customHeight="1">
      <c r="A782" s="580"/>
      <c r="B782" s="580"/>
      <c r="C782" s="580"/>
      <c r="D782" s="619"/>
      <c r="E782" s="619"/>
      <c r="F782" s="619"/>
      <c r="G782" s="619"/>
      <c r="H782" s="619"/>
      <c r="I782" s="619"/>
      <c r="J782" s="580"/>
      <c r="K782" s="580"/>
      <c r="L782" s="580"/>
      <c r="M782" s="580"/>
      <c r="N782" s="580"/>
      <c r="O782" s="580"/>
      <c r="P782" s="580"/>
      <c r="Q782" s="580"/>
      <c r="R782" s="580"/>
    </row>
    <row r="783" ht="15.75" customHeight="1">
      <c r="A783" s="580"/>
      <c r="B783" s="580"/>
      <c r="C783" s="580"/>
      <c r="D783" s="619"/>
      <c r="E783" s="619"/>
      <c r="F783" s="619"/>
      <c r="G783" s="619"/>
      <c r="H783" s="619"/>
      <c r="I783" s="619"/>
      <c r="J783" s="580"/>
      <c r="K783" s="580"/>
      <c r="L783" s="580"/>
      <c r="M783" s="580"/>
      <c r="N783" s="580"/>
      <c r="O783" s="580"/>
      <c r="P783" s="580"/>
      <c r="Q783" s="580"/>
      <c r="R783" s="580"/>
    </row>
    <row r="784" ht="15.75" customHeight="1">
      <c r="A784" s="580"/>
      <c r="B784" s="580"/>
      <c r="C784" s="580"/>
      <c r="D784" s="619"/>
      <c r="E784" s="619"/>
      <c r="F784" s="619"/>
      <c r="G784" s="619"/>
      <c r="H784" s="619"/>
      <c r="I784" s="619"/>
      <c r="J784" s="580"/>
      <c r="K784" s="580"/>
      <c r="L784" s="580"/>
      <c r="M784" s="580"/>
      <c r="N784" s="580"/>
      <c r="O784" s="580"/>
      <c r="P784" s="580"/>
      <c r="Q784" s="580"/>
      <c r="R784" s="580"/>
    </row>
    <row r="785" ht="15.75" customHeight="1">
      <c r="A785" s="580"/>
      <c r="B785" s="580"/>
      <c r="C785" s="580"/>
      <c r="D785" s="619"/>
      <c r="E785" s="619"/>
      <c r="F785" s="619"/>
      <c r="G785" s="619"/>
      <c r="H785" s="619"/>
      <c r="I785" s="619"/>
      <c r="J785" s="580"/>
      <c r="K785" s="580"/>
      <c r="L785" s="580"/>
      <c r="M785" s="580"/>
      <c r="N785" s="580"/>
      <c r="O785" s="580"/>
      <c r="P785" s="580"/>
      <c r="Q785" s="580"/>
      <c r="R785" s="580"/>
    </row>
    <row r="786" ht="15.75" customHeight="1">
      <c r="A786" s="580"/>
      <c r="B786" s="580"/>
      <c r="C786" s="580"/>
      <c r="D786" s="619"/>
      <c r="E786" s="619"/>
      <c r="F786" s="619"/>
      <c r="G786" s="619"/>
      <c r="H786" s="619"/>
      <c r="I786" s="619"/>
      <c r="J786" s="580"/>
      <c r="K786" s="580"/>
      <c r="L786" s="580"/>
      <c r="M786" s="580"/>
      <c r="N786" s="580"/>
      <c r="O786" s="580"/>
      <c r="P786" s="580"/>
      <c r="Q786" s="580"/>
      <c r="R786" s="580"/>
    </row>
    <row r="787" ht="15.75" customHeight="1">
      <c r="A787" s="580"/>
      <c r="B787" s="580"/>
      <c r="C787" s="580"/>
      <c r="D787" s="619"/>
      <c r="E787" s="619"/>
      <c r="F787" s="619"/>
      <c r="G787" s="619"/>
      <c r="H787" s="619"/>
      <c r="I787" s="619"/>
      <c r="J787" s="580"/>
      <c r="K787" s="580"/>
      <c r="L787" s="580"/>
      <c r="M787" s="580"/>
      <c r="N787" s="580"/>
      <c r="O787" s="580"/>
      <c r="P787" s="580"/>
      <c r="Q787" s="580"/>
      <c r="R787" s="580"/>
    </row>
    <row r="788" ht="15.75" customHeight="1">
      <c r="A788" s="580"/>
      <c r="B788" s="580"/>
      <c r="C788" s="580"/>
      <c r="D788" s="619"/>
      <c r="E788" s="619"/>
      <c r="F788" s="619"/>
      <c r="G788" s="619"/>
      <c r="H788" s="619"/>
      <c r="I788" s="619"/>
      <c r="J788" s="580"/>
      <c r="K788" s="580"/>
      <c r="L788" s="580"/>
      <c r="M788" s="580"/>
      <c r="N788" s="580"/>
      <c r="O788" s="580"/>
      <c r="P788" s="580"/>
      <c r="Q788" s="580"/>
      <c r="R788" s="580"/>
    </row>
    <row r="789" ht="15.75" customHeight="1">
      <c r="A789" s="580"/>
      <c r="B789" s="580"/>
      <c r="C789" s="580"/>
      <c r="D789" s="619"/>
      <c r="E789" s="619"/>
      <c r="F789" s="619"/>
      <c r="G789" s="619"/>
      <c r="H789" s="619"/>
      <c r="I789" s="619"/>
      <c r="J789" s="580"/>
      <c r="K789" s="580"/>
      <c r="L789" s="580"/>
      <c r="M789" s="580"/>
      <c r="N789" s="580"/>
      <c r="O789" s="580"/>
      <c r="P789" s="580"/>
      <c r="Q789" s="580"/>
      <c r="R789" s="580"/>
    </row>
    <row r="790" ht="15.75" customHeight="1">
      <c r="A790" s="580"/>
      <c r="B790" s="580"/>
      <c r="C790" s="580"/>
      <c r="D790" s="619"/>
      <c r="E790" s="619"/>
      <c r="F790" s="619"/>
      <c r="G790" s="619"/>
      <c r="H790" s="619"/>
      <c r="I790" s="619"/>
      <c r="J790" s="580"/>
      <c r="K790" s="580"/>
      <c r="L790" s="580"/>
      <c r="M790" s="580"/>
      <c r="N790" s="580"/>
      <c r="O790" s="580"/>
      <c r="P790" s="580"/>
      <c r="Q790" s="580"/>
      <c r="R790" s="580"/>
    </row>
    <row r="791" ht="15.75" customHeight="1">
      <c r="A791" s="580"/>
      <c r="B791" s="580"/>
      <c r="C791" s="580"/>
      <c r="D791" s="619"/>
      <c r="E791" s="619"/>
      <c r="F791" s="619"/>
      <c r="G791" s="619"/>
      <c r="H791" s="619"/>
      <c r="I791" s="619"/>
      <c r="J791" s="580"/>
      <c r="K791" s="580"/>
      <c r="L791" s="580"/>
      <c r="M791" s="580"/>
      <c r="N791" s="580"/>
      <c r="O791" s="580"/>
      <c r="P791" s="580"/>
      <c r="Q791" s="580"/>
      <c r="R791" s="580"/>
    </row>
    <row r="792" ht="15.75" customHeight="1">
      <c r="A792" s="580"/>
      <c r="B792" s="580"/>
      <c r="C792" s="580"/>
      <c r="D792" s="619"/>
      <c r="E792" s="619"/>
      <c r="F792" s="619"/>
      <c r="G792" s="619"/>
      <c r="H792" s="619"/>
      <c r="I792" s="619"/>
      <c r="J792" s="580"/>
      <c r="K792" s="580"/>
      <c r="L792" s="580"/>
      <c r="M792" s="580"/>
      <c r="N792" s="580"/>
      <c r="O792" s="580"/>
      <c r="P792" s="580"/>
      <c r="Q792" s="580"/>
      <c r="R792" s="580"/>
    </row>
    <row r="793" ht="15.75" customHeight="1">
      <c r="A793" s="580"/>
      <c r="B793" s="580"/>
      <c r="C793" s="580"/>
      <c r="D793" s="619"/>
      <c r="E793" s="619"/>
      <c r="F793" s="619"/>
      <c r="G793" s="619"/>
      <c r="H793" s="619"/>
      <c r="I793" s="619"/>
      <c r="J793" s="580"/>
      <c r="K793" s="580"/>
      <c r="L793" s="580"/>
      <c r="M793" s="580"/>
      <c r="N793" s="580"/>
      <c r="O793" s="580"/>
      <c r="P793" s="580"/>
      <c r="Q793" s="580"/>
      <c r="R793" s="580"/>
    </row>
    <row r="794" ht="15.75" customHeight="1">
      <c r="A794" s="580"/>
      <c r="B794" s="580"/>
      <c r="C794" s="580"/>
      <c r="D794" s="619"/>
      <c r="E794" s="619"/>
      <c r="F794" s="619"/>
      <c r="G794" s="619"/>
      <c r="H794" s="619"/>
      <c r="I794" s="619"/>
      <c r="J794" s="580"/>
      <c r="K794" s="580"/>
      <c r="L794" s="580"/>
      <c r="M794" s="580"/>
      <c r="N794" s="580"/>
      <c r="O794" s="580"/>
      <c r="P794" s="580"/>
      <c r="Q794" s="580"/>
      <c r="R794" s="580"/>
    </row>
    <row r="795" ht="15.75" customHeight="1">
      <c r="A795" s="580"/>
      <c r="B795" s="580"/>
      <c r="C795" s="580"/>
      <c r="D795" s="619"/>
      <c r="E795" s="619"/>
      <c r="F795" s="619"/>
      <c r="G795" s="619"/>
      <c r="H795" s="619"/>
      <c r="I795" s="619"/>
      <c r="J795" s="580"/>
      <c r="K795" s="580"/>
      <c r="L795" s="580"/>
      <c r="M795" s="580"/>
      <c r="N795" s="580"/>
      <c r="O795" s="580"/>
      <c r="P795" s="580"/>
      <c r="Q795" s="580"/>
      <c r="R795" s="580"/>
    </row>
    <row r="796" ht="15.75" customHeight="1">
      <c r="A796" s="580"/>
      <c r="B796" s="580"/>
      <c r="C796" s="580"/>
      <c r="D796" s="619"/>
      <c r="E796" s="619"/>
      <c r="F796" s="619"/>
      <c r="G796" s="619"/>
      <c r="H796" s="619"/>
      <c r="I796" s="619"/>
      <c r="J796" s="580"/>
      <c r="K796" s="580"/>
      <c r="L796" s="580"/>
      <c r="M796" s="580"/>
      <c r="N796" s="580"/>
      <c r="O796" s="580"/>
      <c r="P796" s="580"/>
      <c r="Q796" s="580"/>
      <c r="R796" s="580"/>
    </row>
    <row r="797" ht="15.75" customHeight="1">
      <c r="A797" s="580"/>
      <c r="B797" s="580"/>
      <c r="C797" s="580"/>
      <c r="D797" s="619"/>
      <c r="E797" s="619"/>
      <c r="F797" s="619"/>
      <c r="G797" s="619"/>
      <c r="H797" s="619"/>
      <c r="I797" s="619"/>
      <c r="J797" s="580"/>
      <c r="K797" s="580"/>
      <c r="L797" s="580"/>
      <c r="M797" s="580"/>
      <c r="N797" s="580"/>
      <c r="O797" s="580"/>
      <c r="P797" s="580"/>
      <c r="Q797" s="580"/>
      <c r="R797" s="580"/>
    </row>
    <row r="798" ht="15.75" customHeight="1">
      <c r="A798" s="580"/>
      <c r="B798" s="580"/>
      <c r="C798" s="580"/>
      <c r="D798" s="619"/>
      <c r="E798" s="619"/>
      <c r="F798" s="619"/>
      <c r="G798" s="619"/>
      <c r="H798" s="619"/>
      <c r="I798" s="619"/>
      <c r="J798" s="580"/>
      <c r="K798" s="580"/>
      <c r="L798" s="580"/>
      <c r="M798" s="580"/>
      <c r="N798" s="580"/>
      <c r="O798" s="580"/>
      <c r="P798" s="580"/>
      <c r="Q798" s="580"/>
      <c r="R798" s="580"/>
    </row>
    <row r="799" ht="15.75" customHeight="1">
      <c r="A799" s="580"/>
      <c r="B799" s="580"/>
      <c r="C799" s="580"/>
      <c r="D799" s="619"/>
      <c r="E799" s="619"/>
      <c r="F799" s="619"/>
      <c r="G799" s="619"/>
      <c r="H799" s="619"/>
      <c r="I799" s="619"/>
      <c r="J799" s="580"/>
      <c r="K799" s="580"/>
      <c r="L799" s="580"/>
      <c r="M799" s="580"/>
      <c r="N799" s="580"/>
      <c r="O799" s="580"/>
      <c r="P799" s="580"/>
      <c r="Q799" s="580"/>
      <c r="R799" s="580"/>
    </row>
    <row r="800" ht="15.75" customHeight="1">
      <c r="A800" s="580"/>
      <c r="B800" s="580"/>
      <c r="C800" s="580"/>
      <c r="D800" s="619"/>
      <c r="E800" s="619"/>
      <c r="F800" s="619"/>
      <c r="G800" s="619"/>
      <c r="H800" s="619"/>
      <c r="I800" s="619"/>
      <c r="J800" s="580"/>
      <c r="K800" s="580"/>
      <c r="L800" s="580"/>
      <c r="M800" s="580"/>
      <c r="N800" s="580"/>
      <c r="O800" s="580"/>
      <c r="P800" s="580"/>
      <c r="Q800" s="580"/>
      <c r="R800" s="580"/>
    </row>
    <row r="801" ht="15.75" customHeight="1">
      <c r="A801" s="580"/>
      <c r="B801" s="580"/>
      <c r="C801" s="580"/>
      <c r="D801" s="619"/>
      <c r="E801" s="619"/>
      <c r="F801" s="619"/>
      <c r="G801" s="619"/>
      <c r="H801" s="619"/>
      <c r="I801" s="619"/>
      <c r="J801" s="580"/>
      <c r="K801" s="580"/>
      <c r="L801" s="580"/>
      <c r="M801" s="580"/>
      <c r="N801" s="580"/>
      <c r="O801" s="580"/>
      <c r="P801" s="580"/>
      <c r="Q801" s="580"/>
      <c r="R801" s="580"/>
    </row>
    <row r="802" ht="15.75" customHeight="1">
      <c r="A802" s="580"/>
      <c r="B802" s="580"/>
      <c r="C802" s="580"/>
      <c r="D802" s="619"/>
      <c r="E802" s="619"/>
      <c r="F802" s="619"/>
      <c r="G802" s="619"/>
      <c r="H802" s="619"/>
      <c r="I802" s="619"/>
      <c r="J802" s="580"/>
      <c r="K802" s="580"/>
      <c r="L802" s="580"/>
      <c r="M802" s="580"/>
      <c r="N802" s="580"/>
      <c r="O802" s="580"/>
      <c r="P802" s="580"/>
      <c r="Q802" s="580"/>
      <c r="R802" s="580"/>
    </row>
    <row r="803" ht="15.75" customHeight="1">
      <c r="A803" s="580"/>
      <c r="B803" s="580"/>
      <c r="C803" s="580"/>
      <c r="D803" s="619"/>
      <c r="E803" s="619"/>
      <c r="F803" s="619"/>
      <c r="G803" s="619"/>
      <c r="H803" s="619"/>
      <c r="I803" s="619"/>
      <c r="J803" s="580"/>
      <c r="K803" s="580"/>
      <c r="L803" s="580"/>
      <c r="M803" s="580"/>
      <c r="N803" s="580"/>
      <c r="O803" s="580"/>
      <c r="P803" s="580"/>
      <c r="Q803" s="580"/>
      <c r="R803" s="580"/>
    </row>
    <row r="804" ht="15.75" customHeight="1">
      <c r="A804" s="580"/>
      <c r="B804" s="580"/>
      <c r="C804" s="580"/>
      <c r="D804" s="619"/>
      <c r="E804" s="619"/>
      <c r="F804" s="619"/>
      <c r="G804" s="619"/>
      <c r="H804" s="619"/>
      <c r="I804" s="619"/>
      <c r="J804" s="580"/>
      <c r="K804" s="580"/>
      <c r="L804" s="580"/>
      <c r="M804" s="580"/>
      <c r="N804" s="580"/>
      <c r="O804" s="580"/>
      <c r="P804" s="580"/>
      <c r="Q804" s="580"/>
      <c r="R804" s="580"/>
    </row>
    <row r="805" ht="15.75" customHeight="1">
      <c r="A805" s="580"/>
      <c r="B805" s="580"/>
      <c r="C805" s="580"/>
      <c r="D805" s="619"/>
      <c r="E805" s="619"/>
      <c r="F805" s="619"/>
      <c r="G805" s="619"/>
      <c r="H805" s="619"/>
      <c r="I805" s="619"/>
      <c r="J805" s="580"/>
      <c r="K805" s="580"/>
      <c r="L805" s="580"/>
      <c r="M805" s="580"/>
      <c r="N805" s="580"/>
      <c r="O805" s="580"/>
      <c r="P805" s="580"/>
      <c r="Q805" s="580"/>
      <c r="R805" s="580"/>
    </row>
    <row r="806" ht="15.75" customHeight="1">
      <c r="A806" s="580"/>
      <c r="B806" s="580"/>
      <c r="C806" s="580"/>
      <c r="D806" s="619"/>
      <c r="E806" s="619"/>
      <c r="F806" s="619"/>
      <c r="G806" s="619"/>
      <c r="H806" s="619"/>
      <c r="I806" s="619"/>
      <c r="J806" s="580"/>
      <c r="K806" s="580"/>
      <c r="L806" s="580"/>
      <c r="M806" s="580"/>
      <c r="N806" s="580"/>
      <c r="O806" s="580"/>
      <c r="P806" s="580"/>
      <c r="Q806" s="580"/>
      <c r="R806" s="580"/>
    </row>
    <row r="807" ht="15.75" customHeight="1">
      <c r="A807" s="580"/>
      <c r="B807" s="580"/>
      <c r="C807" s="580"/>
      <c r="D807" s="619"/>
      <c r="E807" s="619"/>
      <c r="F807" s="619"/>
      <c r="G807" s="619"/>
      <c r="H807" s="619"/>
      <c r="I807" s="619"/>
      <c r="J807" s="580"/>
      <c r="K807" s="580"/>
      <c r="L807" s="580"/>
      <c r="M807" s="580"/>
      <c r="N807" s="580"/>
      <c r="O807" s="580"/>
      <c r="P807" s="580"/>
      <c r="Q807" s="580"/>
      <c r="R807" s="580"/>
    </row>
    <row r="808" ht="15.75" customHeight="1">
      <c r="A808" s="580"/>
      <c r="B808" s="580"/>
      <c r="C808" s="580"/>
      <c r="D808" s="619"/>
      <c r="E808" s="619"/>
      <c r="F808" s="619"/>
      <c r="G808" s="619"/>
      <c r="H808" s="619"/>
      <c r="I808" s="619"/>
      <c r="J808" s="580"/>
      <c r="K808" s="580"/>
      <c r="L808" s="580"/>
      <c r="M808" s="580"/>
      <c r="N808" s="580"/>
      <c r="O808" s="580"/>
      <c r="P808" s="580"/>
      <c r="Q808" s="580"/>
      <c r="R808" s="580"/>
    </row>
    <row r="809" ht="15.75" customHeight="1">
      <c r="A809" s="580"/>
      <c r="B809" s="580"/>
      <c r="C809" s="580"/>
      <c r="D809" s="619"/>
      <c r="E809" s="619"/>
      <c r="F809" s="619"/>
      <c r="G809" s="619"/>
      <c r="H809" s="619"/>
      <c r="I809" s="619"/>
      <c r="J809" s="580"/>
      <c r="K809" s="580"/>
      <c r="L809" s="580"/>
      <c r="M809" s="580"/>
      <c r="N809" s="580"/>
      <c r="O809" s="580"/>
      <c r="P809" s="580"/>
      <c r="Q809" s="580"/>
      <c r="R809" s="580"/>
    </row>
    <row r="810" ht="15.75" customHeight="1">
      <c r="A810" s="580"/>
      <c r="B810" s="580"/>
      <c r="C810" s="580"/>
      <c r="D810" s="619"/>
      <c r="E810" s="619"/>
      <c r="F810" s="619"/>
      <c r="G810" s="619"/>
      <c r="H810" s="619"/>
      <c r="I810" s="619"/>
      <c r="J810" s="580"/>
      <c r="K810" s="580"/>
      <c r="L810" s="580"/>
      <c r="M810" s="580"/>
      <c r="N810" s="580"/>
      <c r="O810" s="580"/>
      <c r="P810" s="580"/>
      <c r="Q810" s="580"/>
      <c r="R810" s="580"/>
    </row>
    <row r="811" ht="15.75" customHeight="1">
      <c r="A811" s="580"/>
      <c r="B811" s="580"/>
      <c r="C811" s="580"/>
      <c r="D811" s="619"/>
      <c r="E811" s="619"/>
      <c r="F811" s="619"/>
      <c r="G811" s="619"/>
      <c r="H811" s="619"/>
      <c r="I811" s="619"/>
      <c r="J811" s="580"/>
      <c r="K811" s="580"/>
      <c r="L811" s="580"/>
      <c r="M811" s="580"/>
      <c r="N811" s="580"/>
      <c r="O811" s="580"/>
      <c r="P811" s="580"/>
      <c r="Q811" s="580"/>
      <c r="R811" s="580"/>
    </row>
    <row r="812" ht="15.75" customHeight="1">
      <c r="A812" s="580"/>
      <c r="B812" s="580"/>
      <c r="C812" s="580"/>
      <c r="D812" s="619"/>
      <c r="E812" s="619"/>
      <c r="F812" s="619"/>
      <c r="G812" s="619"/>
      <c r="H812" s="619"/>
      <c r="I812" s="619"/>
      <c r="J812" s="580"/>
      <c r="K812" s="580"/>
      <c r="L812" s="580"/>
      <c r="M812" s="580"/>
      <c r="N812" s="580"/>
      <c r="O812" s="580"/>
      <c r="P812" s="580"/>
      <c r="Q812" s="580"/>
      <c r="R812" s="580"/>
    </row>
    <row r="813" ht="15.75" customHeight="1">
      <c r="A813" s="580"/>
      <c r="B813" s="580"/>
      <c r="C813" s="580"/>
      <c r="D813" s="619"/>
      <c r="E813" s="619"/>
      <c r="F813" s="619"/>
      <c r="G813" s="619"/>
      <c r="H813" s="619"/>
      <c r="I813" s="619"/>
      <c r="J813" s="580"/>
      <c r="K813" s="580"/>
      <c r="L813" s="580"/>
      <c r="M813" s="580"/>
      <c r="N813" s="580"/>
      <c r="O813" s="580"/>
      <c r="P813" s="580"/>
      <c r="Q813" s="580"/>
      <c r="R813" s="580"/>
    </row>
    <row r="814" ht="15.75" customHeight="1">
      <c r="A814" s="580"/>
      <c r="B814" s="580"/>
      <c r="C814" s="580"/>
      <c r="D814" s="619"/>
      <c r="E814" s="619"/>
      <c r="F814" s="619"/>
      <c r="G814" s="619"/>
      <c r="H814" s="619"/>
      <c r="I814" s="619"/>
      <c r="J814" s="580"/>
      <c r="K814" s="580"/>
      <c r="L814" s="580"/>
      <c r="M814" s="580"/>
      <c r="N814" s="580"/>
      <c r="O814" s="580"/>
      <c r="P814" s="580"/>
      <c r="Q814" s="580"/>
      <c r="R814" s="580"/>
    </row>
    <row r="815" ht="15.75" customHeight="1">
      <c r="A815" s="580"/>
      <c r="B815" s="580"/>
      <c r="C815" s="580"/>
      <c r="D815" s="619"/>
      <c r="E815" s="619"/>
      <c r="F815" s="619"/>
      <c r="G815" s="619"/>
      <c r="H815" s="619"/>
      <c r="I815" s="619"/>
      <c r="J815" s="580"/>
      <c r="K815" s="580"/>
      <c r="L815" s="580"/>
      <c r="M815" s="580"/>
      <c r="N815" s="580"/>
      <c r="O815" s="580"/>
      <c r="P815" s="580"/>
      <c r="Q815" s="580"/>
      <c r="R815" s="580"/>
    </row>
    <row r="816" ht="15.75" customHeight="1">
      <c r="A816" s="580"/>
      <c r="B816" s="580"/>
      <c r="C816" s="580"/>
      <c r="D816" s="619"/>
      <c r="E816" s="619"/>
      <c r="F816" s="619"/>
      <c r="G816" s="619"/>
      <c r="H816" s="619"/>
      <c r="I816" s="619"/>
      <c r="J816" s="580"/>
      <c r="K816" s="580"/>
      <c r="L816" s="580"/>
      <c r="M816" s="580"/>
      <c r="N816" s="580"/>
      <c r="O816" s="580"/>
      <c r="P816" s="580"/>
      <c r="Q816" s="580"/>
      <c r="R816" s="580"/>
    </row>
    <row r="817" ht="15.75" customHeight="1">
      <c r="A817" s="580"/>
      <c r="B817" s="580"/>
      <c r="C817" s="580"/>
      <c r="D817" s="619"/>
      <c r="E817" s="619"/>
      <c r="F817" s="619"/>
      <c r="G817" s="619"/>
      <c r="H817" s="619"/>
      <c r="I817" s="619"/>
      <c r="J817" s="580"/>
      <c r="K817" s="580"/>
      <c r="L817" s="580"/>
      <c r="M817" s="580"/>
      <c r="N817" s="580"/>
      <c r="O817" s="580"/>
      <c r="P817" s="580"/>
      <c r="Q817" s="580"/>
      <c r="R817" s="580"/>
    </row>
    <row r="818" ht="15.75" customHeight="1">
      <c r="A818" s="580"/>
      <c r="B818" s="580"/>
      <c r="C818" s="580"/>
      <c r="D818" s="619"/>
      <c r="E818" s="619"/>
      <c r="F818" s="619"/>
      <c r="G818" s="619"/>
      <c r="H818" s="619"/>
      <c r="I818" s="619"/>
      <c r="J818" s="580"/>
      <c r="K818" s="580"/>
      <c r="L818" s="580"/>
      <c r="M818" s="580"/>
      <c r="N818" s="580"/>
      <c r="O818" s="580"/>
      <c r="P818" s="580"/>
      <c r="Q818" s="580"/>
      <c r="R818" s="580"/>
    </row>
    <row r="819" ht="15.75" customHeight="1">
      <c r="A819" s="580"/>
      <c r="B819" s="580"/>
      <c r="C819" s="580"/>
      <c r="D819" s="619"/>
      <c r="E819" s="619"/>
      <c r="F819" s="619"/>
      <c r="G819" s="619"/>
      <c r="H819" s="619"/>
      <c r="I819" s="619"/>
      <c r="J819" s="580"/>
      <c r="K819" s="580"/>
      <c r="L819" s="580"/>
      <c r="M819" s="580"/>
      <c r="N819" s="580"/>
      <c r="O819" s="580"/>
      <c r="P819" s="580"/>
      <c r="Q819" s="580"/>
      <c r="R819" s="580"/>
    </row>
    <row r="820" ht="15.75" customHeight="1">
      <c r="A820" s="580"/>
      <c r="B820" s="580"/>
      <c r="C820" s="580"/>
      <c r="D820" s="619"/>
      <c r="E820" s="619"/>
      <c r="F820" s="619"/>
      <c r="G820" s="619"/>
      <c r="H820" s="619"/>
      <c r="I820" s="619"/>
      <c r="J820" s="580"/>
      <c r="K820" s="580"/>
      <c r="L820" s="580"/>
      <c r="M820" s="580"/>
      <c r="N820" s="580"/>
      <c r="O820" s="580"/>
      <c r="P820" s="580"/>
      <c r="Q820" s="580"/>
      <c r="R820" s="580"/>
    </row>
    <row r="821" ht="15.75" customHeight="1">
      <c r="A821" s="580"/>
      <c r="B821" s="580"/>
      <c r="C821" s="580"/>
      <c r="D821" s="619"/>
      <c r="E821" s="619"/>
      <c r="F821" s="619"/>
      <c r="G821" s="619"/>
      <c r="H821" s="619"/>
      <c r="I821" s="619"/>
      <c r="J821" s="580"/>
      <c r="K821" s="580"/>
      <c r="L821" s="580"/>
      <c r="M821" s="580"/>
      <c r="N821" s="580"/>
      <c r="O821" s="580"/>
      <c r="P821" s="580"/>
      <c r="Q821" s="580"/>
      <c r="R821" s="580"/>
    </row>
    <row r="822" ht="15.75" customHeight="1">
      <c r="A822" s="580"/>
      <c r="B822" s="580"/>
      <c r="C822" s="580"/>
      <c r="D822" s="619"/>
      <c r="E822" s="619"/>
      <c r="F822" s="619"/>
      <c r="G822" s="619"/>
      <c r="H822" s="619"/>
      <c r="I822" s="619"/>
      <c r="J822" s="580"/>
      <c r="K822" s="580"/>
      <c r="L822" s="580"/>
      <c r="M822" s="580"/>
      <c r="N822" s="580"/>
      <c r="O822" s="580"/>
      <c r="P822" s="580"/>
      <c r="Q822" s="580"/>
      <c r="R822" s="580"/>
    </row>
    <row r="823" ht="15.75" customHeight="1">
      <c r="A823" s="580"/>
      <c r="B823" s="580"/>
      <c r="C823" s="580"/>
      <c r="D823" s="619"/>
      <c r="E823" s="619"/>
      <c r="F823" s="619"/>
      <c r="G823" s="619"/>
      <c r="H823" s="619"/>
      <c r="I823" s="619"/>
      <c r="J823" s="580"/>
      <c r="K823" s="580"/>
      <c r="L823" s="580"/>
      <c r="M823" s="580"/>
      <c r="N823" s="580"/>
      <c r="O823" s="580"/>
      <c r="P823" s="580"/>
      <c r="Q823" s="580"/>
      <c r="R823" s="580"/>
    </row>
    <row r="824" ht="15.75" customHeight="1">
      <c r="A824" s="580"/>
      <c r="B824" s="580"/>
      <c r="C824" s="580"/>
      <c r="D824" s="619"/>
      <c r="E824" s="619"/>
      <c r="F824" s="619"/>
      <c r="G824" s="619"/>
      <c r="H824" s="619"/>
      <c r="I824" s="619"/>
      <c r="J824" s="580"/>
      <c r="K824" s="580"/>
      <c r="L824" s="580"/>
      <c r="M824" s="580"/>
      <c r="N824" s="580"/>
      <c r="O824" s="580"/>
      <c r="P824" s="580"/>
      <c r="Q824" s="580"/>
      <c r="R824" s="580"/>
    </row>
    <row r="825" ht="15.75" customHeight="1">
      <c r="A825" s="580"/>
      <c r="B825" s="580"/>
      <c r="C825" s="580"/>
      <c r="D825" s="619"/>
      <c r="E825" s="619"/>
      <c r="F825" s="619"/>
      <c r="G825" s="619"/>
      <c r="H825" s="619"/>
      <c r="I825" s="619"/>
      <c r="J825" s="580"/>
      <c r="K825" s="580"/>
      <c r="L825" s="580"/>
      <c r="M825" s="580"/>
      <c r="N825" s="580"/>
      <c r="O825" s="580"/>
      <c r="P825" s="580"/>
      <c r="Q825" s="580"/>
      <c r="R825" s="580"/>
    </row>
    <row r="826" ht="15.75" customHeight="1">
      <c r="A826" s="580"/>
      <c r="B826" s="580"/>
      <c r="C826" s="580"/>
      <c r="D826" s="619"/>
      <c r="E826" s="619"/>
      <c r="F826" s="619"/>
      <c r="G826" s="619"/>
      <c r="H826" s="619"/>
      <c r="I826" s="619"/>
      <c r="J826" s="580"/>
      <c r="K826" s="580"/>
      <c r="L826" s="580"/>
      <c r="M826" s="580"/>
      <c r="N826" s="580"/>
      <c r="O826" s="580"/>
      <c r="P826" s="580"/>
      <c r="Q826" s="580"/>
      <c r="R826" s="580"/>
    </row>
    <row r="827" ht="15.75" customHeight="1">
      <c r="A827" s="580"/>
      <c r="B827" s="580"/>
      <c r="C827" s="580"/>
      <c r="D827" s="619"/>
      <c r="E827" s="619"/>
      <c r="F827" s="619"/>
      <c r="G827" s="619"/>
      <c r="H827" s="619"/>
      <c r="I827" s="619"/>
      <c r="J827" s="580"/>
      <c r="K827" s="580"/>
      <c r="L827" s="580"/>
      <c r="M827" s="580"/>
      <c r="N827" s="580"/>
      <c r="O827" s="580"/>
      <c r="P827" s="580"/>
      <c r="Q827" s="580"/>
      <c r="R827" s="580"/>
    </row>
    <row r="828" ht="15.75" customHeight="1">
      <c r="A828" s="580"/>
      <c r="B828" s="580"/>
      <c r="C828" s="580"/>
      <c r="D828" s="619"/>
      <c r="E828" s="619"/>
      <c r="F828" s="619"/>
      <c r="G828" s="619"/>
      <c r="H828" s="619"/>
      <c r="I828" s="619"/>
      <c r="J828" s="580"/>
      <c r="K828" s="580"/>
      <c r="L828" s="580"/>
      <c r="M828" s="580"/>
      <c r="N828" s="580"/>
      <c r="O828" s="580"/>
      <c r="P828" s="580"/>
      <c r="Q828" s="580"/>
      <c r="R828" s="580"/>
    </row>
    <row r="829" ht="15.75" customHeight="1">
      <c r="A829" s="580"/>
      <c r="B829" s="580"/>
      <c r="C829" s="580"/>
      <c r="D829" s="619"/>
      <c r="E829" s="619"/>
      <c r="F829" s="619"/>
      <c r="G829" s="619"/>
      <c r="H829" s="619"/>
      <c r="I829" s="619"/>
      <c r="J829" s="580"/>
      <c r="K829" s="580"/>
      <c r="L829" s="580"/>
      <c r="M829" s="580"/>
      <c r="N829" s="580"/>
      <c r="O829" s="580"/>
      <c r="P829" s="580"/>
      <c r="Q829" s="580"/>
      <c r="R829" s="580"/>
    </row>
    <row r="830" ht="15.75" customHeight="1">
      <c r="A830" s="580"/>
      <c r="B830" s="580"/>
      <c r="C830" s="580"/>
      <c r="D830" s="619"/>
      <c r="E830" s="619"/>
      <c r="F830" s="619"/>
      <c r="G830" s="619"/>
      <c r="H830" s="619"/>
      <c r="I830" s="619"/>
      <c r="J830" s="580"/>
      <c r="K830" s="580"/>
      <c r="L830" s="580"/>
      <c r="M830" s="580"/>
      <c r="N830" s="580"/>
      <c r="O830" s="580"/>
      <c r="P830" s="580"/>
      <c r="Q830" s="580"/>
      <c r="R830" s="580"/>
    </row>
    <row r="831" ht="15.75" customHeight="1">
      <c r="A831" s="580"/>
      <c r="B831" s="580"/>
      <c r="C831" s="580"/>
      <c r="D831" s="619"/>
      <c r="E831" s="619"/>
      <c r="F831" s="619"/>
      <c r="G831" s="619"/>
      <c r="H831" s="619"/>
      <c r="I831" s="619"/>
      <c r="J831" s="580"/>
      <c r="K831" s="580"/>
      <c r="L831" s="580"/>
      <c r="M831" s="580"/>
      <c r="N831" s="580"/>
      <c r="O831" s="580"/>
      <c r="P831" s="580"/>
      <c r="Q831" s="580"/>
      <c r="R831" s="580"/>
    </row>
    <row r="832" ht="15.75" customHeight="1">
      <c r="A832" s="580"/>
      <c r="B832" s="580"/>
      <c r="C832" s="580"/>
      <c r="D832" s="619"/>
      <c r="E832" s="619"/>
      <c r="F832" s="619"/>
      <c r="G832" s="619"/>
      <c r="H832" s="619"/>
      <c r="I832" s="619"/>
      <c r="J832" s="580"/>
      <c r="K832" s="580"/>
      <c r="L832" s="580"/>
      <c r="M832" s="580"/>
      <c r="N832" s="580"/>
      <c r="O832" s="580"/>
      <c r="P832" s="580"/>
      <c r="Q832" s="580"/>
      <c r="R832" s="580"/>
    </row>
    <row r="833" ht="15.75" customHeight="1">
      <c r="A833" s="580"/>
      <c r="B833" s="580"/>
      <c r="C833" s="580"/>
      <c r="D833" s="619"/>
      <c r="E833" s="619"/>
      <c r="F833" s="619"/>
      <c r="G833" s="619"/>
      <c r="H833" s="619"/>
      <c r="I833" s="619"/>
      <c r="J833" s="580"/>
      <c r="K833" s="580"/>
      <c r="L833" s="580"/>
      <c r="M833" s="580"/>
      <c r="N833" s="580"/>
      <c r="O833" s="580"/>
      <c r="P833" s="580"/>
      <c r="Q833" s="580"/>
      <c r="R833" s="580"/>
    </row>
    <row r="834" ht="15.75" customHeight="1">
      <c r="A834" s="580"/>
      <c r="B834" s="580"/>
      <c r="C834" s="580"/>
      <c r="D834" s="619"/>
      <c r="E834" s="619"/>
      <c r="F834" s="619"/>
      <c r="G834" s="619"/>
      <c r="H834" s="619"/>
      <c r="I834" s="619"/>
      <c r="J834" s="580"/>
      <c r="K834" s="580"/>
      <c r="L834" s="580"/>
      <c r="M834" s="580"/>
      <c r="N834" s="580"/>
      <c r="O834" s="580"/>
      <c r="P834" s="580"/>
      <c r="Q834" s="580"/>
      <c r="R834" s="580"/>
    </row>
    <row r="835" ht="15.75" customHeight="1">
      <c r="A835" s="580"/>
      <c r="B835" s="580"/>
      <c r="C835" s="580"/>
      <c r="D835" s="619"/>
      <c r="E835" s="619"/>
      <c r="F835" s="619"/>
      <c r="G835" s="619"/>
      <c r="H835" s="619"/>
      <c r="I835" s="619"/>
      <c r="J835" s="580"/>
      <c r="K835" s="580"/>
      <c r="L835" s="580"/>
      <c r="M835" s="580"/>
      <c r="N835" s="580"/>
      <c r="O835" s="580"/>
      <c r="P835" s="580"/>
      <c r="Q835" s="580"/>
      <c r="R835" s="580"/>
    </row>
    <row r="836" ht="15.75" customHeight="1">
      <c r="A836" s="580"/>
      <c r="B836" s="580"/>
      <c r="C836" s="580"/>
      <c r="D836" s="619"/>
      <c r="E836" s="619"/>
      <c r="F836" s="619"/>
      <c r="G836" s="619"/>
      <c r="H836" s="619"/>
      <c r="I836" s="619"/>
      <c r="J836" s="580"/>
      <c r="K836" s="580"/>
      <c r="L836" s="580"/>
      <c r="M836" s="580"/>
      <c r="N836" s="580"/>
      <c r="O836" s="580"/>
      <c r="P836" s="580"/>
      <c r="Q836" s="580"/>
      <c r="R836" s="580"/>
    </row>
    <row r="837" ht="15.75" customHeight="1">
      <c r="A837" s="580"/>
      <c r="B837" s="580"/>
      <c r="C837" s="580"/>
      <c r="D837" s="619"/>
      <c r="E837" s="619"/>
      <c r="F837" s="619"/>
      <c r="G837" s="619"/>
      <c r="H837" s="619"/>
      <c r="I837" s="619"/>
      <c r="J837" s="580"/>
      <c r="K837" s="580"/>
      <c r="L837" s="580"/>
      <c r="M837" s="580"/>
      <c r="N837" s="580"/>
      <c r="O837" s="580"/>
      <c r="P837" s="580"/>
      <c r="Q837" s="580"/>
      <c r="R837" s="580"/>
    </row>
    <row r="838" ht="15.75" customHeight="1">
      <c r="A838" s="580"/>
      <c r="B838" s="580"/>
      <c r="C838" s="580"/>
      <c r="D838" s="619"/>
      <c r="E838" s="619"/>
      <c r="F838" s="619"/>
      <c r="G838" s="619"/>
      <c r="H838" s="619"/>
      <c r="I838" s="619"/>
      <c r="J838" s="580"/>
      <c r="K838" s="580"/>
      <c r="L838" s="580"/>
      <c r="M838" s="580"/>
      <c r="N838" s="580"/>
      <c r="O838" s="580"/>
      <c r="P838" s="580"/>
      <c r="Q838" s="580"/>
      <c r="R838" s="580"/>
    </row>
    <row r="839" ht="15.75" customHeight="1">
      <c r="A839" s="580"/>
      <c r="B839" s="580"/>
      <c r="C839" s="580"/>
      <c r="D839" s="619"/>
      <c r="E839" s="619"/>
      <c r="F839" s="619"/>
      <c r="G839" s="619"/>
      <c r="H839" s="619"/>
      <c r="I839" s="619"/>
      <c r="J839" s="580"/>
      <c r="K839" s="580"/>
      <c r="L839" s="580"/>
      <c r="M839" s="580"/>
      <c r="N839" s="580"/>
      <c r="O839" s="580"/>
      <c r="P839" s="580"/>
      <c r="Q839" s="580"/>
      <c r="R839" s="580"/>
    </row>
    <row r="840" ht="15.75" customHeight="1">
      <c r="A840" s="580"/>
      <c r="B840" s="580"/>
      <c r="C840" s="580"/>
      <c r="D840" s="619"/>
      <c r="E840" s="619"/>
      <c r="F840" s="619"/>
      <c r="G840" s="619"/>
      <c r="H840" s="619"/>
      <c r="I840" s="619"/>
      <c r="J840" s="580"/>
      <c r="K840" s="580"/>
      <c r="L840" s="580"/>
      <c r="M840" s="580"/>
      <c r="N840" s="580"/>
      <c r="O840" s="580"/>
      <c r="P840" s="580"/>
      <c r="Q840" s="580"/>
      <c r="R840" s="580"/>
    </row>
    <row r="841" ht="15.75" customHeight="1">
      <c r="A841" s="580"/>
      <c r="B841" s="580"/>
      <c r="C841" s="580"/>
      <c r="D841" s="619"/>
      <c r="E841" s="619"/>
      <c r="F841" s="619"/>
      <c r="G841" s="619"/>
      <c r="H841" s="619"/>
      <c r="I841" s="619"/>
      <c r="J841" s="580"/>
      <c r="K841" s="580"/>
      <c r="L841" s="580"/>
      <c r="M841" s="580"/>
      <c r="N841" s="580"/>
      <c r="O841" s="580"/>
      <c r="P841" s="580"/>
      <c r="Q841" s="580"/>
      <c r="R841" s="580"/>
    </row>
    <row r="842" ht="15.75" customHeight="1">
      <c r="A842" s="580"/>
      <c r="B842" s="580"/>
      <c r="C842" s="580"/>
      <c r="D842" s="619"/>
      <c r="E842" s="619"/>
      <c r="F842" s="619"/>
      <c r="G842" s="619"/>
      <c r="H842" s="619"/>
      <c r="I842" s="619"/>
      <c r="J842" s="580"/>
      <c r="K842" s="580"/>
      <c r="L842" s="580"/>
      <c r="M842" s="580"/>
      <c r="N842" s="580"/>
      <c r="O842" s="580"/>
      <c r="P842" s="580"/>
      <c r="Q842" s="580"/>
      <c r="R842" s="580"/>
    </row>
    <row r="843" ht="15.75" customHeight="1">
      <c r="A843" s="580"/>
      <c r="B843" s="580"/>
      <c r="C843" s="580"/>
      <c r="D843" s="619"/>
      <c r="E843" s="619"/>
      <c r="F843" s="619"/>
      <c r="G843" s="619"/>
      <c r="H843" s="619"/>
      <c r="I843" s="619"/>
      <c r="J843" s="580"/>
      <c r="K843" s="580"/>
      <c r="L843" s="580"/>
      <c r="M843" s="580"/>
      <c r="N843" s="580"/>
      <c r="O843" s="580"/>
      <c r="P843" s="580"/>
      <c r="Q843" s="580"/>
      <c r="R843" s="580"/>
    </row>
    <row r="844" ht="15.75" customHeight="1">
      <c r="A844" s="580"/>
      <c r="B844" s="580"/>
      <c r="C844" s="580"/>
      <c r="D844" s="619"/>
      <c r="E844" s="619"/>
      <c r="F844" s="619"/>
      <c r="G844" s="619"/>
      <c r="H844" s="619"/>
      <c r="I844" s="619"/>
      <c r="J844" s="580"/>
      <c r="K844" s="580"/>
      <c r="L844" s="580"/>
      <c r="M844" s="580"/>
      <c r="N844" s="580"/>
      <c r="O844" s="580"/>
      <c r="P844" s="580"/>
      <c r="Q844" s="580"/>
      <c r="R844" s="580"/>
    </row>
    <row r="845" ht="15.75" customHeight="1">
      <c r="A845" s="580"/>
      <c r="B845" s="580"/>
      <c r="C845" s="580"/>
      <c r="D845" s="619"/>
      <c r="E845" s="619"/>
      <c r="F845" s="619"/>
      <c r="G845" s="619"/>
      <c r="H845" s="619"/>
      <c r="I845" s="619"/>
      <c r="J845" s="580"/>
      <c r="K845" s="580"/>
      <c r="L845" s="580"/>
      <c r="M845" s="580"/>
      <c r="N845" s="580"/>
      <c r="O845" s="580"/>
      <c r="P845" s="580"/>
      <c r="Q845" s="580"/>
      <c r="R845" s="580"/>
    </row>
    <row r="846" ht="15.75" customHeight="1">
      <c r="A846" s="580"/>
      <c r="B846" s="580"/>
      <c r="C846" s="580"/>
      <c r="D846" s="619"/>
      <c r="E846" s="619"/>
      <c r="F846" s="619"/>
      <c r="G846" s="619"/>
      <c r="H846" s="619"/>
      <c r="I846" s="619"/>
      <c r="J846" s="580"/>
      <c r="K846" s="580"/>
      <c r="L846" s="580"/>
      <c r="M846" s="580"/>
      <c r="N846" s="580"/>
      <c r="O846" s="580"/>
      <c r="P846" s="580"/>
      <c r="Q846" s="580"/>
      <c r="R846" s="580"/>
    </row>
    <row r="847" ht="15.75" customHeight="1">
      <c r="A847" s="580"/>
      <c r="B847" s="580"/>
      <c r="C847" s="580"/>
      <c r="D847" s="619"/>
      <c r="E847" s="619"/>
      <c r="F847" s="619"/>
      <c r="G847" s="619"/>
      <c r="H847" s="619"/>
      <c r="I847" s="619"/>
      <c r="J847" s="580"/>
      <c r="K847" s="580"/>
      <c r="L847" s="580"/>
      <c r="M847" s="580"/>
      <c r="N847" s="580"/>
      <c r="O847" s="580"/>
      <c r="P847" s="580"/>
      <c r="Q847" s="580"/>
      <c r="R847" s="580"/>
    </row>
    <row r="848" ht="15.75" customHeight="1">
      <c r="A848" s="580"/>
      <c r="B848" s="580"/>
      <c r="C848" s="580"/>
      <c r="D848" s="619"/>
      <c r="E848" s="619"/>
      <c r="F848" s="619"/>
      <c r="G848" s="619"/>
      <c r="H848" s="619"/>
      <c r="I848" s="619"/>
      <c r="J848" s="580"/>
      <c r="K848" s="580"/>
      <c r="L848" s="580"/>
      <c r="M848" s="580"/>
      <c r="N848" s="580"/>
      <c r="O848" s="580"/>
      <c r="P848" s="580"/>
      <c r="Q848" s="580"/>
      <c r="R848" s="580"/>
    </row>
    <row r="849" ht="15.75" customHeight="1">
      <c r="A849" s="580"/>
      <c r="B849" s="580"/>
      <c r="C849" s="580"/>
      <c r="D849" s="619"/>
      <c r="E849" s="619"/>
      <c r="F849" s="619"/>
      <c r="G849" s="619"/>
      <c r="H849" s="619"/>
      <c r="I849" s="619"/>
      <c r="J849" s="580"/>
      <c r="K849" s="580"/>
      <c r="L849" s="580"/>
      <c r="M849" s="580"/>
      <c r="N849" s="580"/>
      <c r="O849" s="580"/>
      <c r="P849" s="580"/>
      <c r="Q849" s="580"/>
      <c r="R849" s="580"/>
    </row>
    <row r="850" ht="15.75" customHeight="1">
      <c r="A850" s="580"/>
      <c r="B850" s="580"/>
      <c r="C850" s="580"/>
      <c r="D850" s="619"/>
      <c r="E850" s="619"/>
      <c r="F850" s="619"/>
      <c r="G850" s="619"/>
      <c r="H850" s="619"/>
      <c r="I850" s="619"/>
      <c r="J850" s="580"/>
      <c r="K850" s="580"/>
      <c r="L850" s="580"/>
      <c r="M850" s="580"/>
      <c r="N850" s="580"/>
      <c r="O850" s="580"/>
      <c r="P850" s="580"/>
      <c r="Q850" s="580"/>
      <c r="R850" s="580"/>
    </row>
    <row r="851" ht="15.75" customHeight="1">
      <c r="A851" s="580"/>
      <c r="B851" s="580"/>
      <c r="C851" s="580"/>
      <c r="D851" s="619"/>
      <c r="E851" s="619"/>
      <c r="F851" s="619"/>
      <c r="G851" s="619"/>
      <c r="H851" s="619"/>
      <c r="I851" s="619"/>
      <c r="J851" s="580"/>
      <c r="K851" s="580"/>
      <c r="L851" s="580"/>
      <c r="M851" s="580"/>
      <c r="N851" s="580"/>
      <c r="O851" s="580"/>
      <c r="P851" s="580"/>
      <c r="Q851" s="580"/>
      <c r="R851" s="580"/>
    </row>
    <row r="852" ht="15.75" customHeight="1">
      <c r="A852" s="580"/>
      <c r="B852" s="580"/>
      <c r="C852" s="580"/>
      <c r="D852" s="619"/>
      <c r="E852" s="619"/>
      <c r="F852" s="619"/>
      <c r="G852" s="619"/>
      <c r="H852" s="619"/>
      <c r="I852" s="619"/>
      <c r="J852" s="580"/>
      <c r="K852" s="580"/>
      <c r="L852" s="580"/>
      <c r="M852" s="580"/>
      <c r="N852" s="580"/>
      <c r="O852" s="580"/>
      <c r="P852" s="580"/>
      <c r="Q852" s="580"/>
      <c r="R852" s="580"/>
    </row>
    <row r="853" ht="15.75" customHeight="1">
      <c r="A853" s="580"/>
      <c r="B853" s="580"/>
      <c r="C853" s="580"/>
      <c r="D853" s="619"/>
      <c r="E853" s="619"/>
      <c r="F853" s="619"/>
      <c r="G853" s="619"/>
      <c r="H853" s="619"/>
      <c r="I853" s="619"/>
      <c r="J853" s="580"/>
      <c r="K853" s="580"/>
      <c r="L853" s="580"/>
      <c r="M853" s="580"/>
      <c r="N853" s="580"/>
      <c r="O853" s="580"/>
      <c r="P853" s="580"/>
      <c r="Q853" s="580"/>
      <c r="R853" s="580"/>
    </row>
    <row r="854" ht="15.75" customHeight="1">
      <c r="A854" s="580"/>
      <c r="B854" s="580"/>
      <c r="C854" s="580"/>
      <c r="D854" s="619"/>
      <c r="E854" s="619"/>
      <c r="F854" s="619"/>
      <c r="G854" s="619"/>
      <c r="H854" s="619"/>
      <c r="I854" s="619"/>
      <c r="J854" s="580"/>
      <c r="K854" s="580"/>
      <c r="L854" s="580"/>
      <c r="M854" s="580"/>
      <c r="N854" s="580"/>
      <c r="O854" s="580"/>
      <c r="P854" s="580"/>
      <c r="Q854" s="580"/>
      <c r="R854" s="580"/>
    </row>
    <row r="855" ht="15.75" customHeight="1">
      <c r="A855" s="580"/>
      <c r="B855" s="580"/>
      <c r="C855" s="580"/>
      <c r="D855" s="619"/>
      <c r="E855" s="619"/>
      <c r="F855" s="619"/>
      <c r="G855" s="619"/>
      <c r="H855" s="619"/>
      <c r="I855" s="619"/>
      <c r="J855" s="580"/>
      <c r="K855" s="580"/>
      <c r="L855" s="580"/>
      <c r="M855" s="580"/>
      <c r="N855" s="580"/>
      <c r="O855" s="580"/>
      <c r="P855" s="580"/>
      <c r="Q855" s="580"/>
      <c r="R855" s="580"/>
    </row>
    <row r="856" ht="15.75" customHeight="1">
      <c r="A856" s="580"/>
      <c r="B856" s="580"/>
      <c r="C856" s="580"/>
      <c r="D856" s="619"/>
      <c r="E856" s="619"/>
      <c r="F856" s="619"/>
      <c r="G856" s="619"/>
      <c r="H856" s="619"/>
      <c r="I856" s="619"/>
      <c r="J856" s="580"/>
      <c r="K856" s="580"/>
      <c r="L856" s="580"/>
      <c r="M856" s="580"/>
      <c r="N856" s="580"/>
      <c r="O856" s="580"/>
      <c r="P856" s="580"/>
      <c r="Q856" s="580"/>
      <c r="R856" s="580"/>
    </row>
    <row r="857" ht="15.75" customHeight="1">
      <c r="A857" s="580"/>
      <c r="B857" s="580"/>
      <c r="C857" s="580"/>
      <c r="D857" s="619"/>
      <c r="E857" s="619"/>
      <c r="F857" s="619"/>
      <c r="G857" s="619"/>
      <c r="H857" s="619"/>
      <c r="I857" s="619"/>
      <c r="J857" s="580"/>
      <c r="K857" s="580"/>
      <c r="L857" s="580"/>
      <c r="M857" s="580"/>
      <c r="N857" s="580"/>
      <c r="O857" s="580"/>
      <c r="P857" s="580"/>
      <c r="Q857" s="580"/>
      <c r="R857" s="580"/>
    </row>
    <row r="858" ht="15.75" customHeight="1">
      <c r="A858" s="580"/>
      <c r="B858" s="580"/>
      <c r="C858" s="580"/>
      <c r="D858" s="619"/>
      <c r="E858" s="619"/>
      <c r="F858" s="619"/>
      <c r="G858" s="619"/>
      <c r="H858" s="619"/>
      <c r="I858" s="619"/>
      <c r="J858" s="580"/>
      <c r="K858" s="580"/>
      <c r="L858" s="580"/>
      <c r="M858" s="580"/>
      <c r="N858" s="580"/>
      <c r="O858" s="580"/>
      <c r="P858" s="580"/>
      <c r="Q858" s="580"/>
      <c r="R858" s="580"/>
    </row>
    <row r="859" ht="15.75" customHeight="1">
      <c r="A859" s="580"/>
      <c r="B859" s="580"/>
      <c r="C859" s="580"/>
      <c r="D859" s="619"/>
      <c r="E859" s="619"/>
      <c r="F859" s="619"/>
      <c r="G859" s="619"/>
      <c r="H859" s="619"/>
      <c r="I859" s="619"/>
      <c r="J859" s="580"/>
      <c r="K859" s="580"/>
      <c r="L859" s="580"/>
      <c r="M859" s="580"/>
      <c r="N859" s="580"/>
      <c r="O859" s="580"/>
      <c r="P859" s="580"/>
      <c r="Q859" s="580"/>
      <c r="R859" s="580"/>
    </row>
    <row r="860" ht="15.75" customHeight="1">
      <c r="A860" s="580"/>
      <c r="B860" s="580"/>
      <c r="C860" s="580"/>
      <c r="D860" s="619"/>
      <c r="E860" s="619"/>
      <c r="F860" s="619"/>
      <c r="G860" s="619"/>
      <c r="H860" s="619"/>
      <c r="I860" s="619"/>
      <c r="J860" s="580"/>
      <c r="K860" s="580"/>
      <c r="L860" s="580"/>
      <c r="M860" s="580"/>
      <c r="N860" s="580"/>
      <c r="O860" s="580"/>
      <c r="P860" s="580"/>
      <c r="Q860" s="580"/>
      <c r="R860" s="580"/>
    </row>
    <row r="861" ht="15.75" customHeight="1">
      <c r="A861" s="580"/>
      <c r="B861" s="580"/>
      <c r="C861" s="580"/>
      <c r="D861" s="619"/>
      <c r="E861" s="619"/>
      <c r="F861" s="619"/>
      <c r="G861" s="619"/>
      <c r="H861" s="619"/>
      <c r="I861" s="619"/>
      <c r="J861" s="580"/>
      <c r="K861" s="580"/>
      <c r="L861" s="580"/>
      <c r="M861" s="580"/>
      <c r="N861" s="580"/>
      <c r="O861" s="580"/>
      <c r="P861" s="580"/>
      <c r="Q861" s="580"/>
      <c r="R861" s="580"/>
    </row>
    <row r="862" ht="15.75" customHeight="1">
      <c r="A862" s="580"/>
      <c r="B862" s="580"/>
      <c r="C862" s="580"/>
      <c r="D862" s="619"/>
      <c r="E862" s="619"/>
      <c r="F862" s="619"/>
      <c r="G862" s="619"/>
      <c r="H862" s="619"/>
      <c r="I862" s="619"/>
      <c r="J862" s="580"/>
      <c r="K862" s="580"/>
      <c r="L862" s="580"/>
      <c r="M862" s="580"/>
      <c r="N862" s="580"/>
      <c r="O862" s="580"/>
      <c r="P862" s="580"/>
      <c r="Q862" s="580"/>
      <c r="R862" s="580"/>
    </row>
    <row r="863" ht="15.75" customHeight="1">
      <c r="A863" s="580"/>
      <c r="B863" s="580"/>
      <c r="C863" s="580"/>
      <c r="D863" s="619"/>
      <c r="E863" s="619"/>
      <c r="F863" s="619"/>
      <c r="G863" s="619"/>
      <c r="H863" s="619"/>
      <c r="I863" s="619"/>
      <c r="J863" s="580"/>
      <c r="K863" s="580"/>
      <c r="L863" s="580"/>
      <c r="M863" s="580"/>
      <c r="N863" s="580"/>
      <c r="O863" s="580"/>
      <c r="P863" s="580"/>
      <c r="Q863" s="580"/>
      <c r="R863" s="580"/>
    </row>
    <row r="864" ht="15.75" customHeight="1">
      <c r="A864" s="580"/>
      <c r="B864" s="580"/>
      <c r="C864" s="580"/>
      <c r="D864" s="619"/>
      <c r="E864" s="619"/>
      <c r="F864" s="619"/>
      <c r="G864" s="619"/>
      <c r="H864" s="619"/>
      <c r="I864" s="619"/>
      <c r="J864" s="580"/>
      <c r="K864" s="580"/>
      <c r="L864" s="580"/>
      <c r="M864" s="580"/>
      <c r="N864" s="580"/>
      <c r="O864" s="580"/>
      <c r="P864" s="580"/>
      <c r="Q864" s="580"/>
      <c r="R864" s="580"/>
    </row>
    <row r="865" ht="15.75" customHeight="1">
      <c r="A865" s="580"/>
      <c r="B865" s="580"/>
      <c r="C865" s="580"/>
      <c r="D865" s="619"/>
      <c r="E865" s="619"/>
      <c r="F865" s="619"/>
      <c r="G865" s="619"/>
      <c r="H865" s="619"/>
      <c r="I865" s="619"/>
      <c r="J865" s="580"/>
      <c r="K865" s="580"/>
      <c r="L865" s="580"/>
      <c r="M865" s="580"/>
      <c r="N865" s="580"/>
      <c r="O865" s="580"/>
      <c r="P865" s="580"/>
      <c r="Q865" s="580"/>
      <c r="R865" s="580"/>
    </row>
    <row r="866" ht="15.75" customHeight="1">
      <c r="A866" s="580"/>
      <c r="B866" s="580"/>
      <c r="C866" s="580"/>
      <c r="D866" s="619"/>
      <c r="E866" s="619"/>
      <c r="F866" s="619"/>
      <c r="G866" s="619"/>
      <c r="H866" s="619"/>
      <c r="I866" s="619"/>
      <c r="J866" s="580"/>
      <c r="K866" s="580"/>
      <c r="L866" s="580"/>
      <c r="M866" s="580"/>
      <c r="N866" s="580"/>
      <c r="O866" s="580"/>
      <c r="P866" s="580"/>
      <c r="Q866" s="580"/>
      <c r="R866" s="580"/>
    </row>
    <row r="867" ht="15.75" customHeight="1">
      <c r="A867" s="580"/>
      <c r="B867" s="580"/>
      <c r="C867" s="580"/>
      <c r="D867" s="619"/>
      <c r="E867" s="619"/>
      <c r="F867" s="619"/>
      <c r="G867" s="619"/>
      <c r="H867" s="619"/>
      <c r="I867" s="619"/>
      <c r="J867" s="580"/>
      <c r="K867" s="580"/>
      <c r="L867" s="580"/>
      <c r="M867" s="580"/>
      <c r="N867" s="580"/>
      <c r="O867" s="580"/>
      <c r="P867" s="580"/>
      <c r="Q867" s="580"/>
      <c r="R867" s="580"/>
    </row>
    <row r="868" ht="15.75" customHeight="1">
      <c r="A868" s="580"/>
      <c r="B868" s="580"/>
      <c r="C868" s="580"/>
      <c r="D868" s="619"/>
      <c r="E868" s="619"/>
      <c r="F868" s="619"/>
      <c r="G868" s="619"/>
      <c r="H868" s="619"/>
      <c r="I868" s="619"/>
      <c r="J868" s="580"/>
      <c r="K868" s="580"/>
      <c r="L868" s="580"/>
      <c r="M868" s="580"/>
      <c r="N868" s="580"/>
      <c r="O868" s="580"/>
      <c r="P868" s="580"/>
      <c r="Q868" s="580"/>
      <c r="R868" s="580"/>
    </row>
    <row r="869" ht="15.75" customHeight="1">
      <c r="A869" s="580"/>
      <c r="B869" s="580"/>
      <c r="C869" s="580"/>
      <c r="D869" s="619"/>
      <c r="E869" s="619"/>
      <c r="F869" s="619"/>
      <c r="G869" s="619"/>
      <c r="H869" s="619"/>
      <c r="I869" s="619"/>
      <c r="J869" s="580"/>
      <c r="K869" s="580"/>
      <c r="L869" s="580"/>
      <c r="M869" s="580"/>
      <c r="N869" s="580"/>
      <c r="O869" s="580"/>
      <c r="P869" s="580"/>
      <c r="Q869" s="580"/>
      <c r="R869" s="580"/>
    </row>
    <row r="870" ht="15.75" customHeight="1">
      <c r="A870" s="580"/>
      <c r="B870" s="580"/>
      <c r="C870" s="580"/>
      <c r="D870" s="619"/>
      <c r="E870" s="619"/>
      <c r="F870" s="619"/>
      <c r="G870" s="619"/>
      <c r="H870" s="619"/>
      <c r="I870" s="619"/>
      <c r="J870" s="580"/>
      <c r="K870" s="580"/>
      <c r="L870" s="580"/>
      <c r="M870" s="580"/>
      <c r="N870" s="580"/>
      <c r="O870" s="580"/>
      <c r="P870" s="580"/>
      <c r="Q870" s="580"/>
      <c r="R870" s="580"/>
    </row>
    <row r="871" ht="15.75" customHeight="1">
      <c r="A871" s="580"/>
      <c r="B871" s="580"/>
      <c r="C871" s="580"/>
      <c r="D871" s="619"/>
      <c r="E871" s="619"/>
      <c r="F871" s="619"/>
      <c r="G871" s="619"/>
      <c r="H871" s="619"/>
      <c r="I871" s="619"/>
      <c r="J871" s="580"/>
      <c r="K871" s="580"/>
      <c r="L871" s="580"/>
      <c r="M871" s="580"/>
      <c r="N871" s="580"/>
      <c r="O871" s="580"/>
      <c r="P871" s="580"/>
      <c r="Q871" s="580"/>
      <c r="R871" s="580"/>
    </row>
    <row r="872" ht="15.75" customHeight="1">
      <c r="A872" s="580"/>
      <c r="B872" s="580"/>
      <c r="C872" s="580"/>
      <c r="D872" s="619"/>
      <c r="E872" s="619"/>
      <c r="F872" s="619"/>
      <c r="G872" s="619"/>
      <c r="H872" s="619"/>
      <c r="I872" s="619"/>
      <c r="J872" s="580"/>
      <c r="K872" s="580"/>
      <c r="L872" s="580"/>
      <c r="M872" s="580"/>
      <c r="N872" s="580"/>
      <c r="O872" s="580"/>
      <c r="P872" s="580"/>
      <c r="Q872" s="580"/>
      <c r="R872" s="580"/>
    </row>
    <row r="873" ht="15.75" customHeight="1">
      <c r="A873" s="580"/>
      <c r="B873" s="580"/>
      <c r="C873" s="580"/>
      <c r="D873" s="619"/>
      <c r="E873" s="619"/>
      <c r="F873" s="619"/>
      <c r="G873" s="619"/>
      <c r="H873" s="619"/>
      <c r="I873" s="619"/>
      <c r="J873" s="580"/>
      <c r="K873" s="580"/>
      <c r="L873" s="580"/>
      <c r="M873" s="580"/>
      <c r="N873" s="580"/>
      <c r="O873" s="580"/>
      <c r="P873" s="580"/>
      <c r="Q873" s="580"/>
      <c r="R873" s="580"/>
    </row>
    <row r="874" ht="15.75" customHeight="1">
      <c r="A874" s="580"/>
      <c r="B874" s="580"/>
      <c r="C874" s="580"/>
      <c r="D874" s="619"/>
      <c r="E874" s="619"/>
      <c r="F874" s="619"/>
      <c r="G874" s="619"/>
      <c r="H874" s="619"/>
      <c r="I874" s="619"/>
      <c r="J874" s="580"/>
      <c r="K874" s="580"/>
      <c r="L874" s="580"/>
      <c r="M874" s="580"/>
      <c r="N874" s="580"/>
      <c r="O874" s="580"/>
      <c r="P874" s="580"/>
      <c r="Q874" s="580"/>
      <c r="R874" s="580"/>
    </row>
    <row r="875" ht="15.75" customHeight="1">
      <c r="A875" s="580"/>
      <c r="B875" s="580"/>
      <c r="C875" s="580"/>
      <c r="D875" s="619"/>
      <c r="E875" s="619"/>
      <c r="F875" s="619"/>
      <c r="G875" s="619"/>
      <c r="H875" s="619"/>
      <c r="I875" s="619"/>
      <c r="J875" s="580"/>
      <c r="K875" s="580"/>
      <c r="L875" s="580"/>
      <c r="M875" s="580"/>
      <c r="N875" s="580"/>
      <c r="O875" s="580"/>
      <c r="P875" s="580"/>
      <c r="Q875" s="580"/>
      <c r="R875" s="580"/>
    </row>
    <row r="876" ht="15.75" customHeight="1">
      <c r="A876" s="580"/>
      <c r="B876" s="580"/>
      <c r="C876" s="580"/>
      <c r="D876" s="619"/>
      <c r="E876" s="619"/>
      <c r="F876" s="619"/>
      <c r="G876" s="619"/>
      <c r="H876" s="619"/>
      <c r="I876" s="619"/>
      <c r="J876" s="580"/>
      <c r="K876" s="580"/>
      <c r="L876" s="580"/>
      <c r="M876" s="580"/>
      <c r="N876" s="580"/>
      <c r="O876" s="580"/>
      <c r="P876" s="580"/>
      <c r="Q876" s="580"/>
      <c r="R876" s="580"/>
    </row>
    <row r="877" ht="15.75" customHeight="1">
      <c r="A877" s="580"/>
      <c r="B877" s="580"/>
      <c r="C877" s="580"/>
      <c r="D877" s="619"/>
      <c r="E877" s="619"/>
      <c r="F877" s="619"/>
      <c r="G877" s="619"/>
      <c r="H877" s="619"/>
      <c r="I877" s="619"/>
      <c r="J877" s="580"/>
      <c r="K877" s="580"/>
      <c r="L877" s="580"/>
      <c r="M877" s="580"/>
      <c r="N877" s="580"/>
      <c r="O877" s="580"/>
      <c r="P877" s="580"/>
      <c r="Q877" s="580"/>
      <c r="R877" s="580"/>
    </row>
    <row r="878" ht="15.75" customHeight="1">
      <c r="A878" s="580"/>
      <c r="B878" s="580"/>
      <c r="C878" s="580"/>
      <c r="D878" s="619"/>
      <c r="E878" s="619"/>
      <c r="F878" s="619"/>
      <c r="G878" s="619"/>
      <c r="H878" s="619"/>
      <c r="I878" s="619"/>
      <c r="J878" s="580"/>
      <c r="K878" s="580"/>
      <c r="L878" s="580"/>
      <c r="M878" s="580"/>
      <c r="N878" s="580"/>
      <c r="O878" s="580"/>
      <c r="P878" s="580"/>
      <c r="Q878" s="580"/>
      <c r="R878" s="580"/>
    </row>
    <row r="879" ht="15.75" customHeight="1">
      <c r="A879" s="580"/>
      <c r="B879" s="580"/>
      <c r="C879" s="580"/>
      <c r="D879" s="619"/>
      <c r="E879" s="619"/>
      <c r="F879" s="619"/>
      <c r="G879" s="619"/>
      <c r="H879" s="619"/>
      <c r="I879" s="619"/>
      <c r="J879" s="580"/>
      <c r="K879" s="580"/>
      <c r="L879" s="580"/>
      <c r="M879" s="580"/>
      <c r="N879" s="580"/>
      <c r="O879" s="580"/>
      <c r="P879" s="580"/>
      <c r="Q879" s="580"/>
      <c r="R879" s="580"/>
    </row>
    <row r="880" ht="15.75" customHeight="1">
      <c r="A880" s="580"/>
      <c r="B880" s="580"/>
      <c r="C880" s="580"/>
      <c r="D880" s="619"/>
      <c r="E880" s="619"/>
      <c r="F880" s="619"/>
      <c r="G880" s="619"/>
      <c r="H880" s="619"/>
      <c r="I880" s="619"/>
      <c r="J880" s="580"/>
      <c r="K880" s="580"/>
      <c r="L880" s="580"/>
      <c r="M880" s="580"/>
      <c r="N880" s="580"/>
      <c r="O880" s="580"/>
      <c r="P880" s="580"/>
      <c r="Q880" s="580"/>
      <c r="R880" s="580"/>
    </row>
    <row r="881" ht="15.75" customHeight="1">
      <c r="A881" s="580"/>
      <c r="B881" s="580"/>
      <c r="C881" s="580"/>
      <c r="D881" s="619"/>
      <c r="E881" s="619"/>
      <c r="F881" s="619"/>
      <c r="G881" s="619"/>
      <c r="H881" s="619"/>
      <c r="I881" s="619"/>
      <c r="J881" s="580"/>
      <c r="K881" s="580"/>
      <c r="L881" s="580"/>
      <c r="M881" s="580"/>
      <c r="N881" s="580"/>
      <c r="O881" s="580"/>
      <c r="P881" s="580"/>
      <c r="Q881" s="580"/>
      <c r="R881" s="580"/>
    </row>
    <row r="882" ht="15.75" customHeight="1">
      <c r="A882" s="580"/>
      <c r="B882" s="580"/>
      <c r="C882" s="580"/>
      <c r="D882" s="619"/>
      <c r="E882" s="619"/>
      <c r="F882" s="619"/>
      <c r="G882" s="619"/>
      <c r="H882" s="619"/>
      <c r="I882" s="619"/>
      <c r="J882" s="580"/>
      <c r="K882" s="580"/>
      <c r="L882" s="580"/>
      <c r="M882" s="580"/>
      <c r="N882" s="580"/>
      <c r="O882" s="580"/>
      <c r="P882" s="580"/>
      <c r="Q882" s="580"/>
      <c r="R882" s="580"/>
    </row>
    <row r="883" ht="15.75" customHeight="1">
      <c r="A883" s="580"/>
      <c r="B883" s="580"/>
      <c r="C883" s="580"/>
      <c r="D883" s="619"/>
      <c r="E883" s="619"/>
      <c r="F883" s="619"/>
      <c r="G883" s="619"/>
      <c r="H883" s="619"/>
      <c r="I883" s="619"/>
      <c r="J883" s="580"/>
      <c r="K883" s="580"/>
      <c r="L883" s="580"/>
      <c r="M883" s="580"/>
      <c r="N883" s="580"/>
      <c r="O883" s="580"/>
      <c r="P883" s="580"/>
      <c r="Q883" s="580"/>
      <c r="R883" s="580"/>
    </row>
    <row r="884" ht="15.75" customHeight="1">
      <c r="A884" s="580"/>
      <c r="B884" s="580"/>
      <c r="C884" s="580"/>
      <c r="D884" s="619"/>
      <c r="E884" s="619"/>
      <c r="F884" s="619"/>
      <c r="G884" s="619"/>
      <c r="H884" s="619"/>
      <c r="I884" s="619"/>
      <c r="J884" s="580"/>
      <c r="K884" s="580"/>
      <c r="L884" s="580"/>
      <c r="M884" s="580"/>
      <c r="N884" s="580"/>
      <c r="O884" s="580"/>
      <c r="P884" s="580"/>
      <c r="Q884" s="580"/>
      <c r="R884" s="580"/>
    </row>
    <row r="885" ht="15.75" customHeight="1">
      <c r="A885" s="580"/>
      <c r="B885" s="580"/>
      <c r="C885" s="580"/>
      <c r="D885" s="619"/>
      <c r="E885" s="619"/>
      <c r="F885" s="619"/>
      <c r="G885" s="619"/>
      <c r="H885" s="619"/>
      <c r="I885" s="619"/>
      <c r="J885" s="580"/>
      <c r="K885" s="580"/>
      <c r="L885" s="580"/>
      <c r="M885" s="580"/>
      <c r="N885" s="580"/>
      <c r="O885" s="580"/>
      <c r="P885" s="580"/>
      <c r="Q885" s="580"/>
      <c r="R885" s="580"/>
    </row>
    <row r="886" ht="15.75" customHeight="1">
      <c r="A886" s="580"/>
      <c r="B886" s="580"/>
      <c r="C886" s="580"/>
      <c r="D886" s="619"/>
      <c r="E886" s="619"/>
      <c r="F886" s="619"/>
      <c r="G886" s="619"/>
      <c r="H886" s="619"/>
      <c r="I886" s="619"/>
      <c r="J886" s="580"/>
      <c r="K886" s="580"/>
      <c r="L886" s="580"/>
      <c r="M886" s="580"/>
      <c r="N886" s="580"/>
      <c r="O886" s="580"/>
      <c r="P886" s="580"/>
      <c r="Q886" s="580"/>
      <c r="R886" s="580"/>
    </row>
    <row r="887" ht="15.75" customHeight="1">
      <c r="A887" s="580"/>
      <c r="B887" s="580"/>
      <c r="C887" s="580"/>
      <c r="D887" s="619"/>
      <c r="E887" s="619"/>
      <c r="F887" s="619"/>
      <c r="G887" s="619"/>
      <c r="H887" s="619"/>
      <c r="I887" s="619"/>
      <c r="J887" s="580"/>
      <c r="K887" s="580"/>
      <c r="L887" s="580"/>
      <c r="M887" s="580"/>
      <c r="N887" s="580"/>
      <c r="O887" s="580"/>
      <c r="P887" s="580"/>
      <c r="Q887" s="580"/>
      <c r="R887" s="580"/>
    </row>
    <row r="888" ht="15.75" customHeight="1">
      <c r="A888" s="580"/>
      <c r="B888" s="580"/>
      <c r="C888" s="580"/>
      <c r="D888" s="619"/>
      <c r="E888" s="619"/>
      <c r="F888" s="619"/>
      <c r="G888" s="619"/>
      <c r="H888" s="619"/>
      <c r="I888" s="619"/>
      <c r="J888" s="580"/>
      <c r="K888" s="580"/>
      <c r="L888" s="580"/>
      <c r="M888" s="580"/>
      <c r="N888" s="580"/>
      <c r="O888" s="580"/>
      <c r="P888" s="580"/>
      <c r="Q888" s="580"/>
      <c r="R888" s="580"/>
    </row>
    <row r="889" ht="15.75" customHeight="1">
      <c r="A889" s="580"/>
      <c r="B889" s="580"/>
      <c r="C889" s="580"/>
      <c r="D889" s="619"/>
      <c r="E889" s="619"/>
      <c r="F889" s="619"/>
      <c r="G889" s="619"/>
      <c r="H889" s="619"/>
      <c r="I889" s="619"/>
      <c r="J889" s="580"/>
      <c r="K889" s="580"/>
      <c r="L889" s="580"/>
      <c r="M889" s="580"/>
      <c r="N889" s="580"/>
      <c r="O889" s="580"/>
      <c r="P889" s="580"/>
      <c r="Q889" s="580"/>
      <c r="R889" s="580"/>
    </row>
    <row r="890" ht="15.75" customHeight="1">
      <c r="A890" s="580"/>
      <c r="B890" s="580"/>
      <c r="C890" s="580"/>
      <c r="D890" s="619"/>
      <c r="E890" s="619"/>
      <c r="F890" s="619"/>
      <c r="G890" s="619"/>
      <c r="H890" s="619"/>
      <c r="I890" s="619"/>
      <c r="J890" s="580"/>
      <c r="K890" s="580"/>
      <c r="L890" s="580"/>
      <c r="M890" s="580"/>
      <c r="N890" s="580"/>
      <c r="O890" s="580"/>
      <c r="P890" s="580"/>
      <c r="Q890" s="580"/>
      <c r="R890" s="580"/>
    </row>
    <row r="891" ht="15.75" customHeight="1">
      <c r="A891" s="580"/>
      <c r="B891" s="580"/>
      <c r="C891" s="580"/>
      <c r="D891" s="619"/>
      <c r="E891" s="619"/>
      <c r="F891" s="619"/>
      <c r="G891" s="619"/>
      <c r="H891" s="619"/>
      <c r="I891" s="619"/>
      <c r="J891" s="580"/>
      <c r="K891" s="580"/>
      <c r="L891" s="580"/>
      <c r="M891" s="580"/>
      <c r="N891" s="580"/>
      <c r="O891" s="580"/>
      <c r="P891" s="580"/>
      <c r="Q891" s="580"/>
      <c r="R891" s="580"/>
    </row>
    <row r="892" ht="15.75" customHeight="1">
      <c r="A892" s="580"/>
      <c r="B892" s="580"/>
      <c r="C892" s="580"/>
      <c r="D892" s="619"/>
      <c r="E892" s="619"/>
      <c r="F892" s="619"/>
      <c r="G892" s="619"/>
      <c r="H892" s="619"/>
      <c r="I892" s="619"/>
      <c r="J892" s="580"/>
      <c r="K892" s="580"/>
      <c r="L892" s="580"/>
      <c r="M892" s="580"/>
      <c r="N892" s="580"/>
      <c r="O892" s="580"/>
      <c r="P892" s="580"/>
      <c r="Q892" s="580"/>
      <c r="R892" s="580"/>
    </row>
    <row r="893" ht="15.75" customHeight="1">
      <c r="A893" s="580"/>
      <c r="B893" s="580"/>
      <c r="C893" s="580"/>
      <c r="D893" s="619"/>
      <c r="E893" s="619"/>
      <c r="F893" s="619"/>
      <c r="G893" s="619"/>
      <c r="H893" s="619"/>
      <c r="I893" s="619"/>
      <c r="J893" s="580"/>
      <c r="K893" s="580"/>
      <c r="L893" s="580"/>
      <c r="M893" s="580"/>
      <c r="N893" s="580"/>
      <c r="O893" s="580"/>
      <c r="P893" s="580"/>
      <c r="Q893" s="580"/>
      <c r="R893" s="580"/>
    </row>
    <row r="894" ht="15.75" customHeight="1">
      <c r="A894" s="580"/>
      <c r="B894" s="580"/>
      <c r="C894" s="580"/>
      <c r="D894" s="619"/>
      <c r="E894" s="619"/>
      <c r="F894" s="619"/>
      <c r="G894" s="619"/>
      <c r="H894" s="619"/>
      <c r="I894" s="619"/>
      <c r="J894" s="580"/>
      <c r="K894" s="580"/>
      <c r="L894" s="580"/>
      <c r="M894" s="580"/>
      <c r="N894" s="580"/>
      <c r="O894" s="580"/>
      <c r="P894" s="580"/>
      <c r="Q894" s="580"/>
      <c r="R894" s="580"/>
    </row>
    <row r="895" ht="15.75" customHeight="1">
      <c r="A895" s="580"/>
      <c r="B895" s="580"/>
      <c r="C895" s="580"/>
      <c r="D895" s="619"/>
      <c r="E895" s="619"/>
      <c r="F895" s="619"/>
      <c r="G895" s="619"/>
      <c r="H895" s="619"/>
      <c r="I895" s="619"/>
      <c r="J895" s="580"/>
      <c r="K895" s="580"/>
      <c r="L895" s="580"/>
      <c r="M895" s="580"/>
      <c r="N895" s="580"/>
      <c r="O895" s="580"/>
      <c r="P895" s="580"/>
      <c r="Q895" s="580"/>
      <c r="R895" s="580"/>
    </row>
    <row r="896" ht="15.75" customHeight="1">
      <c r="A896" s="580"/>
      <c r="B896" s="580"/>
      <c r="C896" s="580"/>
      <c r="D896" s="619"/>
      <c r="E896" s="619"/>
      <c r="F896" s="619"/>
      <c r="G896" s="619"/>
      <c r="H896" s="619"/>
      <c r="I896" s="619"/>
      <c r="J896" s="580"/>
      <c r="K896" s="580"/>
      <c r="L896" s="580"/>
      <c r="M896" s="580"/>
      <c r="N896" s="580"/>
      <c r="O896" s="580"/>
      <c r="P896" s="580"/>
      <c r="Q896" s="580"/>
      <c r="R896" s="580"/>
    </row>
    <row r="897" ht="15.75" customHeight="1">
      <c r="A897" s="580"/>
      <c r="B897" s="580"/>
      <c r="C897" s="580"/>
      <c r="D897" s="619"/>
      <c r="E897" s="619"/>
      <c r="F897" s="619"/>
      <c r="G897" s="619"/>
      <c r="H897" s="619"/>
      <c r="I897" s="619"/>
      <c r="J897" s="580"/>
      <c r="K897" s="580"/>
      <c r="L897" s="580"/>
      <c r="M897" s="580"/>
      <c r="N897" s="580"/>
      <c r="O897" s="580"/>
      <c r="P897" s="580"/>
      <c r="Q897" s="580"/>
      <c r="R897" s="580"/>
    </row>
    <row r="898" ht="15.75" customHeight="1">
      <c r="A898" s="580"/>
      <c r="B898" s="580"/>
      <c r="C898" s="580"/>
      <c r="D898" s="619"/>
      <c r="E898" s="619"/>
      <c r="F898" s="619"/>
      <c r="G898" s="619"/>
      <c r="H898" s="619"/>
      <c r="I898" s="619"/>
      <c r="J898" s="580"/>
      <c r="K898" s="580"/>
      <c r="L898" s="580"/>
      <c r="M898" s="580"/>
      <c r="N898" s="580"/>
      <c r="O898" s="580"/>
      <c r="P898" s="580"/>
      <c r="Q898" s="580"/>
      <c r="R898" s="580"/>
    </row>
    <row r="899" ht="15.75" customHeight="1">
      <c r="A899" s="580"/>
      <c r="B899" s="580"/>
      <c r="C899" s="580"/>
      <c r="D899" s="619"/>
      <c r="E899" s="619"/>
      <c r="F899" s="619"/>
      <c r="G899" s="619"/>
      <c r="H899" s="619"/>
      <c r="I899" s="619"/>
      <c r="J899" s="580"/>
      <c r="K899" s="580"/>
      <c r="L899" s="580"/>
      <c r="M899" s="580"/>
      <c r="N899" s="580"/>
      <c r="O899" s="580"/>
      <c r="P899" s="580"/>
      <c r="Q899" s="580"/>
      <c r="R899" s="580"/>
    </row>
    <row r="900" ht="15.75" customHeight="1">
      <c r="A900" s="580"/>
      <c r="B900" s="580"/>
      <c r="C900" s="580"/>
      <c r="D900" s="619"/>
      <c r="E900" s="619"/>
      <c r="F900" s="619"/>
      <c r="G900" s="619"/>
      <c r="H900" s="619"/>
      <c r="I900" s="619"/>
      <c r="J900" s="580"/>
      <c r="K900" s="580"/>
      <c r="L900" s="580"/>
      <c r="M900" s="580"/>
      <c r="N900" s="580"/>
      <c r="O900" s="580"/>
      <c r="P900" s="580"/>
      <c r="Q900" s="580"/>
      <c r="R900" s="580"/>
    </row>
    <row r="901" ht="15.75" customHeight="1">
      <c r="A901" s="580"/>
      <c r="B901" s="580"/>
      <c r="C901" s="580"/>
      <c r="D901" s="619"/>
      <c r="E901" s="619"/>
      <c r="F901" s="619"/>
      <c r="G901" s="619"/>
      <c r="H901" s="619"/>
      <c r="I901" s="619"/>
      <c r="J901" s="580"/>
      <c r="K901" s="580"/>
      <c r="L901" s="580"/>
      <c r="M901" s="580"/>
      <c r="N901" s="580"/>
      <c r="O901" s="580"/>
      <c r="P901" s="580"/>
      <c r="Q901" s="580"/>
      <c r="R901" s="580"/>
    </row>
    <row r="902" ht="15.75" customHeight="1">
      <c r="A902" s="580"/>
      <c r="B902" s="580"/>
      <c r="C902" s="580"/>
      <c r="D902" s="619"/>
      <c r="E902" s="619"/>
      <c r="F902" s="619"/>
      <c r="G902" s="619"/>
      <c r="H902" s="619"/>
      <c r="I902" s="619"/>
      <c r="J902" s="580"/>
      <c r="K902" s="580"/>
      <c r="L902" s="580"/>
      <c r="M902" s="580"/>
      <c r="N902" s="580"/>
      <c r="O902" s="580"/>
      <c r="P902" s="580"/>
      <c r="Q902" s="580"/>
      <c r="R902" s="580"/>
    </row>
    <row r="903" ht="15.75" customHeight="1">
      <c r="A903" s="580"/>
      <c r="B903" s="580"/>
      <c r="C903" s="580"/>
      <c r="D903" s="619"/>
      <c r="E903" s="619"/>
      <c r="F903" s="619"/>
      <c r="G903" s="619"/>
      <c r="H903" s="619"/>
      <c r="I903" s="619"/>
      <c r="J903" s="580"/>
      <c r="K903" s="580"/>
      <c r="L903" s="580"/>
      <c r="M903" s="580"/>
      <c r="N903" s="580"/>
      <c r="O903" s="580"/>
      <c r="P903" s="580"/>
      <c r="Q903" s="580"/>
      <c r="R903" s="580"/>
    </row>
    <row r="904" ht="15.75" customHeight="1">
      <c r="A904" s="580"/>
      <c r="B904" s="580"/>
      <c r="C904" s="580"/>
      <c r="D904" s="619"/>
      <c r="E904" s="619"/>
      <c r="F904" s="619"/>
      <c r="G904" s="619"/>
      <c r="H904" s="619"/>
      <c r="I904" s="619"/>
      <c r="J904" s="580"/>
      <c r="K904" s="580"/>
      <c r="L904" s="580"/>
      <c r="M904" s="580"/>
      <c r="N904" s="580"/>
      <c r="O904" s="580"/>
      <c r="P904" s="580"/>
      <c r="Q904" s="580"/>
      <c r="R904" s="580"/>
    </row>
    <row r="905" ht="15.75" customHeight="1">
      <c r="A905" s="580"/>
      <c r="B905" s="580"/>
      <c r="C905" s="580"/>
      <c r="D905" s="619"/>
      <c r="E905" s="619"/>
      <c r="F905" s="619"/>
      <c r="G905" s="619"/>
      <c r="H905" s="619"/>
      <c r="I905" s="619"/>
      <c r="J905" s="580"/>
      <c r="K905" s="580"/>
      <c r="L905" s="580"/>
      <c r="M905" s="580"/>
      <c r="N905" s="580"/>
      <c r="O905" s="580"/>
      <c r="P905" s="580"/>
      <c r="Q905" s="580"/>
      <c r="R905" s="580"/>
    </row>
    <row r="906" ht="15.75" customHeight="1">
      <c r="A906" s="580"/>
      <c r="B906" s="580"/>
      <c r="C906" s="580"/>
      <c r="D906" s="619"/>
      <c r="E906" s="619"/>
      <c r="F906" s="619"/>
      <c r="G906" s="619"/>
      <c r="H906" s="619"/>
      <c r="I906" s="619"/>
      <c r="J906" s="580"/>
      <c r="K906" s="580"/>
      <c r="L906" s="580"/>
      <c r="M906" s="580"/>
      <c r="N906" s="580"/>
      <c r="O906" s="580"/>
      <c r="P906" s="580"/>
      <c r="Q906" s="580"/>
      <c r="R906" s="580"/>
    </row>
    <row r="907" ht="15.75" customHeight="1">
      <c r="A907" s="580"/>
      <c r="B907" s="580"/>
      <c r="C907" s="580"/>
      <c r="D907" s="619"/>
      <c r="E907" s="619"/>
      <c r="F907" s="619"/>
      <c r="G907" s="619"/>
      <c r="H907" s="619"/>
      <c r="I907" s="619"/>
      <c r="J907" s="580"/>
      <c r="K907" s="580"/>
      <c r="L907" s="580"/>
      <c r="M907" s="580"/>
      <c r="N907" s="580"/>
      <c r="O907" s="580"/>
      <c r="P907" s="580"/>
      <c r="Q907" s="580"/>
      <c r="R907" s="580"/>
    </row>
    <row r="908" ht="15.75" customHeight="1">
      <c r="A908" s="580"/>
      <c r="B908" s="580"/>
      <c r="C908" s="580"/>
      <c r="D908" s="619"/>
      <c r="E908" s="619"/>
      <c r="F908" s="619"/>
      <c r="G908" s="619"/>
      <c r="H908" s="619"/>
      <c r="I908" s="619"/>
      <c r="J908" s="580"/>
      <c r="K908" s="580"/>
      <c r="L908" s="580"/>
      <c r="M908" s="580"/>
      <c r="N908" s="580"/>
      <c r="O908" s="580"/>
      <c r="P908" s="580"/>
      <c r="Q908" s="580"/>
      <c r="R908" s="580"/>
    </row>
    <row r="909" ht="15.75" customHeight="1">
      <c r="A909" s="580"/>
      <c r="B909" s="580"/>
      <c r="C909" s="580"/>
      <c r="D909" s="619"/>
      <c r="E909" s="619"/>
      <c r="F909" s="619"/>
      <c r="G909" s="619"/>
      <c r="H909" s="619"/>
      <c r="I909" s="619"/>
      <c r="J909" s="580"/>
      <c r="K909" s="580"/>
      <c r="L909" s="580"/>
      <c r="M909" s="580"/>
      <c r="N909" s="580"/>
      <c r="O909" s="580"/>
      <c r="P909" s="580"/>
      <c r="Q909" s="580"/>
      <c r="R909" s="580"/>
    </row>
    <row r="910" ht="15.75" customHeight="1">
      <c r="A910" s="580"/>
      <c r="B910" s="580"/>
      <c r="C910" s="580"/>
      <c r="D910" s="619"/>
      <c r="E910" s="619"/>
      <c r="F910" s="619"/>
      <c r="G910" s="619"/>
      <c r="H910" s="619"/>
      <c r="I910" s="619"/>
      <c r="J910" s="580"/>
      <c r="K910" s="580"/>
      <c r="L910" s="580"/>
      <c r="M910" s="580"/>
      <c r="N910" s="580"/>
      <c r="O910" s="580"/>
      <c r="P910" s="580"/>
      <c r="Q910" s="580"/>
      <c r="R910" s="580"/>
    </row>
    <row r="911" ht="15.75" customHeight="1">
      <c r="A911" s="580"/>
      <c r="B911" s="580"/>
      <c r="C911" s="580"/>
      <c r="D911" s="619"/>
      <c r="E911" s="580"/>
      <c r="F911" s="580"/>
      <c r="G911" s="580"/>
      <c r="H911" s="580"/>
      <c r="I911" s="580"/>
      <c r="J911" s="580"/>
      <c r="K911" s="580"/>
      <c r="L911" s="580"/>
      <c r="M911" s="580"/>
      <c r="N911" s="580"/>
      <c r="O911" s="580"/>
      <c r="P911" s="580"/>
      <c r="Q911" s="580"/>
      <c r="R911" s="580"/>
    </row>
    <row r="912" ht="15.75" customHeight="1">
      <c r="A912" s="580"/>
      <c r="B912" s="580"/>
      <c r="C912" s="580"/>
      <c r="D912" s="619"/>
      <c r="E912" s="580"/>
      <c r="F912" s="580"/>
      <c r="G912" s="580"/>
      <c r="H912" s="580"/>
      <c r="I912" s="580"/>
      <c r="J912" s="580"/>
      <c r="K912" s="580"/>
      <c r="L912" s="580"/>
      <c r="M912" s="580"/>
      <c r="N912" s="580"/>
      <c r="O912" s="580"/>
      <c r="P912" s="580"/>
      <c r="Q912" s="580"/>
      <c r="R912" s="580"/>
    </row>
    <row r="913" ht="15.75" customHeight="1">
      <c r="A913" s="580"/>
      <c r="B913" s="580"/>
      <c r="C913" s="580"/>
      <c r="D913" s="619"/>
      <c r="E913" s="580"/>
      <c r="F913" s="580"/>
      <c r="G913" s="580"/>
      <c r="H913" s="580"/>
      <c r="I913" s="580"/>
      <c r="J913" s="580"/>
      <c r="K913" s="580"/>
      <c r="L913" s="580"/>
      <c r="M913" s="580"/>
      <c r="N913" s="580"/>
      <c r="O913" s="580"/>
      <c r="P913" s="580"/>
      <c r="Q913" s="580"/>
      <c r="R913" s="580"/>
    </row>
    <row r="914" ht="15.75" customHeight="1">
      <c r="A914" s="580"/>
      <c r="B914" s="580"/>
      <c r="C914" s="580"/>
      <c r="D914" s="619"/>
      <c r="E914" s="580"/>
      <c r="F914" s="580"/>
      <c r="G914" s="580"/>
      <c r="H914" s="580"/>
      <c r="I914" s="580"/>
      <c r="J914" s="580"/>
      <c r="K914" s="580"/>
      <c r="L914" s="580"/>
      <c r="M914" s="580"/>
      <c r="N914" s="580"/>
      <c r="O914" s="580"/>
      <c r="P914" s="580"/>
      <c r="Q914" s="580"/>
      <c r="R914" s="580"/>
    </row>
    <row r="915" ht="15.75" customHeight="1">
      <c r="A915" s="580"/>
      <c r="B915" s="580"/>
      <c r="C915" s="580"/>
      <c r="D915" s="619"/>
      <c r="E915" s="580"/>
      <c r="F915" s="580"/>
      <c r="G915" s="580"/>
      <c r="H915" s="580"/>
      <c r="I915" s="580"/>
      <c r="J915" s="580"/>
      <c r="K915" s="580"/>
      <c r="L915" s="580"/>
      <c r="M915" s="580"/>
      <c r="N915" s="580"/>
      <c r="O915" s="580"/>
      <c r="P915" s="580"/>
      <c r="Q915" s="580"/>
      <c r="R915" s="580"/>
    </row>
    <row r="916" ht="15.75" customHeight="1">
      <c r="A916" s="580"/>
      <c r="B916" s="580"/>
      <c r="C916" s="580"/>
      <c r="D916" s="619"/>
      <c r="E916" s="580"/>
      <c r="F916" s="580"/>
      <c r="G916" s="580"/>
      <c r="H916" s="580"/>
      <c r="I916" s="580"/>
      <c r="J916" s="580"/>
      <c r="K916" s="580"/>
      <c r="L916" s="580"/>
      <c r="M916" s="580"/>
      <c r="N916" s="580"/>
      <c r="O916" s="580"/>
      <c r="P916" s="580"/>
      <c r="Q916" s="580"/>
      <c r="R916" s="580"/>
    </row>
    <row r="917" ht="15.75" customHeight="1">
      <c r="A917" s="580"/>
      <c r="B917" s="580"/>
      <c r="C917" s="580"/>
      <c r="D917" s="619"/>
      <c r="E917" s="580"/>
      <c r="F917" s="580"/>
      <c r="G917" s="580"/>
      <c r="H917" s="580"/>
      <c r="I917" s="580"/>
      <c r="J917" s="580"/>
      <c r="K917" s="580"/>
      <c r="L917" s="580"/>
      <c r="M917" s="580"/>
      <c r="N917" s="580"/>
      <c r="O917" s="580"/>
      <c r="P917" s="580"/>
      <c r="Q917" s="580"/>
      <c r="R917" s="580"/>
    </row>
    <row r="918" ht="15.75" customHeight="1">
      <c r="A918" s="580"/>
      <c r="B918" s="580"/>
      <c r="C918" s="580"/>
      <c r="D918" s="619"/>
      <c r="E918" s="580"/>
      <c r="F918" s="580"/>
      <c r="G918" s="580"/>
      <c r="H918" s="580"/>
      <c r="I918" s="580"/>
      <c r="J918" s="580"/>
      <c r="K918" s="580"/>
      <c r="L918" s="580"/>
      <c r="M918" s="580"/>
      <c r="N918" s="580"/>
      <c r="O918" s="580"/>
      <c r="P918" s="580"/>
      <c r="Q918" s="580"/>
      <c r="R918" s="580"/>
    </row>
    <row r="919" ht="15.75" customHeight="1">
      <c r="A919" s="580"/>
      <c r="B919" s="580"/>
      <c r="C919" s="580"/>
      <c r="D919" s="619"/>
      <c r="E919" s="580"/>
      <c r="F919" s="580"/>
      <c r="G919" s="580"/>
      <c r="H919" s="580"/>
      <c r="I919" s="580"/>
      <c r="J919" s="580"/>
      <c r="K919" s="580"/>
      <c r="L919" s="580"/>
      <c r="M919" s="580"/>
      <c r="N919" s="580"/>
      <c r="O919" s="580"/>
      <c r="P919" s="580"/>
      <c r="Q919" s="580"/>
      <c r="R919" s="580"/>
    </row>
    <row r="920" ht="15.75" customHeight="1">
      <c r="A920" s="580"/>
      <c r="B920" s="580"/>
      <c r="C920" s="580"/>
      <c r="D920" s="619"/>
      <c r="E920" s="580"/>
      <c r="F920" s="580"/>
      <c r="G920" s="580"/>
      <c r="H920" s="580"/>
      <c r="I920" s="580"/>
      <c r="J920" s="580"/>
      <c r="K920" s="580"/>
      <c r="L920" s="580"/>
      <c r="M920" s="580"/>
      <c r="N920" s="580"/>
      <c r="O920" s="580"/>
      <c r="P920" s="580"/>
      <c r="Q920" s="580"/>
      <c r="R920" s="580"/>
    </row>
    <row r="921" ht="15.75" customHeight="1">
      <c r="A921" s="580"/>
      <c r="B921" s="580"/>
      <c r="C921" s="580"/>
      <c r="D921" s="619"/>
      <c r="E921" s="580"/>
      <c r="F921" s="580"/>
      <c r="G921" s="580"/>
      <c r="H921" s="580"/>
      <c r="I921" s="580"/>
      <c r="J921" s="580"/>
      <c r="K921" s="580"/>
      <c r="L921" s="580"/>
      <c r="M921" s="580"/>
      <c r="N921" s="580"/>
      <c r="O921" s="580"/>
      <c r="P921" s="580"/>
      <c r="Q921" s="580"/>
      <c r="R921" s="580"/>
    </row>
    <row r="922" ht="15.75" customHeight="1">
      <c r="A922" s="580"/>
      <c r="B922" s="580"/>
      <c r="C922" s="580"/>
      <c r="D922" s="619"/>
      <c r="E922" s="580"/>
      <c r="F922" s="580"/>
      <c r="G922" s="580"/>
      <c r="H922" s="580"/>
      <c r="I922" s="580"/>
      <c r="J922" s="580"/>
      <c r="K922" s="580"/>
      <c r="L922" s="580"/>
      <c r="M922" s="580"/>
      <c r="N922" s="580"/>
      <c r="O922" s="580"/>
      <c r="P922" s="580"/>
      <c r="Q922" s="580"/>
      <c r="R922" s="580"/>
    </row>
    <row r="923" ht="15.75" customHeight="1">
      <c r="A923" s="580"/>
      <c r="B923" s="580"/>
      <c r="C923" s="580"/>
      <c r="D923" s="619"/>
      <c r="E923" s="580"/>
      <c r="F923" s="580"/>
      <c r="G923" s="580"/>
      <c r="H923" s="580"/>
      <c r="I923" s="580"/>
      <c r="J923" s="580"/>
      <c r="K923" s="580"/>
      <c r="L923" s="580"/>
      <c r="M923" s="580"/>
      <c r="N923" s="580"/>
      <c r="O923" s="580"/>
      <c r="P923" s="580"/>
      <c r="Q923" s="580"/>
      <c r="R923" s="580"/>
    </row>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sheetData>
  <autoFilter ref="$A$3:$R$1127"/>
  <customSheetViews>
    <customSheetView guid="{AB856B94-BC6D-4658-AC9D-D986A8231141}" filter="1" showAutoFilter="1">
      <autoFilter ref="$A$3:$R$923"/>
      <extLst>
        <ext uri="GoogleSheetsCustomDataVersion1">
          <go:sheetsCustomData xmlns:go="http://customooxmlschemas.google.com/" filterViewId="1789916023"/>
        </ext>
      </extLst>
    </customSheetView>
  </customSheetViews>
  <mergeCells count="6">
    <mergeCell ref="A1:A2"/>
    <mergeCell ref="B1:B2"/>
    <mergeCell ref="C1:C2"/>
    <mergeCell ref="D1:D2"/>
    <mergeCell ref="E1:F1"/>
    <mergeCell ref="G1:I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sheetViews>
  <sheetFormatPr customHeight="1" defaultColWidth="14.43" defaultRowHeight="15.0"/>
  <cols>
    <col customWidth="1" min="1" max="1" width="6.0"/>
    <col customWidth="1" min="2" max="2" width="84.43"/>
    <col customWidth="1" min="3" max="4" width="29.71"/>
    <col customWidth="1" min="5" max="5" width="23.57"/>
    <col customWidth="1" min="6" max="6" width="12.43"/>
    <col customWidth="1" min="7" max="7" width="13.86"/>
    <col customWidth="1" min="8" max="9" width="24.0"/>
    <col customWidth="1" min="10" max="10" width="37.57"/>
  </cols>
  <sheetData>
    <row r="1" ht="15.0" customHeight="1">
      <c r="A1" s="628" t="s">
        <v>273</v>
      </c>
      <c r="B1" s="629" t="s">
        <v>274</v>
      </c>
      <c r="C1" s="629" t="s">
        <v>275</v>
      </c>
      <c r="D1" s="629" t="s">
        <v>793</v>
      </c>
      <c r="E1" s="591" t="s">
        <v>276</v>
      </c>
      <c r="F1" s="630" t="s">
        <v>277</v>
      </c>
      <c r="G1" s="631" t="s">
        <v>278</v>
      </c>
      <c r="H1" s="592" t="s">
        <v>639</v>
      </c>
      <c r="I1" s="592" t="s">
        <v>138</v>
      </c>
      <c r="J1" s="632" t="s">
        <v>281</v>
      </c>
      <c r="K1" s="379"/>
      <c r="L1" s="379"/>
      <c r="M1" s="379"/>
      <c r="N1" s="379"/>
      <c r="O1" s="379"/>
      <c r="P1" s="379"/>
      <c r="Q1" s="379"/>
      <c r="R1" s="379"/>
      <c r="S1" s="379"/>
      <c r="T1" s="379"/>
      <c r="U1" s="379"/>
      <c r="V1" s="379"/>
      <c r="W1" s="379"/>
      <c r="X1" s="379"/>
      <c r="Y1" s="379"/>
      <c r="Z1" s="379"/>
      <c r="AA1" s="379"/>
      <c r="AB1" s="379"/>
    </row>
    <row r="2" ht="30.0" customHeight="1">
      <c r="A2" s="273"/>
      <c r="B2" s="273"/>
      <c r="C2" s="273"/>
      <c r="D2" s="273"/>
      <c r="E2" s="273"/>
      <c r="F2" s="273"/>
      <c r="G2" s="273"/>
      <c r="H2" s="273"/>
      <c r="I2" s="273"/>
      <c r="J2" s="273"/>
      <c r="K2" s="379"/>
      <c r="L2" s="379"/>
      <c r="M2" s="379"/>
      <c r="N2" s="379"/>
      <c r="O2" s="379"/>
      <c r="P2" s="379"/>
      <c r="Q2" s="379"/>
      <c r="R2" s="379"/>
      <c r="S2" s="379"/>
      <c r="T2" s="379"/>
      <c r="U2" s="379"/>
      <c r="V2" s="379"/>
      <c r="W2" s="379"/>
      <c r="X2" s="379"/>
      <c r="Y2" s="379"/>
      <c r="Z2" s="379"/>
      <c r="AA2" s="379"/>
      <c r="AB2" s="379"/>
    </row>
    <row r="3" ht="15.75" customHeight="1">
      <c r="A3" s="119"/>
      <c r="B3" s="92"/>
      <c r="C3" s="92"/>
      <c r="D3" s="92"/>
      <c r="E3" s="277"/>
      <c r="F3" s="277"/>
      <c r="G3" s="193"/>
      <c r="H3" s="633"/>
      <c r="I3" s="277"/>
      <c r="J3" s="243"/>
      <c r="K3" s="189"/>
      <c r="L3" s="189"/>
      <c r="M3" s="189"/>
      <c r="N3" s="189"/>
      <c r="O3" s="189"/>
      <c r="P3" s="189"/>
      <c r="Q3" s="189"/>
      <c r="R3" s="189"/>
      <c r="S3" s="189"/>
      <c r="T3" s="189"/>
      <c r="U3" s="189"/>
      <c r="V3" s="189"/>
      <c r="W3" s="189"/>
      <c r="X3" s="189"/>
      <c r="Y3" s="189"/>
      <c r="Z3" s="189"/>
      <c r="AA3" s="189"/>
      <c r="AB3" s="189"/>
    </row>
    <row r="4" ht="15.75" customHeight="1">
      <c r="A4" s="534">
        <v>1.0</v>
      </c>
      <c r="B4" s="634" t="s">
        <v>1299</v>
      </c>
      <c r="C4" s="634"/>
      <c r="D4" s="634"/>
      <c r="E4" s="608"/>
      <c r="F4" s="608"/>
      <c r="G4" s="477"/>
      <c r="H4" s="635"/>
      <c r="I4" s="608"/>
      <c r="J4" s="606"/>
      <c r="K4" s="189"/>
      <c r="L4" s="189"/>
      <c r="M4" s="189"/>
      <c r="N4" s="189"/>
      <c r="O4" s="189"/>
      <c r="P4" s="189"/>
      <c r="Q4" s="189"/>
      <c r="R4" s="189"/>
      <c r="S4" s="189"/>
      <c r="T4" s="189"/>
      <c r="U4" s="189"/>
      <c r="V4" s="189"/>
      <c r="W4" s="189"/>
      <c r="X4" s="189"/>
      <c r="Y4" s="189"/>
      <c r="Z4" s="189"/>
      <c r="AA4" s="189"/>
      <c r="AB4" s="189"/>
    </row>
    <row r="5" ht="15.75" customHeight="1">
      <c r="A5" s="545"/>
      <c r="B5" s="199"/>
      <c r="C5" s="199"/>
      <c r="D5" s="199"/>
      <c r="E5" s="636"/>
      <c r="F5" s="636"/>
      <c r="G5" s="444"/>
      <c r="H5" s="637"/>
      <c r="I5" s="636"/>
      <c r="J5" s="602"/>
      <c r="K5" s="189"/>
      <c r="L5" s="189"/>
      <c r="M5" s="189"/>
      <c r="N5" s="189"/>
      <c r="O5" s="189"/>
      <c r="P5" s="189"/>
      <c r="Q5" s="189"/>
      <c r="R5" s="189"/>
      <c r="S5" s="189"/>
      <c r="T5" s="189"/>
      <c r="U5" s="189"/>
      <c r="V5" s="189"/>
      <c r="W5" s="189"/>
      <c r="X5" s="189"/>
      <c r="Y5" s="189"/>
      <c r="Z5" s="189"/>
      <c r="AA5" s="189"/>
      <c r="AB5" s="189"/>
    </row>
    <row r="6">
      <c r="A6" s="451"/>
      <c r="B6" s="99" t="s">
        <v>1300</v>
      </c>
      <c r="C6" s="92"/>
      <c r="D6" s="92"/>
      <c r="E6" s="193"/>
      <c r="F6" s="193"/>
      <c r="G6" s="193"/>
      <c r="H6" s="633"/>
      <c r="I6" s="638"/>
      <c r="J6" s="243"/>
      <c r="K6" s="189"/>
      <c r="L6" s="189"/>
      <c r="M6" s="189"/>
      <c r="N6" s="189"/>
      <c r="O6" s="189"/>
      <c r="P6" s="189"/>
      <c r="Q6" s="189"/>
      <c r="R6" s="189"/>
      <c r="S6" s="189"/>
      <c r="T6" s="189"/>
      <c r="U6" s="189"/>
      <c r="V6" s="189"/>
      <c r="W6" s="189"/>
      <c r="X6" s="189"/>
      <c r="Y6" s="189"/>
      <c r="Z6" s="189"/>
      <c r="AA6" s="189"/>
      <c r="AB6" s="189"/>
    </row>
    <row r="7" ht="72.0" customHeight="1">
      <c r="A7" s="639">
        <f>A4+0.1</f>
        <v>1.1</v>
      </c>
      <c r="B7" s="91" t="s">
        <v>1301</v>
      </c>
      <c r="C7" s="92" t="s">
        <v>374</v>
      </c>
      <c r="D7" s="92"/>
      <c r="E7" s="105" t="s">
        <v>1302</v>
      </c>
      <c r="F7" s="193" t="s">
        <v>428</v>
      </c>
      <c r="G7" s="193">
        <v>75.0</v>
      </c>
      <c r="H7" s="640">
        <v>4777.0</v>
      </c>
      <c r="I7" s="638">
        <f t="shared" ref="I7:I10" si="1">N(H7)*N(G7)</f>
        <v>358275</v>
      </c>
      <c r="J7" s="194" t="s">
        <v>1303</v>
      </c>
      <c r="K7" s="641"/>
      <c r="L7" s="189"/>
      <c r="M7" s="189"/>
      <c r="N7" s="189"/>
      <c r="O7" s="189"/>
      <c r="P7" s="189"/>
      <c r="Q7" s="189"/>
      <c r="R7" s="189"/>
      <c r="S7" s="189"/>
      <c r="T7" s="189"/>
      <c r="U7" s="189"/>
      <c r="V7" s="189"/>
      <c r="W7" s="189"/>
      <c r="X7" s="189"/>
      <c r="Y7" s="189"/>
      <c r="Z7" s="189"/>
      <c r="AA7" s="189"/>
      <c r="AB7" s="189"/>
    </row>
    <row r="8" ht="72.0" customHeight="1">
      <c r="A8" s="639">
        <f t="shared" ref="A8:A10" si="2">A7+0.1</f>
        <v>1.2</v>
      </c>
      <c r="B8" s="91" t="s">
        <v>1304</v>
      </c>
      <c r="C8" s="299" t="s">
        <v>1305</v>
      </c>
      <c r="D8" s="299"/>
      <c r="E8" s="105" t="s">
        <v>1306</v>
      </c>
      <c r="F8" s="193" t="s">
        <v>428</v>
      </c>
      <c r="G8" s="193">
        <v>6.0</v>
      </c>
      <c r="H8" s="640">
        <v>6431.0</v>
      </c>
      <c r="I8" s="638">
        <f t="shared" si="1"/>
        <v>38586</v>
      </c>
      <c r="J8" s="194" t="s">
        <v>1307</v>
      </c>
      <c r="K8" s="641"/>
      <c r="L8" s="189"/>
      <c r="M8" s="189"/>
      <c r="N8" s="189"/>
      <c r="O8" s="189"/>
      <c r="P8" s="189"/>
      <c r="Q8" s="189"/>
      <c r="R8" s="189"/>
      <c r="S8" s="189"/>
      <c r="T8" s="189"/>
      <c r="U8" s="189"/>
      <c r="V8" s="189"/>
      <c r="W8" s="189"/>
      <c r="X8" s="189"/>
      <c r="Y8" s="189"/>
      <c r="Z8" s="189"/>
      <c r="AA8" s="189"/>
      <c r="AB8" s="189"/>
    </row>
    <row r="9" ht="68.25" customHeight="1">
      <c r="A9" s="642">
        <f t="shared" si="2"/>
        <v>1.3</v>
      </c>
      <c r="B9" s="91" t="s">
        <v>1308</v>
      </c>
      <c r="C9" s="179" t="s">
        <v>1309</v>
      </c>
      <c r="D9" s="643"/>
      <c r="E9" s="105" t="s">
        <v>1310</v>
      </c>
      <c r="F9" s="196" t="s">
        <v>428</v>
      </c>
      <c r="G9" s="196">
        <v>2.0</v>
      </c>
      <c r="H9" s="644">
        <v>55256.0</v>
      </c>
      <c r="I9" s="638">
        <f t="shared" si="1"/>
        <v>110512</v>
      </c>
      <c r="J9" s="194" t="s">
        <v>1311</v>
      </c>
      <c r="K9" s="641"/>
      <c r="L9" s="189"/>
      <c r="M9" s="189"/>
      <c r="N9" s="189"/>
      <c r="O9" s="189"/>
      <c r="P9" s="189"/>
      <c r="Q9" s="189"/>
      <c r="R9" s="189"/>
      <c r="S9" s="189"/>
      <c r="T9" s="189"/>
      <c r="U9" s="189"/>
      <c r="V9" s="189"/>
      <c r="W9" s="189"/>
      <c r="X9" s="189"/>
      <c r="Y9" s="189"/>
      <c r="Z9" s="189"/>
      <c r="AA9" s="189"/>
      <c r="AB9" s="189"/>
    </row>
    <row r="10" ht="68.25" customHeight="1">
      <c r="A10" s="642">
        <f t="shared" si="2"/>
        <v>1.4</v>
      </c>
      <c r="B10" s="91" t="s">
        <v>1312</v>
      </c>
      <c r="C10" s="179" t="s">
        <v>1313</v>
      </c>
      <c r="D10" s="179"/>
      <c r="E10" s="105" t="s">
        <v>1314</v>
      </c>
      <c r="F10" s="196" t="s">
        <v>428</v>
      </c>
      <c r="G10" s="196">
        <v>5.0</v>
      </c>
      <c r="H10" s="644">
        <v>25263.0</v>
      </c>
      <c r="I10" s="638">
        <f t="shared" si="1"/>
        <v>126315</v>
      </c>
      <c r="J10" s="194" t="s">
        <v>1315</v>
      </c>
      <c r="K10" s="641"/>
      <c r="L10" s="189"/>
      <c r="M10" s="189"/>
      <c r="N10" s="189"/>
      <c r="O10" s="189"/>
      <c r="P10" s="189"/>
      <c r="Q10" s="189"/>
      <c r="R10" s="189"/>
      <c r="S10" s="189"/>
      <c r="T10" s="189"/>
      <c r="U10" s="189"/>
      <c r="V10" s="189"/>
      <c r="W10" s="189"/>
      <c r="X10" s="189"/>
      <c r="Y10" s="189"/>
      <c r="Z10" s="189"/>
      <c r="AA10" s="189"/>
      <c r="AB10" s="189"/>
    </row>
    <row r="11" ht="15.75" customHeight="1">
      <c r="A11" s="534">
        <v>2.0</v>
      </c>
      <c r="B11" s="634" t="s">
        <v>1316</v>
      </c>
      <c r="C11" s="634"/>
      <c r="D11" s="634"/>
      <c r="E11" s="645"/>
      <c r="F11" s="645"/>
      <c r="G11" s="646"/>
      <c r="H11" s="647"/>
      <c r="I11" s="646"/>
      <c r="J11" s="606"/>
      <c r="K11" s="189"/>
      <c r="L11" s="189"/>
      <c r="M11" s="189"/>
      <c r="N11" s="189"/>
      <c r="O11" s="189"/>
      <c r="P11" s="189"/>
      <c r="Q11" s="189"/>
      <c r="R11" s="189"/>
      <c r="S11" s="189"/>
      <c r="T11" s="189"/>
      <c r="U11" s="189"/>
      <c r="V11" s="189"/>
      <c r="W11" s="189"/>
      <c r="X11" s="189"/>
      <c r="Y11" s="189"/>
      <c r="Z11" s="189"/>
      <c r="AA11" s="189"/>
      <c r="AB11" s="189"/>
    </row>
    <row r="12">
      <c r="A12" s="639"/>
      <c r="B12" s="430"/>
      <c r="C12" s="92"/>
      <c r="D12" s="92"/>
      <c r="E12" s="193"/>
      <c r="F12" s="193"/>
      <c r="G12" s="193"/>
      <c r="H12" s="640"/>
      <c r="I12" s="638"/>
      <c r="J12" s="92"/>
      <c r="K12" s="189"/>
      <c r="L12" s="189"/>
      <c r="M12" s="189"/>
      <c r="N12" s="189"/>
      <c r="O12" s="189"/>
      <c r="P12" s="189"/>
      <c r="Q12" s="189"/>
      <c r="R12" s="189"/>
      <c r="S12" s="189"/>
      <c r="T12" s="189"/>
      <c r="U12" s="189"/>
      <c r="V12" s="189"/>
      <c r="W12" s="189"/>
      <c r="X12" s="189"/>
      <c r="Y12" s="189"/>
      <c r="Z12" s="189"/>
      <c r="AA12" s="189"/>
      <c r="AB12" s="189"/>
    </row>
    <row r="13">
      <c r="A13" s="648"/>
      <c r="B13" s="91"/>
      <c r="C13" s="92"/>
      <c r="D13" s="92"/>
      <c r="E13" s="193"/>
      <c r="F13" s="193"/>
      <c r="G13" s="193"/>
      <c r="H13" s="649"/>
      <c r="I13" s="638"/>
      <c r="J13" s="243"/>
      <c r="K13" s="189"/>
      <c r="L13" s="189"/>
      <c r="M13" s="189"/>
      <c r="N13" s="189"/>
      <c r="O13" s="189"/>
      <c r="P13" s="189"/>
      <c r="Q13" s="189"/>
      <c r="R13" s="189"/>
      <c r="S13" s="189"/>
      <c r="T13" s="189"/>
      <c r="U13" s="189"/>
      <c r="V13" s="189"/>
      <c r="W13" s="189"/>
      <c r="X13" s="189"/>
      <c r="Y13" s="189"/>
      <c r="Z13" s="189"/>
      <c r="AA13" s="189"/>
      <c r="AB13" s="189"/>
    </row>
    <row r="14" ht="15.75" customHeight="1">
      <c r="A14" s="443"/>
      <c r="B14" s="99"/>
      <c r="C14" s="92"/>
      <c r="D14" s="92"/>
      <c r="E14" s="193"/>
      <c r="F14" s="193"/>
      <c r="G14" s="193"/>
      <c r="H14" s="649"/>
      <c r="I14" s="638"/>
      <c r="J14" s="243"/>
      <c r="K14" s="189"/>
      <c r="L14" s="189"/>
      <c r="M14" s="189"/>
      <c r="N14" s="189"/>
      <c r="O14" s="189"/>
      <c r="P14" s="189"/>
      <c r="Q14" s="189"/>
      <c r="R14" s="189"/>
      <c r="S14" s="189"/>
      <c r="T14" s="189"/>
      <c r="U14" s="189"/>
      <c r="V14" s="189"/>
      <c r="W14" s="189"/>
      <c r="X14" s="189"/>
      <c r="Y14" s="189"/>
      <c r="Z14" s="189"/>
      <c r="AA14" s="189"/>
      <c r="AB14" s="189"/>
    </row>
    <row r="15" ht="15.75" customHeight="1">
      <c r="A15" s="443">
        <v>2.3</v>
      </c>
      <c r="B15" s="91" t="s">
        <v>1317</v>
      </c>
      <c r="C15" s="92"/>
      <c r="D15" s="92"/>
      <c r="E15" s="193"/>
      <c r="F15" s="193"/>
      <c r="G15" s="193"/>
      <c r="H15" s="649"/>
      <c r="I15" s="638"/>
      <c r="J15" s="243"/>
      <c r="K15" s="189"/>
      <c r="L15" s="189"/>
      <c r="M15" s="189"/>
      <c r="N15" s="189"/>
      <c r="O15" s="189"/>
      <c r="P15" s="189"/>
      <c r="Q15" s="189"/>
      <c r="R15" s="189"/>
      <c r="S15" s="189"/>
      <c r="T15" s="189"/>
      <c r="U15" s="189"/>
      <c r="V15" s="189"/>
      <c r="W15" s="189"/>
      <c r="X15" s="189"/>
      <c r="Y15" s="189"/>
      <c r="Z15" s="189"/>
      <c r="AA15" s="189"/>
      <c r="AB15" s="189"/>
    </row>
    <row r="16">
      <c r="A16" s="443"/>
      <c r="B16" s="99" t="s">
        <v>1318</v>
      </c>
      <c r="C16" s="92" t="s">
        <v>307</v>
      </c>
      <c r="D16" s="92"/>
      <c r="E16" s="193"/>
      <c r="F16" s="193" t="s">
        <v>428</v>
      </c>
      <c r="G16" s="196">
        <v>2.0</v>
      </c>
      <c r="H16" s="640">
        <v>2273.0</v>
      </c>
      <c r="I16" s="638">
        <f>N(H16)*N(G16)</f>
        <v>4546</v>
      </c>
      <c r="J16" s="604"/>
      <c r="K16" s="641"/>
      <c r="L16" s="189"/>
      <c r="M16" s="189"/>
      <c r="N16" s="189"/>
      <c r="O16" s="189"/>
      <c r="P16" s="189"/>
      <c r="Q16" s="189"/>
      <c r="R16" s="189"/>
      <c r="S16" s="189"/>
      <c r="T16" s="189"/>
      <c r="U16" s="189"/>
      <c r="V16" s="189"/>
      <c r="W16" s="189"/>
      <c r="X16" s="189"/>
      <c r="Y16" s="189"/>
      <c r="Z16" s="189"/>
      <c r="AA16" s="189"/>
      <c r="AB16" s="189"/>
    </row>
    <row r="17" ht="15.75" customHeight="1">
      <c r="A17" s="443"/>
      <c r="B17" s="99"/>
      <c r="C17" s="92"/>
      <c r="D17" s="92"/>
      <c r="E17" s="193"/>
      <c r="F17" s="193"/>
      <c r="G17" s="193"/>
      <c r="H17" s="649"/>
      <c r="I17" s="638"/>
      <c r="J17" s="243"/>
      <c r="K17" s="650"/>
      <c r="L17" s="189"/>
      <c r="M17" s="189"/>
      <c r="N17" s="189"/>
      <c r="O17" s="189"/>
      <c r="P17" s="189"/>
      <c r="Q17" s="189"/>
      <c r="R17" s="189"/>
      <c r="S17" s="189"/>
      <c r="T17" s="189"/>
      <c r="U17" s="189"/>
      <c r="V17" s="189"/>
      <c r="W17" s="189"/>
      <c r="X17" s="189"/>
      <c r="Y17" s="189"/>
      <c r="Z17" s="189"/>
      <c r="AA17" s="189"/>
      <c r="AB17" s="189"/>
    </row>
    <row r="18" ht="15.75" customHeight="1">
      <c r="A18" s="443">
        <v>2.4</v>
      </c>
      <c r="B18" s="91" t="s">
        <v>1319</v>
      </c>
      <c r="C18" s="92"/>
      <c r="D18" s="92"/>
      <c r="E18" s="193"/>
      <c r="F18" s="193"/>
      <c r="G18" s="193"/>
      <c r="H18" s="649"/>
      <c r="I18" s="638"/>
      <c r="J18" s="243"/>
      <c r="K18" s="650"/>
      <c r="L18" s="189"/>
      <c r="M18" s="189"/>
      <c r="N18" s="189"/>
      <c r="O18" s="189"/>
      <c r="P18" s="189"/>
      <c r="Q18" s="189"/>
      <c r="R18" s="189"/>
      <c r="S18" s="189"/>
      <c r="T18" s="189"/>
      <c r="U18" s="189"/>
      <c r="V18" s="189"/>
      <c r="W18" s="189"/>
      <c r="X18" s="189"/>
      <c r="Y18" s="189"/>
      <c r="Z18" s="189"/>
      <c r="AA18" s="189"/>
      <c r="AB18" s="189"/>
    </row>
    <row r="19" ht="165.75" customHeight="1">
      <c r="A19" s="443"/>
      <c r="B19" s="134" t="s">
        <v>1320</v>
      </c>
      <c r="C19" s="92" t="s">
        <v>1321</v>
      </c>
      <c r="D19" s="92"/>
      <c r="E19" s="105" t="s">
        <v>1322</v>
      </c>
      <c r="F19" s="193" t="s">
        <v>308</v>
      </c>
      <c r="G19" s="193">
        <v>290.0</v>
      </c>
      <c r="H19" s="640">
        <v>3215.0</v>
      </c>
      <c r="I19" s="638">
        <f>N(H19)*N(G19)</f>
        <v>932350</v>
      </c>
      <c r="J19" s="194" t="s">
        <v>1323</v>
      </c>
      <c r="K19" s="641"/>
      <c r="L19" s="189"/>
      <c r="M19" s="189"/>
      <c r="N19" s="189"/>
      <c r="O19" s="189"/>
      <c r="P19" s="189"/>
      <c r="Q19" s="189"/>
      <c r="R19" s="189"/>
      <c r="S19" s="189"/>
      <c r="T19" s="189"/>
      <c r="U19" s="189"/>
      <c r="V19" s="189"/>
      <c r="W19" s="189"/>
      <c r="X19" s="189"/>
      <c r="Y19" s="189"/>
      <c r="Z19" s="189"/>
      <c r="AA19" s="189"/>
      <c r="AB19" s="189"/>
    </row>
    <row r="20" ht="15.75" customHeight="1">
      <c r="A20" s="443"/>
      <c r="B20" s="99"/>
      <c r="C20" s="99"/>
      <c r="D20" s="92"/>
      <c r="E20" s="193"/>
      <c r="F20" s="193"/>
      <c r="G20" s="193"/>
      <c r="H20" s="649"/>
      <c r="I20" s="638"/>
      <c r="J20" s="211"/>
      <c r="K20" s="650"/>
      <c r="L20" s="189"/>
      <c r="M20" s="189"/>
      <c r="N20" s="189"/>
      <c r="O20" s="189"/>
      <c r="P20" s="189"/>
      <c r="Q20" s="189"/>
      <c r="R20" s="189"/>
      <c r="S20" s="189"/>
      <c r="T20" s="189"/>
      <c r="U20" s="189"/>
      <c r="V20" s="189"/>
      <c r="W20" s="189"/>
      <c r="X20" s="189"/>
      <c r="Y20" s="189"/>
      <c r="Z20" s="189"/>
      <c r="AA20" s="189"/>
      <c r="AB20" s="189"/>
    </row>
    <row r="21" ht="15.75" customHeight="1">
      <c r="A21" s="443">
        <v>2.5</v>
      </c>
      <c r="B21" s="91" t="s">
        <v>1324</v>
      </c>
      <c r="C21" s="92"/>
      <c r="D21" s="92"/>
      <c r="E21" s="193"/>
      <c r="F21" s="193"/>
      <c r="G21" s="193"/>
      <c r="H21" s="649"/>
      <c r="I21" s="638"/>
      <c r="J21" s="243"/>
      <c r="K21" s="650"/>
      <c r="L21" s="189"/>
      <c r="M21" s="189"/>
      <c r="N21" s="189"/>
      <c r="O21" s="189"/>
      <c r="P21" s="189"/>
      <c r="Q21" s="189"/>
      <c r="R21" s="189"/>
      <c r="S21" s="189"/>
      <c r="T21" s="189"/>
      <c r="U21" s="189"/>
      <c r="V21" s="189"/>
      <c r="W21" s="189"/>
      <c r="X21" s="189"/>
      <c r="Y21" s="189"/>
      <c r="Z21" s="189"/>
      <c r="AA21" s="189"/>
      <c r="AB21" s="189"/>
    </row>
    <row r="22" ht="135.75" customHeight="1">
      <c r="A22" s="443"/>
      <c r="B22" s="134" t="s">
        <v>1325</v>
      </c>
      <c r="C22" s="92" t="s">
        <v>1326</v>
      </c>
      <c r="D22" s="92"/>
      <c r="E22" s="193"/>
      <c r="F22" s="193" t="s">
        <v>428</v>
      </c>
      <c r="G22" s="193">
        <v>335.0</v>
      </c>
      <c r="H22" s="640">
        <v>873.0</v>
      </c>
      <c r="I22" s="638">
        <f>N(H22)*N(G22)</f>
        <v>292455</v>
      </c>
      <c r="J22" s="243"/>
      <c r="K22" s="641"/>
      <c r="L22" s="189"/>
      <c r="M22" s="189"/>
      <c r="N22" s="189"/>
      <c r="O22" s="189"/>
      <c r="P22" s="189"/>
      <c r="Q22" s="189"/>
      <c r="R22" s="189"/>
      <c r="S22" s="189"/>
      <c r="T22" s="189"/>
      <c r="U22" s="189"/>
      <c r="V22" s="189"/>
      <c r="W22" s="189"/>
      <c r="X22" s="189"/>
      <c r="Y22" s="189"/>
      <c r="Z22" s="189"/>
      <c r="AA22" s="189"/>
      <c r="AB22" s="189"/>
    </row>
    <row r="23" ht="15.75" customHeight="1">
      <c r="A23" s="443"/>
      <c r="B23" s="99"/>
      <c r="C23" s="92"/>
      <c r="D23" s="92"/>
      <c r="E23" s="193"/>
      <c r="F23" s="193"/>
      <c r="G23" s="196"/>
      <c r="H23" s="649"/>
      <c r="I23" s="638"/>
      <c r="J23" s="243"/>
      <c r="K23" s="650"/>
      <c r="L23" s="189"/>
      <c r="M23" s="189"/>
      <c r="N23" s="189"/>
      <c r="O23" s="189"/>
      <c r="P23" s="189"/>
      <c r="Q23" s="189"/>
      <c r="R23" s="189"/>
      <c r="S23" s="189"/>
      <c r="T23" s="189"/>
      <c r="U23" s="189"/>
      <c r="V23" s="189"/>
      <c r="W23" s="189"/>
      <c r="X23" s="189"/>
      <c r="Y23" s="189"/>
      <c r="Z23" s="189"/>
      <c r="AA23" s="189"/>
      <c r="AB23" s="189"/>
    </row>
    <row r="24" ht="15.75" customHeight="1">
      <c r="A24" s="192"/>
      <c r="B24" s="99"/>
      <c r="C24" s="92"/>
      <c r="D24" s="92"/>
      <c r="E24" s="193"/>
      <c r="F24" s="193"/>
      <c r="G24" s="196"/>
      <c r="H24" s="640"/>
      <c r="I24" s="638"/>
      <c r="J24" s="243"/>
      <c r="K24" s="189"/>
      <c r="L24" s="189"/>
      <c r="M24" s="189"/>
      <c r="N24" s="189"/>
      <c r="O24" s="189"/>
      <c r="P24" s="189"/>
      <c r="Q24" s="189"/>
      <c r="R24" s="189"/>
      <c r="S24" s="189"/>
      <c r="T24" s="189"/>
      <c r="U24" s="189"/>
      <c r="V24" s="189"/>
      <c r="W24" s="189"/>
      <c r="X24" s="189"/>
      <c r="Y24" s="189"/>
      <c r="Z24" s="189"/>
      <c r="AA24" s="189"/>
      <c r="AB24" s="189"/>
    </row>
    <row r="25" ht="15.75" customHeight="1">
      <c r="A25" s="199">
        <v>2.6</v>
      </c>
      <c r="B25" s="112" t="s">
        <v>1327</v>
      </c>
      <c r="C25" s="92"/>
      <c r="D25" s="92"/>
      <c r="E25" s="92"/>
      <c r="F25" s="193" t="s">
        <v>308</v>
      </c>
      <c r="G25" s="196">
        <v>300.0</v>
      </c>
      <c r="H25" s="640">
        <v>1745.0</v>
      </c>
      <c r="I25" s="638">
        <f>N(H25)*N(G25)</f>
        <v>523500</v>
      </c>
      <c r="J25" s="194"/>
      <c r="K25" s="641"/>
      <c r="L25" s="189"/>
      <c r="M25" s="189"/>
      <c r="N25" s="189"/>
      <c r="O25" s="189"/>
      <c r="P25" s="189"/>
      <c r="Q25" s="189"/>
      <c r="R25" s="189"/>
      <c r="S25" s="189"/>
      <c r="T25" s="189"/>
      <c r="U25" s="189"/>
      <c r="V25" s="189"/>
      <c r="W25" s="189"/>
      <c r="X25" s="189"/>
      <c r="Y25" s="189"/>
      <c r="Z25" s="189"/>
      <c r="AA25" s="189"/>
      <c r="AB25" s="189"/>
    </row>
    <row r="26" ht="126.75" customHeight="1">
      <c r="A26" s="199"/>
      <c r="B26" s="113" t="s">
        <v>1328</v>
      </c>
      <c r="C26" s="92"/>
      <c r="D26" s="92"/>
      <c r="E26" s="92"/>
      <c r="F26" s="193"/>
      <c r="G26" s="196"/>
      <c r="H26" s="640"/>
      <c r="I26" s="638"/>
      <c r="J26" s="243"/>
      <c r="K26" s="189"/>
      <c r="L26" s="189"/>
      <c r="M26" s="189"/>
      <c r="N26" s="189"/>
      <c r="O26" s="189"/>
      <c r="P26" s="189"/>
      <c r="Q26" s="189"/>
      <c r="R26" s="189"/>
      <c r="S26" s="189"/>
      <c r="T26" s="189"/>
      <c r="U26" s="189"/>
      <c r="V26" s="189"/>
      <c r="W26" s="189"/>
      <c r="X26" s="189"/>
      <c r="Y26" s="189"/>
      <c r="Z26" s="189"/>
      <c r="AA26" s="189"/>
      <c r="AB26" s="189"/>
    </row>
    <row r="27" ht="15.75" customHeight="1">
      <c r="A27" s="297"/>
      <c r="B27" s="651"/>
      <c r="C27" s="299"/>
      <c r="D27" s="299"/>
      <c r="E27" s="299"/>
      <c r="F27" s="300"/>
      <c r="G27" s="300"/>
      <c r="H27" s="652"/>
      <c r="I27" s="653"/>
      <c r="J27" s="272"/>
      <c r="K27" s="189"/>
      <c r="L27" s="189"/>
      <c r="M27" s="189"/>
      <c r="N27" s="189"/>
      <c r="O27" s="189"/>
      <c r="P27" s="189"/>
      <c r="Q27" s="189"/>
      <c r="R27" s="189"/>
      <c r="S27" s="189"/>
      <c r="T27" s="189"/>
      <c r="U27" s="189"/>
      <c r="V27" s="189"/>
      <c r="W27" s="189"/>
      <c r="X27" s="189"/>
      <c r="Y27" s="189"/>
      <c r="Z27" s="189"/>
      <c r="AA27" s="189"/>
      <c r="AB27" s="189"/>
    </row>
    <row r="28" ht="15.75" customHeight="1">
      <c r="A28" s="654"/>
      <c r="B28" s="298"/>
      <c r="C28" s="299"/>
      <c r="D28" s="299"/>
      <c r="E28" s="300"/>
      <c r="F28" s="300"/>
      <c r="G28" s="300"/>
      <c r="H28" s="653"/>
      <c r="I28" s="653"/>
      <c r="J28" s="655"/>
      <c r="K28" s="189"/>
      <c r="L28" s="189"/>
      <c r="M28" s="189"/>
      <c r="N28" s="189"/>
      <c r="O28" s="189"/>
      <c r="P28" s="189"/>
      <c r="Q28" s="189"/>
      <c r="R28" s="189"/>
      <c r="S28" s="189"/>
      <c r="T28" s="189"/>
      <c r="U28" s="189"/>
      <c r="V28" s="189"/>
      <c r="W28" s="189"/>
      <c r="X28" s="189"/>
      <c r="Y28" s="189"/>
      <c r="Z28" s="189"/>
      <c r="AA28" s="189"/>
      <c r="AB28" s="189"/>
    </row>
    <row r="29" ht="22.5" customHeight="1">
      <c r="A29" s="303"/>
      <c r="B29" s="170" t="s">
        <v>1329</v>
      </c>
      <c r="C29" s="656"/>
      <c r="D29" s="656"/>
      <c r="E29" s="657"/>
      <c r="F29" s="657"/>
      <c r="G29" s="657"/>
      <c r="H29" s="658"/>
      <c r="I29" s="659">
        <f>sum(I4:I28)</f>
        <v>2386539</v>
      </c>
      <c r="J29" s="660"/>
      <c r="K29" s="189"/>
      <c r="L29" s="189"/>
      <c r="M29" s="189"/>
      <c r="N29" s="189"/>
      <c r="O29" s="189"/>
      <c r="P29" s="189"/>
      <c r="Q29" s="189"/>
      <c r="R29" s="189"/>
      <c r="S29" s="189"/>
      <c r="T29" s="189"/>
      <c r="U29" s="189"/>
      <c r="V29" s="189"/>
      <c r="W29" s="189"/>
      <c r="X29" s="189"/>
      <c r="Y29" s="189"/>
      <c r="Z29" s="189"/>
      <c r="AA29" s="189"/>
      <c r="AB29" s="189"/>
    </row>
    <row r="30" ht="15.75" customHeight="1">
      <c r="A30" s="313"/>
      <c r="B30" s="189"/>
      <c r="C30" s="179"/>
      <c r="D30" s="179"/>
      <c r="E30" s="189"/>
      <c r="F30" s="189"/>
      <c r="G30" s="661"/>
      <c r="H30" s="661"/>
      <c r="I30" s="662"/>
      <c r="J30" s="313"/>
      <c r="K30" s="189"/>
      <c r="L30" s="189"/>
      <c r="M30" s="189"/>
      <c r="N30" s="189"/>
      <c r="O30" s="189"/>
      <c r="P30" s="189"/>
      <c r="Q30" s="189"/>
      <c r="R30" s="189"/>
      <c r="S30" s="189"/>
      <c r="T30" s="189"/>
      <c r="U30" s="189"/>
      <c r="V30" s="189"/>
      <c r="W30" s="189"/>
      <c r="X30" s="189"/>
      <c r="Y30" s="189"/>
      <c r="Z30" s="189"/>
      <c r="AA30" s="189"/>
      <c r="AB30" s="189"/>
    </row>
    <row r="31" ht="15.75" customHeight="1">
      <c r="A31" s="313"/>
      <c r="B31" s="189"/>
      <c r="C31" s="179"/>
      <c r="D31" s="179"/>
      <c r="E31" s="189"/>
      <c r="F31" s="189"/>
      <c r="G31" s="661"/>
      <c r="H31" s="661"/>
      <c r="I31" s="662"/>
      <c r="J31" s="313"/>
      <c r="K31" s="189"/>
      <c r="L31" s="189"/>
      <c r="M31" s="189"/>
      <c r="N31" s="189"/>
      <c r="O31" s="189"/>
      <c r="P31" s="189"/>
      <c r="Q31" s="189"/>
      <c r="R31" s="189"/>
      <c r="S31" s="189"/>
      <c r="T31" s="189"/>
      <c r="U31" s="189"/>
      <c r="V31" s="189"/>
      <c r="W31" s="189"/>
      <c r="X31" s="189"/>
      <c r="Y31" s="189"/>
      <c r="Z31" s="189"/>
      <c r="AA31" s="189"/>
      <c r="AB31" s="189"/>
    </row>
    <row r="32" ht="15.75" customHeight="1">
      <c r="A32" s="313"/>
      <c r="B32" s="189"/>
      <c r="C32" s="179"/>
      <c r="D32" s="179"/>
      <c r="E32" s="189"/>
      <c r="F32" s="189"/>
      <c r="G32" s="661"/>
      <c r="H32" s="661"/>
      <c r="I32" s="662"/>
      <c r="J32" s="313"/>
      <c r="K32" s="189"/>
      <c r="L32" s="189"/>
      <c r="M32" s="189"/>
      <c r="N32" s="189"/>
      <c r="O32" s="189"/>
      <c r="P32" s="189"/>
      <c r="Q32" s="189"/>
      <c r="R32" s="189"/>
      <c r="S32" s="189"/>
      <c r="T32" s="189"/>
      <c r="U32" s="189"/>
      <c r="V32" s="189"/>
      <c r="W32" s="189"/>
      <c r="X32" s="189"/>
      <c r="Y32" s="189"/>
      <c r="Z32" s="189"/>
      <c r="AA32" s="189"/>
      <c r="AB32" s="189"/>
    </row>
    <row r="33" ht="15.75" customHeight="1">
      <c r="A33" s="313"/>
      <c r="B33" s="189"/>
      <c r="C33" s="179"/>
      <c r="D33" s="179"/>
      <c r="E33" s="189"/>
      <c r="F33" s="189"/>
      <c r="G33" s="661"/>
      <c r="H33" s="661"/>
      <c r="I33" s="662"/>
      <c r="J33" s="313"/>
      <c r="K33" s="189"/>
      <c r="L33" s="189"/>
      <c r="M33" s="189"/>
      <c r="N33" s="189"/>
      <c r="O33" s="189"/>
      <c r="P33" s="189"/>
      <c r="Q33" s="189"/>
      <c r="R33" s="189"/>
      <c r="S33" s="189"/>
      <c r="T33" s="189"/>
      <c r="U33" s="189"/>
      <c r="V33" s="189"/>
      <c r="W33" s="189"/>
      <c r="X33" s="189"/>
      <c r="Y33" s="189"/>
      <c r="Z33" s="189"/>
      <c r="AA33" s="189"/>
      <c r="AB33" s="189"/>
    </row>
    <row r="34" ht="15.75" customHeight="1">
      <c r="A34" s="313"/>
      <c r="B34" s="189"/>
      <c r="C34" s="179"/>
      <c r="D34" s="179"/>
      <c r="E34" s="189"/>
      <c r="F34" s="189"/>
      <c r="G34" s="661"/>
      <c r="H34" s="661"/>
      <c r="I34" s="662"/>
      <c r="J34" s="313"/>
      <c r="K34" s="189"/>
      <c r="L34" s="189"/>
      <c r="M34" s="189"/>
      <c r="N34" s="189"/>
      <c r="O34" s="189"/>
      <c r="P34" s="189"/>
      <c r="Q34" s="189"/>
      <c r="R34" s="189"/>
      <c r="S34" s="189"/>
      <c r="T34" s="189"/>
      <c r="U34" s="189"/>
      <c r="V34" s="189"/>
      <c r="W34" s="189"/>
      <c r="X34" s="189"/>
      <c r="Y34" s="189"/>
      <c r="Z34" s="189"/>
      <c r="AA34" s="189"/>
      <c r="AB34" s="189"/>
    </row>
    <row r="35" ht="15.75" customHeight="1">
      <c r="A35" s="313"/>
      <c r="B35" s="189"/>
      <c r="C35" s="179"/>
      <c r="D35" s="179"/>
      <c r="E35" s="189"/>
      <c r="F35" s="189"/>
      <c r="G35" s="661"/>
      <c r="H35" s="661"/>
      <c r="I35" s="662"/>
      <c r="J35" s="313"/>
      <c r="K35" s="189"/>
      <c r="L35" s="189"/>
      <c r="M35" s="189"/>
      <c r="N35" s="189"/>
      <c r="O35" s="189"/>
      <c r="P35" s="189"/>
      <c r="Q35" s="189"/>
      <c r="R35" s="189"/>
      <c r="S35" s="189"/>
      <c r="T35" s="189"/>
      <c r="U35" s="189"/>
      <c r="V35" s="189"/>
      <c r="W35" s="189"/>
      <c r="X35" s="189"/>
      <c r="Y35" s="189"/>
      <c r="Z35" s="189"/>
      <c r="AA35" s="189"/>
      <c r="AB35" s="189"/>
    </row>
    <row r="36" ht="15.75" customHeight="1">
      <c r="A36" s="313"/>
      <c r="B36" s="189"/>
      <c r="C36" s="179"/>
      <c r="D36" s="179"/>
      <c r="E36" s="189"/>
      <c r="F36" s="189"/>
      <c r="G36" s="661"/>
      <c r="H36" s="661"/>
      <c r="I36" s="662"/>
      <c r="J36" s="313"/>
      <c r="K36" s="189"/>
      <c r="L36" s="189"/>
      <c r="M36" s="189"/>
      <c r="N36" s="189"/>
      <c r="O36" s="189"/>
      <c r="P36" s="189"/>
      <c r="Q36" s="189"/>
      <c r="R36" s="189"/>
      <c r="S36" s="189"/>
      <c r="T36" s="189"/>
      <c r="U36" s="189"/>
      <c r="V36" s="189"/>
      <c r="W36" s="189"/>
      <c r="X36" s="189"/>
      <c r="Y36" s="189"/>
      <c r="Z36" s="189"/>
      <c r="AA36" s="189"/>
      <c r="AB36" s="189"/>
    </row>
    <row r="37" ht="15.75" customHeight="1">
      <c r="A37" s="313"/>
      <c r="B37" s="189"/>
      <c r="C37" s="179"/>
      <c r="D37" s="179"/>
      <c r="E37" s="189"/>
      <c r="F37" s="189"/>
      <c r="G37" s="661"/>
      <c r="H37" s="661"/>
      <c r="I37" s="662"/>
      <c r="J37" s="313"/>
      <c r="K37" s="189"/>
      <c r="L37" s="189"/>
      <c r="M37" s="189"/>
      <c r="N37" s="189"/>
      <c r="O37" s="189"/>
      <c r="P37" s="189"/>
      <c r="Q37" s="189"/>
      <c r="R37" s="189"/>
      <c r="S37" s="189"/>
      <c r="T37" s="189"/>
      <c r="U37" s="189"/>
      <c r="V37" s="189"/>
      <c r="W37" s="189"/>
      <c r="X37" s="189"/>
      <c r="Y37" s="189"/>
      <c r="Z37" s="189"/>
      <c r="AA37" s="189"/>
      <c r="AB37" s="189"/>
    </row>
    <row r="38" ht="15.75" customHeight="1">
      <c r="A38" s="313"/>
      <c r="B38" s="189"/>
      <c r="C38" s="179"/>
      <c r="D38" s="179"/>
      <c r="E38" s="189"/>
      <c r="F38" s="189"/>
      <c r="G38" s="661"/>
      <c r="H38" s="661"/>
      <c r="I38" s="662"/>
      <c r="J38" s="313"/>
      <c r="K38" s="189"/>
      <c r="L38" s="189"/>
      <c r="M38" s="189"/>
      <c r="N38" s="189"/>
      <c r="O38" s="189"/>
      <c r="P38" s="189"/>
      <c r="Q38" s="189"/>
      <c r="R38" s="189"/>
      <c r="S38" s="189"/>
      <c r="T38" s="189"/>
      <c r="U38" s="189"/>
      <c r="V38" s="189"/>
      <c r="W38" s="189"/>
      <c r="X38" s="189"/>
      <c r="Y38" s="189"/>
      <c r="Z38" s="189"/>
      <c r="AA38" s="189"/>
      <c r="AB38" s="189"/>
    </row>
    <row r="39" ht="15.75" customHeight="1">
      <c r="A39" s="313"/>
      <c r="B39" s="189"/>
      <c r="C39" s="179"/>
      <c r="D39" s="179"/>
      <c r="E39" s="189"/>
      <c r="F39" s="189"/>
      <c r="G39" s="661"/>
      <c r="H39" s="661"/>
      <c r="I39" s="662"/>
      <c r="J39" s="313"/>
      <c r="K39" s="189"/>
      <c r="L39" s="189"/>
      <c r="M39" s="189"/>
      <c r="N39" s="189"/>
      <c r="O39" s="189"/>
      <c r="P39" s="189"/>
      <c r="Q39" s="189"/>
      <c r="R39" s="189"/>
      <c r="S39" s="189"/>
      <c r="T39" s="189"/>
      <c r="U39" s="189"/>
      <c r="V39" s="189"/>
      <c r="W39" s="189"/>
      <c r="X39" s="189"/>
      <c r="Y39" s="189"/>
      <c r="Z39" s="189"/>
      <c r="AA39" s="189"/>
      <c r="AB39" s="189"/>
    </row>
    <row r="40" ht="15.75" customHeight="1">
      <c r="A40" s="313"/>
      <c r="B40" s="189"/>
      <c r="C40" s="179"/>
      <c r="D40" s="179"/>
      <c r="E40" s="189"/>
      <c r="F40" s="189"/>
      <c r="G40" s="661"/>
      <c r="H40" s="661"/>
      <c r="I40" s="662"/>
      <c r="J40" s="313"/>
      <c r="K40" s="189"/>
      <c r="L40" s="189"/>
      <c r="M40" s="189"/>
      <c r="N40" s="189"/>
      <c r="O40" s="189"/>
      <c r="P40" s="189"/>
      <c r="Q40" s="189"/>
      <c r="R40" s="189"/>
      <c r="S40" s="189"/>
      <c r="T40" s="189"/>
      <c r="U40" s="189"/>
      <c r="V40" s="189"/>
      <c r="W40" s="189"/>
      <c r="X40" s="189"/>
      <c r="Y40" s="189"/>
      <c r="Z40" s="189"/>
      <c r="AA40" s="189"/>
      <c r="AB40" s="189"/>
    </row>
    <row r="41" ht="15.75" customHeight="1">
      <c r="A41" s="313"/>
      <c r="B41" s="189"/>
      <c r="C41" s="179"/>
      <c r="D41" s="179"/>
      <c r="E41" s="189"/>
      <c r="F41" s="189"/>
      <c r="G41" s="661"/>
      <c r="H41" s="661"/>
      <c r="I41" s="662"/>
      <c r="J41" s="313"/>
      <c r="K41" s="189"/>
      <c r="L41" s="189"/>
      <c r="M41" s="189"/>
      <c r="N41" s="189"/>
      <c r="O41" s="189"/>
      <c r="P41" s="189"/>
      <c r="Q41" s="189"/>
      <c r="R41" s="189"/>
      <c r="S41" s="189"/>
      <c r="T41" s="189"/>
      <c r="U41" s="189"/>
      <c r="V41" s="189"/>
      <c r="W41" s="189"/>
      <c r="X41" s="189"/>
      <c r="Y41" s="189"/>
      <c r="Z41" s="189"/>
      <c r="AA41" s="189"/>
      <c r="AB41" s="189"/>
    </row>
    <row r="42" ht="15.75" customHeight="1">
      <c r="A42" s="313"/>
      <c r="B42" s="189"/>
      <c r="C42" s="179"/>
      <c r="D42" s="179"/>
      <c r="E42" s="189"/>
      <c r="F42" s="189"/>
      <c r="G42" s="661"/>
      <c r="H42" s="661"/>
      <c r="I42" s="662"/>
      <c r="J42" s="313"/>
      <c r="K42" s="189"/>
      <c r="L42" s="189"/>
      <c r="M42" s="189"/>
      <c r="N42" s="189"/>
      <c r="O42" s="189"/>
      <c r="P42" s="189"/>
      <c r="Q42" s="189"/>
      <c r="R42" s="189"/>
      <c r="S42" s="189"/>
      <c r="T42" s="189"/>
      <c r="U42" s="189"/>
      <c r="V42" s="189"/>
      <c r="W42" s="189"/>
      <c r="X42" s="189"/>
      <c r="Y42" s="189"/>
      <c r="Z42" s="189"/>
      <c r="AA42" s="189"/>
      <c r="AB42" s="189"/>
    </row>
    <row r="43" ht="15.75" customHeight="1">
      <c r="A43" s="313"/>
      <c r="B43" s="189"/>
      <c r="C43" s="179"/>
      <c r="D43" s="179"/>
      <c r="E43" s="189"/>
      <c r="F43" s="189"/>
      <c r="G43" s="661"/>
      <c r="H43" s="661"/>
      <c r="I43" s="662"/>
      <c r="J43" s="313"/>
      <c r="K43" s="189"/>
      <c r="L43" s="189"/>
      <c r="M43" s="189"/>
      <c r="N43" s="189"/>
      <c r="O43" s="189"/>
      <c r="P43" s="189"/>
      <c r="Q43" s="189"/>
      <c r="R43" s="189"/>
      <c r="S43" s="189"/>
      <c r="T43" s="189"/>
      <c r="U43" s="189"/>
      <c r="V43" s="189"/>
      <c r="W43" s="189"/>
      <c r="X43" s="189"/>
      <c r="Y43" s="189"/>
      <c r="Z43" s="189"/>
      <c r="AA43" s="189"/>
      <c r="AB43" s="189"/>
    </row>
    <row r="44" ht="15.75" customHeight="1">
      <c r="A44" s="313"/>
      <c r="B44" s="189"/>
      <c r="C44" s="179"/>
      <c r="D44" s="179"/>
      <c r="E44" s="189"/>
      <c r="F44" s="189"/>
      <c r="G44" s="661"/>
      <c r="H44" s="661"/>
      <c r="I44" s="662"/>
      <c r="J44" s="313"/>
      <c r="K44" s="189"/>
      <c r="L44" s="189"/>
      <c r="M44" s="189"/>
      <c r="N44" s="189"/>
      <c r="O44" s="189"/>
      <c r="P44" s="189"/>
      <c r="Q44" s="189"/>
      <c r="R44" s="189"/>
      <c r="S44" s="189"/>
      <c r="T44" s="189"/>
      <c r="U44" s="189"/>
      <c r="V44" s="189"/>
      <c r="W44" s="189"/>
      <c r="X44" s="189"/>
      <c r="Y44" s="189"/>
      <c r="Z44" s="189"/>
      <c r="AA44" s="189"/>
      <c r="AB44" s="189"/>
    </row>
    <row r="45" ht="15.75" customHeight="1">
      <c r="A45" s="313"/>
      <c r="B45" s="189"/>
      <c r="C45" s="179"/>
      <c r="D45" s="179"/>
      <c r="E45" s="189"/>
      <c r="F45" s="189"/>
      <c r="G45" s="661"/>
      <c r="H45" s="661"/>
      <c r="I45" s="662"/>
      <c r="J45" s="313"/>
      <c r="K45" s="189"/>
      <c r="L45" s="189"/>
      <c r="M45" s="189"/>
      <c r="N45" s="189"/>
      <c r="O45" s="189"/>
      <c r="P45" s="189"/>
      <c r="Q45" s="189"/>
      <c r="R45" s="189"/>
      <c r="S45" s="189"/>
      <c r="T45" s="189"/>
      <c r="U45" s="189"/>
      <c r="V45" s="189"/>
      <c r="W45" s="189"/>
      <c r="X45" s="189"/>
      <c r="Y45" s="189"/>
      <c r="Z45" s="189"/>
      <c r="AA45" s="189"/>
      <c r="AB45" s="189"/>
    </row>
    <row r="46" ht="15.75" customHeight="1">
      <c r="A46" s="313"/>
      <c r="B46" s="189"/>
      <c r="C46" s="179"/>
      <c r="D46" s="179"/>
      <c r="E46" s="189"/>
      <c r="F46" s="189"/>
      <c r="G46" s="661"/>
      <c r="H46" s="661"/>
      <c r="I46" s="662"/>
      <c r="J46" s="313"/>
      <c r="K46" s="189"/>
      <c r="L46" s="189"/>
      <c r="M46" s="189"/>
      <c r="N46" s="189"/>
      <c r="O46" s="189"/>
      <c r="P46" s="189"/>
      <c r="Q46" s="189"/>
      <c r="R46" s="189"/>
      <c r="S46" s="189"/>
      <c r="T46" s="189"/>
      <c r="U46" s="189"/>
      <c r="V46" s="189"/>
      <c r="W46" s="189"/>
      <c r="X46" s="189"/>
      <c r="Y46" s="189"/>
      <c r="Z46" s="189"/>
      <c r="AA46" s="189"/>
      <c r="AB46" s="189"/>
    </row>
    <row r="47" ht="15.75" customHeight="1">
      <c r="A47" s="313"/>
      <c r="B47" s="189"/>
      <c r="C47" s="179"/>
      <c r="D47" s="179"/>
      <c r="E47" s="189"/>
      <c r="F47" s="189"/>
      <c r="G47" s="661"/>
      <c r="H47" s="661"/>
      <c r="I47" s="662"/>
      <c r="J47" s="313"/>
      <c r="K47" s="189"/>
      <c r="L47" s="189"/>
      <c r="M47" s="189"/>
      <c r="N47" s="189"/>
      <c r="O47" s="189"/>
      <c r="P47" s="189"/>
      <c r="Q47" s="189"/>
      <c r="R47" s="189"/>
      <c r="S47" s="189"/>
      <c r="T47" s="189"/>
      <c r="U47" s="189"/>
      <c r="V47" s="189"/>
      <c r="W47" s="189"/>
      <c r="X47" s="189"/>
      <c r="Y47" s="189"/>
      <c r="Z47" s="189"/>
      <c r="AA47" s="189"/>
      <c r="AB47" s="189"/>
    </row>
    <row r="48" ht="15.75" customHeight="1">
      <c r="A48" s="313"/>
      <c r="B48" s="189"/>
      <c r="C48" s="179"/>
      <c r="D48" s="179"/>
      <c r="E48" s="189"/>
      <c r="F48" s="189"/>
      <c r="G48" s="661"/>
      <c r="H48" s="661"/>
      <c r="I48" s="662"/>
      <c r="J48" s="313"/>
      <c r="K48" s="189"/>
      <c r="L48" s="189"/>
      <c r="M48" s="189"/>
      <c r="N48" s="189"/>
      <c r="O48" s="189"/>
      <c r="P48" s="189"/>
      <c r="Q48" s="189"/>
      <c r="R48" s="189"/>
      <c r="S48" s="189"/>
      <c r="T48" s="189"/>
      <c r="U48" s="189"/>
      <c r="V48" s="189"/>
      <c r="W48" s="189"/>
      <c r="X48" s="189"/>
      <c r="Y48" s="189"/>
      <c r="Z48" s="189"/>
      <c r="AA48" s="189"/>
      <c r="AB48" s="189"/>
    </row>
    <row r="49" ht="15.75" customHeight="1">
      <c r="A49" s="313"/>
      <c r="B49" s="189"/>
      <c r="C49" s="179"/>
      <c r="D49" s="179"/>
      <c r="E49" s="189"/>
      <c r="F49" s="189"/>
      <c r="G49" s="661"/>
      <c r="H49" s="661"/>
      <c r="I49" s="662"/>
      <c r="J49" s="313"/>
      <c r="K49" s="189"/>
      <c r="L49" s="189"/>
      <c r="M49" s="189"/>
      <c r="N49" s="189"/>
      <c r="O49" s="189"/>
      <c r="P49" s="189"/>
      <c r="Q49" s="189"/>
      <c r="R49" s="189"/>
      <c r="S49" s="189"/>
      <c r="T49" s="189"/>
      <c r="U49" s="189"/>
      <c r="V49" s="189"/>
      <c r="W49" s="189"/>
      <c r="X49" s="189"/>
      <c r="Y49" s="189"/>
      <c r="Z49" s="189"/>
      <c r="AA49" s="189"/>
      <c r="AB49" s="189"/>
    </row>
    <row r="50" ht="15.75" customHeight="1">
      <c r="A50" s="313"/>
      <c r="B50" s="189"/>
      <c r="C50" s="179"/>
      <c r="D50" s="179"/>
      <c r="E50" s="189"/>
      <c r="F50" s="189"/>
      <c r="G50" s="661"/>
      <c r="H50" s="661"/>
      <c r="I50" s="662"/>
      <c r="J50" s="313"/>
      <c r="K50" s="189"/>
      <c r="L50" s="189"/>
      <c r="M50" s="189"/>
      <c r="N50" s="189"/>
      <c r="O50" s="189"/>
      <c r="P50" s="189"/>
      <c r="Q50" s="189"/>
      <c r="R50" s="189"/>
      <c r="S50" s="189"/>
      <c r="T50" s="189"/>
      <c r="U50" s="189"/>
      <c r="V50" s="189"/>
      <c r="W50" s="189"/>
      <c r="X50" s="189"/>
      <c r="Y50" s="189"/>
      <c r="Z50" s="189"/>
      <c r="AA50" s="189"/>
      <c r="AB50" s="189"/>
    </row>
    <row r="51" ht="15.75" customHeight="1">
      <c r="A51" s="313"/>
      <c r="B51" s="189"/>
      <c r="C51" s="179"/>
      <c r="D51" s="179"/>
      <c r="E51" s="189"/>
      <c r="F51" s="189"/>
      <c r="G51" s="661"/>
      <c r="H51" s="661"/>
      <c r="I51" s="662"/>
      <c r="J51" s="313"/>
      <c r="K51" s="189"/>
      <c r="L51" s="189"/>
      <c r="M51" s="189"/>
      <c r="N51" s="189"/>
      <c r="O51" s="189"/>
      <c r="P51" s="189"/>
      <c r="Q51" s="189"/>
      <c r="R51" s="189"/>
      <c r="S51" s="189"/>
      <c r="T51" s="189"/>
      <c r="U51" s="189"/>
      <c r="V51" s="189"/>
      <c r="W51" s="189"/>
      <c r="X51" s="189"/>
      <c r="Y51" s="189"/>
      <c r="Z51" s="189"/>
      <c r="AA51" s="189"/>
      <c r="AB51" s="189"/>
    </row>
    <row r="52" ht="15.75" customHeight="1">
      <c r="A52" s="313"/>
      <c r="B52" s="189"/>
      <c r="C52" s="179"/>
      <c r="D52" s="179"/>
      <c r="E52" s="189"/>
      <c r="F52" s="189"/>
      <c r="G52" s="661"/>
      <c r="H52" s="661"/>
      <c r="I52" s="662"/>
      <c r="J52" s="313"/>
      <c r="K52" s="189"/>
      <c r="L52" s="189"/>
      <c r="M52" s="189"/>
      <c r="N52" s="189"/>
      <c r="O52" s="189"/>
      <c r="P52" s="189"/>
      <c r="Q52" s="189"/>
      <c r="R52" s="189"/>
      <c r="S52" s="189"/>
      <c r="T52" s="189"/>
      <c r="U52" s="189"/>
      <c r="V52" s="189"/>
      <c r="W52" s="189"/>
      <c r="X52" s="189"/>
      <c r="Y52" s="189"/>
      <c r="Z52" s="189"/>
      <c r="AA52" s="189"/>
      <c r="AB52" s="189"/>
    </row>
    <row r="53" ht="15.75" customHeight="1">
      <c r="A53" s="313"/>
      <c r="B53" s="189"/>
      <c r="C53" s="179"/>
      <c r="D53" s="179"/>
      <c r="E53" s="189"/>
      <c r="F53" s="189"/>
      <c r="G53" s="661"/>
      <c r="H53" s="661"/>
      <c r="I53" s="662"/>
      <c r="J53" s="313"/>
      <c r="K53" s="189"/>
      <c r="L53" s="189"/>
      <c r="M53" s="189"/>
      <c r="N53" s="189"/>
      <c r="O53" s="189"/>
      <c r="P53" s="189"/>
      <c r="Q53" s="189"/>
      <c r="R53" s="189"/>
      <c r="S53" s="189"/>
      <c r="T53" s="189"/>
      <c r="U53" s="189"/>
      <c r="V53" s="189"/>
      <c r="W53" s="189"/>
      <c r="X53" s="189"/>
      <c r="Y53" s="189"/>
      <c r="Z53" s="189"/>
      <c r="AA53" s="189"/>
      <c r="AB53" s="189"/>
    </row>
    <row r="54" ht="15.75" customHeight="1">
      <c r="A54" s="313"/>
      <c r="B54" s="189"/>
      <c r="C54" s="179"/>
      <c r="D54" s="179"/>
      <c r="E54" s="189"/>
      <c r="F54" s="189"/>
      <c r="G54" s="661"/>
      <c r="H54" s="661"/>
      <c r="I54" s="662"/>
      <c r="J54" s="313"/>
      <c r="K54" s="189"/>
      <c r="L54" s="189"/>
      <c r="M54" s="189"/>
      <c r="N54" s="189"/>
      <c r="O54" s="189"/>
      <c r="P54" s="189"/>
      <c r="Q54" s="189"/>
      <c r="R54" s="189"/>
      <c r="S54" s="189"/>
      <c r="T54" s="189"/>
      <c r="U54" s="189"/>
      <c r="V54" s="189"/>
      <c r="W54" s="189"/>
      <c r="X54" s="189"/>
      <c r="Y54" s="189"/>
      <c r="Z54" s="189"/>
      <c r="AA54" s="189"/>
      <c r="AB54" s="189"/>
    </row>
    <row r="55" ht="15.75" customHeight="1">
      <c r="A55" s="313"/>
      <c r="B55" s="189"/>
      <c r="C55" s="179"/>
      <c r="D55" s="179"/>
      <c r="E55" s="189"/>
      <c r="F55" s="189"/>
      <c r="G55" s="661"/>
      <c r="H55" s="661"/>
      <c r="I55" s="662"/>
      <c r="J55" s="313"/>
      <c r="K55" s="189"/>
      <c r="L55" s="189"/>
      <c r="M55" s="189"/>
      <c r="N55" s="189"/>
      <c r="O55" s="189"/>
      <c r="P55" s="189"/>
      <c r="Q55" s="189"/>
      <c r="R55" s="189"/>
      <c r="S55" s="189"/>
      <c r="T55" s="189"/>
      <c r="U55" s="189"/>
      <c r="V55" s="189"/>
      <c r="W55" s="189"/>
      <c r="X55" s="189"/>
      <c r="Y55" s="189"/>
      <c r="Z55" s="189"/>
      <c r="AA55" s="189"/>
      <c r="AB55" s="189"/>
    </row>
    <row r="56" ht="15.75" customHeight="1">
      <c r="A56" s="313"/>
      <c r="B56" s="189"/>
      <c r="C56" s="179"/>
      <c r="D56" s="179"/>
      <c r="E56" s="189"/>
      <c r="F56" s="189"/>
      <c r="G56" s="661"/>
      <c r="H56" s="661"/>
      <c r="I56" s="662"/>
      <c r="J56" s="313"/>
      <c r="K56" s="189"/>
      <c r="L56" s="189"/>
      <c r="M56" s="189"/>
      <c r="N56" s="189"/>
      <c r="O56" s="189"/>
      <c r="P56" s="189"/>
      <c r="Q56" s="189"/>
      <c r="R56" s="189"/>
      <c r="S56" s="189"/>
      <c r="T56" s="189"/>
      <c r="U56" s="189"/>
      <c r="V56" s="189"/>
      <c r="W56" s="189"/>
      <c r="X56" s="189"/>
      <c r="Y56" s="189"/>
      <c r="Z56" s="189"/>
      <c r="AA56" s="189"/>
      <c r="AB56" s="189"/>
    </row>
    <row r="57" ht="15.75" customHeight="1">
      <c r="A57" s="313"/>
      <c r="B57" s="189"/>
      <c r="C57" s="179"/>
      <c r="D57" s="179"/>
      <c r="E57" s="189"/>
      <c r="F57" s="189"/>
      <c r="G57" s="661"/>
      <c r="H57" s="661"/>
      <c r="I57" s="662"/>
      <c r="J57" s="313"/>
      <c r="K57" s="189"/>
      <c r="L57" s="189"/>
      <c r="M57" s="189"/>
      <c r="N57" s="189"/>
      <c r="O57" s="189"/>
      <c r="P57" s="189"/>
      <c r="Q57" s="189"/>
      <c r="R57" s="189"/>
      <c r="S57" s="189"/>
      <c r="T57" s="189"/>
      <c r="U57" s="189"/>
      <c r="V57" s="189"/>
      <c r="W57" s="189"/>
      <c r="X57" s="189"/>
      <c r="Y57" s="189"/>
      <c r="Z57" s="189"/>
      <c r="AA57" s="189"/>
      <c r="AB57" s="189"/>
    </row>
    <row r="58" ht="15.75" customHeight="1">
      <c r="A58" s="313"/>
      <c r="B58" s="189"/>
      <c r="C58" s="179"/>
      <c r="D58" s="179"/>
      <c r="E58" s="189"/>
      <c r="F58" s="189"/>
      <c r="G58" s="661"/>
      <c r="H58" s="661"/>
      <c r="I58" s="662"/>
      <c r="J58" s="313"/>
      <c r="K58" s="189"/>
      <c r="L58" s="189"/>
      <c r="M58" s="189"/>
      <c r="N58" s="189"/>
      <c r="O58" s="189"/>
      <c r="P58" s="189"/>
      <c r="Q58" s="189"/>
      <c r="R58" s="189"/>
      <c r="S58" s="189"/>
      <c r="T58" s="189"/>
      <c r="U58" s="189"/>
      <c r="V58" s="189"/>
      <c r="W58" s="189"/>
      <c r="X58" s="189"/>
      <c r="Y58" s="189"/>
      <c r="Z58" s="189"/>
      <c r="AA58" s="189"/>
      <c r="AB58" s="189"/>
    </row>
    <row r="59" ht="15.75" customHeight="1">
      <c r="A59" s="313"/>
      <c r="B59" s="189"/>
      <c r="C59" s="179"/>
      <c r="D59" s="179"/>
      <c r="E59" s="189"/>
      <c r="F59" s="189"/>
      <c r="G59" s="661"/>
      <c r="H59" s="661"/>
      <c r="I59" s="662"/>
      <c r="J59" s="313"/>
      <c r="K59" s="189"/>
      <c r="L59" s="189"/>
      <c r="M59" s="189"/>
      <c r="N59" s="189"/>
      <c r="O59" s="189"/>
      <c r="P59" s="189"/>
      <c r="Q59" s="189"/>
      <c r="R59" s="189"/>
      <c r="S59" s="189"/>
      <c r="T59" s="189"/>
      <c r="U59" s="189"/>
      <c r="V59" s="189"/>
      <c r="W59" s="189"/>
      <c r="X59" s="189"/>
      <c r="Y59" s="189"/>
      <c r="Z59" s="189"/>
      <c r="AA59" s="189"/>
      <c r="AB59" s="189"/>
    </row>
    <row r="60" ht="15.75" customHeight="1">
      <c r="A60" s="313"/>
      <c r="B60" s="189"/>
      <c r="C60" s="179"/>
      <c r="D60" s="179"/>
      <c r="E60" s="189"/>
      <c r="F60" s="189"/>
      <c r="G60" s="661"/>
      <c r="H60" s="661"/>
      <c r="I60" s="662"/>
      <c r="J60" s="313"/>
      <c r="K60" s="189"/>
      <c r="L60" s="189"/>
      <c r="M60" s="189"/>
      <c r="N60" s="189"/>
      <c r="O60" s="189"/>
      <c r="P60" s="189"/>
      <c r="Q60" s="189"/>
      <c r="R60" s="189"/>
      <c r="S60" s="189"/>
      <c r="T60" s="189"/>
      <c r="U60" s="189"/>
      <c r="V60" s="189"/>
      <c r="W60" s="189"/>
      <c r="X60" s="189"/>
      <c r="Y60" s="189"/>
      <c r="Z60" s="189"/>
      <c r="AA60" s="189"/>
      <c r="AB60" s="189"/>
    </row>
    <row r="61" ht="15.75" customHeight="1">
      <c r="A61" s="313"/>
      <c r="B61" s="189"/>
      <c r="C61" s="179"/>
      <c r="D61" s="179"/>
      <c r="E61" s="189"/>
      <c r="F61" s="189"/>
      <c r="G61" s="661"/>
      <c r="H61" s="661"/>
      <c r="I61" s="662"/>
      <c r="J61" s="313"/>
      <c r="K61" s="189"/>
      <c r="L61" s="189"/>
      <c r="M61" s="189"/>
      <c r="N61" s="189"/>
      <c r="O61" s="189"/>
      <c r="P61" s="189"/>
      <c r="Q61" s="189"/>
      <c r="R61" s="189"/>
      <c r="S61" s="189"/>
      <c r="T61" s="189"/>
      <c r="U61" s="189"/>
      <c r="V61" s="189"/>
      <c r="W61" s="189"/>
      <c r="X61" s="189"/>
      <c r="Y61" s="189"/>
      <c r="Z61" s="189"/>
      <c r="AA61" s="189"/>
      <c r="AB61" s="189"/>
    </row>
    <row r="62" ht="15.75" customHeight="1">
      <c r="A62" s="313"/>
      <c r="B62" s="189"/>
      <c r="C62" s="179"/>
      <c r="D62" s="179"/>
      <c r="E62" s="189"/>
      <c r="F62" s="189"/>
      <c r="G62" s="661"/>
      <c r="H62" s="661"/>
      <c r="I62" s="662"/>
      <c r="J62" s="313"/>
      <c r="K62" s="189"/>
      <c r="L62" s="189"/>
      <c r="M62" s="189"/>
      <c r="N62" s="189"/>
      <c r="O62" s="189"/>
      <c r="P62" s="189"/>
      <c r="Q62" s="189"/>
      <c r="R62" s="189"/>
      <c r="S62" s="189"/>
      <c r="T62" s="189"/>
      <c r="U62" s="189"/>
      <c r="V62" s="189"/>
      <c r="W62" s="189"/>
      <c r="X62" s="189"/>
      <c r="Y62" s="189"/>
      <c r="Z62" s="189"/>
      <c r="AA62" s="189"/>
      <c r="AB62" s="189"/>
    </row>
    <row r="63" ht="15.75" customHeight="1">
      <c r="A63" s="313"/>
      <c r="B63" s="189"/>
      <c r="C63" s="179"/>
      <c r="D63" s="179"/>
      <c r="E63" s="189"/>
      <c r="F63" s="189"/>
      <c r="G63" s="661"/>
      <c r="H63" s="661"/>
      <c r="I63" s="662"/>
      <c r="J63" s="313"/>
      <c r="K63" s="189"/>
      <c r="L63" s="189"/>
      <c r="M63" s="189"/>
      <c r="N63" s="189"/>
      <c r="O63" s="189"/>
      <c r="P63" s="189"/>
      <c r="Q63" s="189"/>
      <c r="R63" s="189"/>
      <c r="S63" s="189"/>
      <c r="T63" s="189"/>
      <c r="U63" s="189"/>
      <c r="V63" s="189"/>
      <c r="W63" s="189"/>
      <c r="X63" s="189"/>
      <c r="Y63" s="189"/>
      <c r="Z63" s="189"/>
      <c r="AA63" s="189"/>
      <c r="AB63" s="189"/>
    </row>
    <row r="64" ht="15.75" customHeight="1">
      <c r="A64" s="313"/>
      <c r="B64" s="189"/>
      <c r="C64" s="179"/>
      <c r="D64" s="179"/>
      <c r="E64" s="189"/>
      <c r="F64" s="189"/>
      <c r="G64" s="661"/>
      <c r="H64" s="661"/>
      <c r="I64" s="662"/>
      <c r="J64" s="313"/>
      <c r="K64" s="189"/>
      <c r="L64" s="189"/>
      <c r="M64" s="189"/>
      <c r="N64" s="189"/>
      <c r="O64" s="189"/>
      <c r="P64" s="189"/>
      <c r="Q64" s="189"/>
      <c r="R64" s="189"/>
      <c r="S64" s="189"/>
      <c r="T64" s="189"/>
      <c r="U64" s="189"/>
      <c r="V64" s="189"/>
      <c r="W64" s="189"/>
      <c r="X64" s="189"/>
      <c r="Y64" s="189"/>
      <c r="Z64" s="189"/>
      <c r="AA64" s="189"/>
      <c r="AB64" s="189"/>
    </row>
    <row r="65" ht="15.75" customHeight="1">
      <c r="A65" s="313"/>
      <c r="B65" s="189"/>
      <c r="C65" s="179"/>
      <c r="D65" s="179"/>
      <c r="E65" s="189"/>
      <c r="F65" s="189"/>
      <c r="G65" s="661"/>
      <c r="H65" s="661"/>
      <c r="I65" s="662"/>
      <c r="J65" s="313"/>
      <c r="K65" s="189"/>
      <c r="L65" s="189"/>
      <c r="M65" s="189"/>
      <c r="N65" s="189"/>
      <c r="O65" s="189"/>
      <c r="P65" s="189"/>
      <c r="Q65" s="189"/>
      <c r="R65" s="189"/>
      <c r="S65" s="189"/>
      <c r="T65" s="189"/>
      <c r="U65" s="189"/>
      <c r="V65" s="189"/>
      <c r="W65" s="189"/>
      <c r="X65" s="189"/>
      <c r="Y65" s="189"/>
      <c r="Z65" s="189"/>
      <c r="AA65" s="189"/>
      <c r="AB65" s="189"/>
    </row>
    <row r="66" ht="15.75" customHeight="1">
      <c r="A66" s="313"/>
      <c r="B66" s="189"/>
      <c r="C66" s="179"/>
      <c r="D66" s="179"/>
      <c r="E66" s="189"/>
      <c r="F66" s="189"/>
      <c r="G66" s="661"/>
      <c r="H66" s="661"/>
      <c r="I66" s="662"/>
      <c r="J66" s="313"/>
      <c r="K66" s="189"/>
      <c r="L66" s="189"/>
      <c r="M66" s="189"/>
      <c r="N66" s="189"/>
      <c r="O66" s="189"/>
      <c r="P66" s="189"/>
      <c r="Q66" s="189"/>
      <c r="R66" s="189"/>
      <c r="S66" s="189"/>
      <c r="T66" s="189"/>
      <c r="U66" s="189"/>
      <c r="V66" s="189"/>
      <c r="W66" s="189"/>
      <c r="X66" s="189"/>
      <c r="Y66" s="189"/>
      <c r="Z66" s="189"/>
      <c r="AA66" s="189"/>
      <c r="AB66" s="189"/>
    </row>
    <row r="67" ht="15.75" customHeight="1">
      <c r="A67" s="313"/>
      <c r="B67" s="189"/>
      <c r="C67" s="179"/>
      <c r="D67" s="179"/>
      <c r="E67" s="189"/>
      <c r="F67" s="189"/>
      <c r="G67" s="661"/>
      <c r="H67" s="661"/>
      <c r="I67" s="662"/>
      <c r="J67" s="313"/>
      <c r="K67" s="189"/>
      <c r="L67" s="189"/>
      <c r="M67" s="189"/>
      <c r="N67" s="189"/>
      <c r="O67" s="189"/>
      <c r="P67" s="189"/>
      <c r="Q67" s="189"/>
      <c r="R67" s="189"/>
      <c r="S67" s="189"/>
      <c r="T67" s="189"/>
      <c r="U67" s="189"/>
      <c r="V67" s="189"/>
      <c r="W67" s="189"/>
      <c r="X67" s="189"/>
      <c r="Y67" s="189"/>
      <c r="Z67" s="189"/>
      <c r="AA67" s="189"/>
      <c r="AB67" s="189"/>
    </row>
    <row r="68" ht="15.75" customHeight="1">
      <c r="A68" s="313"/>
      <c r="B68" s="189"/>
      <c r="C68" s="179"/>
      <c r="D68" s="179"/>
      <c r="E68" s="189"/>
      <c r="F68" s="189"/>
      <c r="G68" s="661"/>
      <c r="H68" s="661"/>
      <c r="I68" s="662"/>
      <c r="J68" s="313"/>
      <c r="K68" s="189"/>
      <c r="L68" s="189"/>
      <c r="M68" s="189"/>
      <c r="N68" s="189"/>
      <c r="O68" s="189"/>
      <c r="P68" s="189"/>
      <c r="Q68" s="189"/>
      <c r="R68" s="189"/>
      <c r="S68" s="189"/>
      <c r="T68" s="189"/>
      <c r="U68" s="189"/>
      <c r="V68" s="189"/>
      <c r="W68" s="189"/>
      <c r="X68" s="189"/>
      <c r="Y68" s="189"/>
      <c r="Z68" s="189"/>
      <c r="AA68" s="189"/>
      <c r="AB68" s="189"/>
    </row>
    <row r="69" ht="15.75" customHeight="1">
      <c r="A69" s="313"/>
      <c r="B69" s="189"/>
      <c r="C69" s="179"/>
      <c r="D69" s="179"/>
      <c r="E69" s="189"/>
      <c r="F69" s="189"/>
      <c r="G69" s="661"/>
      <c r="H69" s="661"/>
      <c r="I69" s="662"/>
      <c r="J69" s="313"/>
      <c r="K69" s="189"/>
      <c r="L69" s="189"/>
      <c r="M69" s="189"/>
      <c r="N69" s="189"/>
      <c r="O69" s="189"/>
      <c r="P69" s="189"/>
      <c r="Q69" s="189"/>
      <c r="R69" s="189"/>
      <c r="S69" s="189"/>
      <c r="T69" s="189"/>
      <c r="U69" s="189"/>
      <c r="V69" s="189"/>
      <c r="W69" s="189"/>
      <c r="X69" s="189"/>
      <c r="Y69" s="189"/>
      <c r="Z69" s="189"/>
      <c r="AA69" s="189"/>
      <c r="AB69" s="189"/>
    </row>
    <row r="70" ht="15.75" customHeight="1">
      <c r="A70" s="313"/>
      <c r="B70" s="189"/>
      <c r="C70" s="179"/>
      <c r="D70" s="179"/>
      <c r="E70" s="189"/>
      <c r="F70" s="189"/>
      <c r="G70" s="661"/>
      <c r="H70" s="661"/>
      <c r="I70" s="662"/>
      <c r="J70" s="313"/>
      <c r="K70" s="189"/>
      <c r="L70" s="189"/>
      <c r="M70" s="189"/>
      <c r="N70" s="189"/>
      <c r="O70" s="189"/>
      <c r="P70" s="189"/>
      <c r="Q70" s="189"/>
      <c r="R70" s="189"/>
      <c r="S70" s="189"/>
      <c r="T70" s="189"/>
      <c r="U70" s="189"/>
      <c r="V70" s="189"/>
      <c r="W70" s="189"/>
      <c r="X70" s="189"/>
      <c r="Y70" s="189"/>
      <c r="Z70" s="189"/>
      <c r="AA70" s="189"/>
      <c r="AB70" s="189"/>
    </row>
    <row r="71" ht="15.75" customHeight="1">
      <c r="A71" s="313"/>
      <c r="B71" s="189"/>
      <c r="C71" s="179"/>
      <c r="D71" s="179"/>
      <c r="E71" s="189"/>
      <c r="F71" s="189"/>
      <c r="G71" s="661"/>
      <c r="H71" s="661"/>
      <c r="I71" s="662"/>
      <c r="J71" s="313"/>
      <c r="K71" s="189"/>
      <c r="L71" s="189"/>
      <c r="M71" s="189"/>
      <c r="N71" s="189"/>
      <c r="O71" s="189"/>
      <c r="P71" s="189"/>
      <c r="Q71" s="189"/>
      <c r="R71" s="189"/>
      <c r="S71" s="189"/>
      <c r="T71" s="189"/>
      <c r="U71" s="189"/>
      <c r="V71" s="189"/>
      <c r="W71" s="189"/>
      <c r="X71" s="189"/>
      <c r="Y71" s="189"/>
      <c r="Z71" s="189"/>
      <c r="AA71" s="189"/>
      <c r="AB71" s="189"/>
    </row>
    <row r="72" ht="15.75" customHeight="1">
      <c r="A72" s="313"/>
      <c r="B72" s="189"/>
      <c r="C72" s="179"/>
      <c r="D72" s="179"/>
      <c r="E72" s="189"/>
      <c r="F72" s="189"/>
      <c r="G72" s="661"/>
      <c r="H72" s="661"/>
      <c r="I72" s="662"/>
      <c r="J72" s="313"/>
      <c r="K72" s="189"/>
      <c r="L72" s="189"/>
      <c r="M72" s="189"/>
      <c r="N72" s="189"/>
      <c r="O72" s="189"/>
      <c r="P72" s="189"/>
      <c r="Q72" s="189"/>
      <c r="R72" s="189"/>
      <c r="S72" s="189"/>
      <c r="T72" s="189"/>
      <c r="U72" s="189"/>
      <c r="V72" s="189"/>
      <c r="W72" s="189"/>
      <c r="X72" s="189"/>
      <c r="Y72" s="189"/>
      <c r="Z72" s="189"/>
      <c r="AA72" s="189"/>
      <c r="AB72" s="189"/>
    </row>
    <row r="73" ht="15.75" customHeight="1">
      <c r="A73" s="313"/>
      <c r="B73" s="189"/>
      <c r="C73" s="179"/>
      <c r="D73" s="179"/>
      <c r="E73" s="189"/>
      <c r="F73" s="189"/>
      <c r="G73" s="661"/>
      <c r="H73" s="661"/>
      <c r="I73" s="662"/>
      <c r="J73" s="313"/>
      <c r="K73" s="189"/>
      <c r="L73" s="189"/>
      <c r="M73" s="189"/>
      <c r="N73" s="189"/>
      <c r="O73" s="189"/>
      <c r="P73" s="189"/>
      <c r="Q73" s="189"/>
      <c r="R73" s="189"/>
      <c r="S73" s="189"/>
      <c r="T73" s="189"/>
      <c r="U73" s="189"/>
      <c r="V73" s="189"/>
      <c r="W73" s="189"/>
      <c r="X73" s="189"/>
      <c r="Y73" s="189"/>
      <c r="Z73" s="189"/>
      <c r="AA73" s="189"/>
      <c r="AB73" s="189"/>
    </row>
    <row r="74" ht="15.75" customHeight="1">
      <c r="A74" s="313"/>
      <c r="B74" s="189"/>
      <c r="C74" s="179"/>
      <c r="D74" s="179"/>
      <c r="E74" s="189"/>
      <c r="F74" s="189"/>
      <c r="G74" s="661"/>
      <c r="H74" s="661"/>
      <c r="I74" s="662"/>
      <c r="J74" s="313"/>
      <c r="K74" s="189"/>
      <c r="L74" s="189"/>
      <c r="M74" s="189"/>
      <c r="N74" s="189"/>
      <c r="O74" s="189"/>
      <c r="P74" s="189"/>
      <c r="Q74" s="189"/>
      <c r="R74" s="189"/>
      <c r="S74" s="189"/>
      <c r="T74" s="189"/>
      <c r="U74" s="189"/>
      <c r="V74" s="189"/>
      <c r="W74" s="189"/>
      <c r="X74" s="189"/>
      <c r="Y74" s="189"/>
      <c r="Z74" s="189"/>
      <c r="AA74" s="189"/>
      <c r="AB74" s="189"/>
    </row>
    <row r="75" ht="15.75" customHeight="1">
      <c r="A75" s="313"/>
      <c r="B75" s="189"/>
      <c r="C75" s="179"/>
      <c r="D75" s="179"/>
      <c r="E75" s="189"/>
      <c r="F75" s="189"/>
      <c r="G75" s="661"/>
      <c r="H75" s="661"/>
      <c r="I75" s="662"/>
      <c r="J75" s="313"/>
      <c r="K75" s="189"/>
      <c r="L75" s="189"/>
      <c r="M75" s="189"/>
      <c r="N75" s="189"/>
      <c r="O75" s="189"/>
      <c r="P75" s="189"/>
      <c r="Q75" s="189"/>
      <c r="R75" s="189"/>
      <c r="S75" s="189"/>
      <c r="T75" s="189"/>
      <c r="U75" s="189"/>
      <c r="V75" s="189"/>
      <c r="W75" s="189"/>
      <c r="X75" s="189"/>
      <c r="Y75" s="189"/>
      <c r="Z75" s="189"/>
      <c r="AA75" s="189"/>
      <c r="AB75" s="189"/>
    </row>
    <row r="76" ht="15.75" customHeight="1">
      <c r="A76" s="313"/>
      <c r="B76" s="189"/>
      <c r="C76" s="179"/>
      <c r="D76" s="179"/>
      <c r="E76" s="189"/>
      <c r="F76" s="189"/>
      <c r="G76" s="661"/>
      <c r="H76" s="661"/>
      <c r="I76" s="662"/>
      <c r="J76" s="313"/>
      <c r="K76" s="189"/>
      <c r="L76" s="189"/>
      <c r="M76" s="189"/>
      <c r="N76" s="189"/>
      <c r="O76" s="189"/>
      <c r="P76" s="189"/>
      <c r="Q76" s="189"/>
      <c r="R76" s="189"/>
      <c r="S76" s="189"/>
      <c r="T76" s="189"/>
      <c r="U76" s="189"/>
      <c r="V76" s="189"/>
      <c r="W76" s="189"/>
      <c r="X76" s="189"/>
      <c r="Y76" s="189"/>
      <c r="Z76" s="189"/>
      <c r="AA76" s="189"/>
      <c r="AB76" s="189"/>
    </row>
    <row r="77" ht="15.75" customHeight="1">
      <c r="A77" s="313"/>
      <c r="B77" s="189"/>
      <c r="C77" s="179"/>
      <c r="D77" s="179"/>
      <c r="E77" s="189"/>
      <c r="F77" s="189"/>
      <c r="G77" s="661"/>
      <c r="H77" s="661"/>
      <c r="I77" s="662"/>
      <c r="J77" s="313"/>
      <c r="K77" s="189"/>
      <c r="L77" s="189"/>
      <c r="M77" s="189"/>
      <c r="N77" s="189"/>
      <c r="O77" s="189"/>
      <c r="P77" s="189"/>
      <c r="Q77" s="189"/>
      <c r="R77" s="189"/>
      <c r="S77" s="189"/>
      <c r="T77" s="189"/>
      <c r="U77" s="189"/>
      <c r="V77" s="189"/>
      <c r="W77" s="189"/>
      <c r="X77" s="189"/>
      <c r="Y77" s="189"/>
      <c r="Z77" s="189"/>
      <c r="AA77" s="189"/>
      <c r="AB77" s="189"/>
    </row>
    <row r="78" ht="15.75" customHeight="1">
      <c r="A78" s="313"/>
      <c r="B78" s="189"/>
      <c r="C78" s="179"/>
      <c r="D78" s="179"/>
      <c r="E78" s="189"/>
      <c r="F78" s="189"/>
      <c r="G78" s="661"/>
      <c r="H78" s="661"/>
      <c r="I78" s="662"/>
      <c r="J78" s="313"/>
      <c r="K78" s="189"/>
      <c r="L78" s="189"/>
      <c r="M78" s="189"/>
      <c r="N78" s="189"/>
      <c r="O78" s="189"/>
      <c r="P78" s="189"/>
      <c r="Q78" s="189"/>
      <c r="R78" s="189"/>
      <c r="S78" s="189"/>
      <c r="T78" s="189"/>
      <c r="U78" s="189"/>
      <c r="V78" s="189"/>
      <c r="W78" s="189"/>
      <c r="X78" s="189"/>
      <c r="Y78" s="189"/>
      <c r="Z78" s="189"/>
      <c r="AA78" s="189"/>
      <c r="AB78" s="189"/>
    </row>
    <row r="79" ht="15.75" customHeight="1">
      <c r="A79" s="313"/>
      <c r="B79" s="189"/>
      <c r="C79" s="179"/>
      <c r="D79" s="179"/>
      <c r="E79" s="189"/>
      <c r="F79" s="189"/>
      <c r="G79" s="661"/>
      <c r="H79" s="661"/>
      <c r="I79" s="662"/>
      <c r="J79" s="313"/>
      <c r="K79" s="189"/>
      <c r="L79" s="189"/>
      <c r="M79" s="189"/>
      <c r="N79" s="189"/>
      <c r="O79" s="189"/>
      <c r="P79" s="189"/>
      <c r="Q79" s="189"/>
      <c r="R79" s="189"/>
      <c r="S79" s="189"/>
      <c r="T79" s="189"/>
      <c r="U79" s="189"/>
      <c r="V79" s="189"/>
      <c r="W79" s="189"/>
      <c r="X79" s="189"/>
      <c r="Y79" s="189"/>
      <c r="Z79" s="189"/>
      <c r="AA79" s="189"/>
      <c r="AB79" s="189"/>
    </row>
    <row r="80" ht="15.75" customHeight="1">
      <c r="A80" s="313"/>
      <c r="B80" s="189"/>
      <c r="C80" s="179"/>
      <c r="D80" s="179"/>
      <c r="E80" s="189"/>
      <c r="F80" s="189"/>
      <c r="G80" s="661"/>
      <c r="H80" s="661"/>
      <c r="I80" s="662"/>
      <c r="J80" s="313"/>
      <c r="K80" s="189"/>
      <c r="L80" s="189"/>
      <c r="M80" s="189"/>
      <c r="N80" s="189"/>
      <c r="O80" s="189"/>
      <c r="P80" s="189"/>
      <c r="Q80" s="189"/>
      <c r="R80" s="189"/>
      <c r="S80" s="189"/>
      <c r="T80" s="189"/>
      <c r="U80" s="189"/>
      <c r="V80" s="189"/>
      <c r="W80" s="189"/>
      <c r="X80" s="189"/>
      <c r="Y80" s="189"/>
      <c r="Z80" s="189"/>
      <c r="AA80" s="189"/>
      <c r="AB80" s="189"/>
    </row>
    <row r="81" ht="15.75" customHeight="1">
      <c r="A81" s="313"/>
      <c r="B81" s="189"/>
      <c r="C81" s="179"/>
      <c r="D81" s="179"/>
      <c r="E81" s="189"/>
      <c r="F81" s="189"/>
      <c r="G81" s="661"/>
      <c r="H81" s="661"/>
      <c r="I81" s="662"/>
      <c r="J81" s="313"/>
      <c r="K81" s="189"/>
      <c r="L81" s="189"/>
      <c r="M81" s="189"/>
      <c r="N81" s="189"/>
      <c r="O81" s="189"/>
      <c r="P81" s="189"/>
      <c r="Q81" s="189"/>
      <c r="R81" s="189"/>
      <c r="S81" s="189"/>
      <c r="T81" s="189"/>
      <c r="U81" s="189"/>
      <c r="V81" s="189"/>
      <c r="W81" s="189"/>
      <c r="X81" s="189"/>
      <c r="Y81" s="189"/>
      <c r="Z81" s="189"/>
      <c r="AA81" s="189"/>
      <c r="AB81" s="189"/>
    </row>
    <row r="82" ht="15.75" customHeight="1">
      <c r="A82" s="313"/>
      <c r="B82" s="189"/>
      <c r="C82" s="179"/>
      <c r="D82" s="179"/>
      <c r="E82" s="189"/>
      <c r="F82" s="189"/>
      <c r="G82" s="661"/>
      <c r="H82" s="661"/>
      <c r="I82" s="662"/>
      <c r="J82" s="313"/>
      <c r="K82" s="189"/>
      <c r="L82" s="189"/>
      <c r="M82" s="189"/>
      <c r="N82" s="189"/>
      <c r="O82" s="189"/>
      <c r="P82" s="189"/>
      <c r="Q82" s="189"/>
      <c r="R82" s="189"/>
      <c r="S82" s="189"/>
      <c r="T82" s="189"/>
      <c r="U82" s="189"/>
      <c r="V82" s="189"/>
      <c r="W82" s="189"/>
      <c r="X82" s="189"/>
      <c r="Y82" s="189"/>
      <c r="Z82" s="189"/>
      <c r="AA82" s="189"/>
      <c r="AB82" s="189"/>
    </row>
    <row r="83" ht="15.75" customHeight="1">
      <c r="A83" s="313"/>
      <c r="B83" s="189"/>
      <c r="C83" s="179"/>
      <c r="D83" s="179"/>
      <c r="E83" s="189"/>
      <c r="F83" s="189"/>
      <c r="G83" s="661"/>
      <c r="H83" s="661"/>
      <c r="I83" s="662"/>
      <c r="J83" s="313"/>
      <c r="K83" s="189"/>
      <c r="L83" s="189"/>
      <c r="M83" s="189"/>
      <c r="N83" s="189"/>
      <c r="O83" s="189"/>
      <c r="P83" s="189"/>
      <c r="Q83" s="189"/>
      <c r="R83" s="189"/>
      <c r="S83" s="189"/>
      <c r="T83" s="189"/>
      <c r="U83" s="189"/>
      <c r="V83" s="189"/>
      <c r="W83" s="189"/>
      <c r="X83" s="189"/>
      <c r="Y83" s="189"/>
      <c r="Z83" s="189"/>
      <c r="AA83" s="189"/>
      <c r="AB83" s="189"/>
    </row>
    <row r="84" ht="15.75" customHeight="1">
      <c r="A84" s="313"/>
      <c r="B84" s="189"/>
      <c r="C84" s="179"/>
      <c r="D84" s="179"/>
      <c r="E84" s="189"/>
      <c r="F84" s="189"/>
      <c r="G84" s="661"/>
      <c r="H84" s="661"/>
      <c r="I84" s="662"/>
      <c r="J84" s="313"/>
      <c r="K84" s="189"/>
      <c r="L84" s="189"/>
      <c r="M84" s="189"/>
      <c r="N84" s="189"/>
      <c r="O84" s="189"/>
      <c r="P84" s="189"/>
      <c r="Q84" s="189"/>
      <c r="R84" s="189"/>
      <c r="S84" s="189"/>
      <c r="T84" s="189"/>
      <c r="U84" s="189"/>
      <c r="V84" s="189"/>
      <c r="W84" s="189"/>
      <c r="X84" s="189"/>
      <c r="Y84" s="189"/>
      <c r="Z84" s="189"/>
      <c r="AA84" s="189"/>
      <c r="AB84" s="189"/>
    </row>
    <row r="85" ht="15.75" customHeight="1">
      <c r="A85" s="313"/>
      <c r="B85" s="189"/>
      <c r="C85" s="179"/>
      <c r="D85" s="179"/>
      <c r="E85" s="189"/>
      <c r="F85" s="189"/>
      <c r="G85" s="661"/>
      <c r="H85" s="661"/>
      <c r="I85" s="662"/>
      <c r="J85" s="313"/>
      <c r="K85" s="189"/>
      <c r="L85" s="189"/>
      <c r="M85" s="189"/>
      <c r="N85" s="189"/>
      <c r="O85" s="189"/>
      <c r="P85" s="189"/>
      <c r="Q85" s="189"/>
      <c r="R85" s="189"/>
      <c r="S85" s="189"/>
      <c r="T85" s="189"/>
      <c r="U85" s="189"/>
      <c r="V85" s="189"/>
      <c r="W85" s="189"/>
      <c r="X85" s="189"/>
      <c r="Y85" s="189"/>
      <c r="Z85" s="189"/>
      <c r="AA85" s="189"/>
      <c r="AB85" s="189"/>
    </row>
    <row r="86" ht="15.75" customHeight="1">
      <c r="A86" s="313"/>
      <c r="B86" s="189"/>
      <c r="C86" s="179"/>
      <c r="D86" s="179"/>
      <c r="E86" s="189"/>
      <c r="F86" s="189"/>
      <c r="G86" s="661"/>
      <c r="H86" s="661"/>
      <c r="I86" s="662"/>
      <c r="J86" s="313"/>
      <c r="K86" s="189"/>
      <c r="L86" s="189"/>
      <c r="M86" s="189"/>
      <c r="N86" s="189"/>
      <c r="O86" s="189"/>
      <c r="P86" s="189"/>
      <c r="Q86" s="189"/>
      <c r="R86" s="189"/>
      <c r="S86" s="189"/>
      <c r="T86" s="189"/>
      <c r="U86" s="189"/>
      <c r="V86" s="189"/>
      <c r="W86" s="189"/>
      <c r="X86" s="189"/>
      <c r="Y86" s="189"/>
      <c r="Z86" s="189"/>
      <c r="AA86" s="189"/>
      <c r="AB86" s="189"/>
    </row>
    <row r="87" ht="15.75" customHeight="1">
      <c r="A87" s="313"/>
      <c r="B87" s="189"/>
      <c r="C87" s="179"/>
      <c r="D87" s="179"/>
      <c r="E87" s="189"/>
      <c r="F87" s="189"/>
      <c r="G87" s="661"/>
      <c r="H87" s="661"/>
      <c r="I87" s="662"/>
      <c r="J87" s="313"/>
      <c r="K87" s="189"/>
      <c r="L87" s="189"/>
      <c r="M87" s="189"/>
      <c r="N87" s="189"/>
      <c r="O87" s="189"/>
      <c r="P87" s="189"/>
      <c r="Q87" s="189"/>
      <c r="R87" s="189"/>
      <c r="S87" s="189"/>
      <c r="T87" s="189"/>
      <c r="U87" s="189"/>
      <c r="V87" s="189"/>
      <c r="W87" s="189"/>
      <c r="X87" s="189"/>
      <c r="Y87" s="189"/>
      <c r="Z87" s="189"/>
      <c r="AA87" s="189"/>
      <c r="AB87" s="189"/>
    </row>
    <row r="88" ht="15.75" customHeight="1">
      <c r="A88" s="313"/>
      <c r="B88" s="189"/>
      <c r="C88" s="179"/>
      <c r="D88" s="179"/>
      <c r="E88" s="189"/>
      <c r="F88" s="189"/>
      <c r="G88" s="661"/>
      <c r="H88" s="661"/>
      <c r="I88" s="662"/>
      <c r="J88" s="313"/>
      <c r="K88" s="189"/>
      <c r="L88" s="189"/>
      <c r="M88" s="189"/>
      <c r="N88" s="189"/>
      <c r="O88" s="189"/>
      <c r="P88" s="189"/>
      <c r="Q88" s="189"/>
      <c r="R88" s="189"/>
      <c r="S88" s="189"/>
      <c r="T88" s="189"/>
      <c r="U88" s="189"/>
      <c r="V88" s="189"/>
      <c r="W88" s="189"/>
      <c r="X88" s="189"/>
      <c r="Y88" s="189"/>
      <c r="Z88" s="189"/>
      <c r="AA88" s="189"/>
      <c r="AB88" s="189"/>
    </row>
    <row r="89" ht="15.75" customHeight="1">
      <c r="A89" s="313"/>
      <c r="B89" s="189"/>
      <c r="C89" s="179"/>
      <c r="D89" s="179"/>
      <c r="E89" s="189"/>
      <c r="F89" s="189"/>
      <c r="G89" s="661"/>
      <c r="H89" s="661"/>
      <c r="I89" s="662"/>
      <c r="J89" s="313"/>
      <c r="K89" s="189"/>
      <c r="L89" s="189"/>
      <c r="M89" s="189"/>
      <c r="N89" s="189"/>
      <c r="O89" s="189"/>
      <c r="P89" s="189"/>
      <c r="Q89" s="189"/>
      <c r="R89" s="189"/>
      <c r="S89" s="189"/>
      <c r="T89" s="189"/>
      <c r="U89" s="189"/>
      <c r="V89" s="189"/>
      <c r="W89" s="189"/>
      <c r="X89" s="189"/>
      <c r="Y89" s="189"/>
      <c r="Z89" s="189"/>
      <c r="AA89" s="189"/>
      <c r="AB89" s="189"/>
    </row>
    <row r="90" ht="15.75" customHeight="1">
      <c r="A90" s="313"/>
      <c r="B90" s="189"/>
      <c r="C90" s="179"/>
      <c r="D90" s="179"/>
      <c r="E90" s="189"/>
      <c r="F90" s="189"/>
      <c r="G90" s="661"/>
      <c r="H90" s="661"/>
      <c r="I90" s="662"/>
      <c r="J90" s="313"/>
      <c r="K90" s="189"/>
      <c r="L90" s="189"/>
      <c r="M90" s="189"/>
      <c r="N90" s="189"/>
      <c r="O90" s="189"/>
      <c r="P90" s="189"/>
      <c r="Q90" s="189"/>
      <c r="R90" s="189"/>
      <c r="S90" s="189"/>
      <c r="T90" s="189"/>
      <c r="U90" s="189"/>
      <c r="V90" s="189"/>
      <c r="W90" s="189"/>
      <c r="X90" s="189"/>
      <c r="Y90" s="189"/>
      <c r="Z90" s="189"/>
      <c r="AA90" s="189"/>
      <c r="AB90" s="189"/>
    </row>
    <row r="91" ht="15.75" customHeight="1">
      <c r="A91" s="313"/>
      <c r="B91" s="189"/>
      <c r="C91" s="179"/>
      <c r="D91" s="179"/>
      <c r="E91" s="189"/>
      <c r="F91" s="189"/>
      <c r="G91" s="661"/>
      <c r="H91" s="661"/>
      <c r="I91" s="662"/>
      <c r="J91" s="313"/>
      <c r="K91" s="189"/>
      <c r="L91" s="189"/>
      <c r="M91" s="189"/>
      <c r="N91" s="189"/>
      <c r="O91" s="189"/>
      <c r="P91" s="189"/>
      <c r="Q91" s="189"/>
      <c r="R91" s="189"/>
      <c r="S91" s="189"/>
      <c r="T91" s="189"/>
      <c r="U91" s="189"/>
      <c r="V91" s="189"/>
      <c r="W91" s="189"/>
      <c r="X91" s="189"/>
      <c r="Y91" s="189"/>
      <c r="Z91" s="189"/>
      <c r="AA91" s="189"/>
      <c r="AB91" s="189"/>
    </row>
    <row r="92" ht="15.75" customHeight="1">
      <c r="A92" s="313"/>
      <c r="B92" s="189"/>
      <c r="C92" s="179"/>
      <c r="D92" s="179"/>
      <c r="E92" s="189"/>
      <c r="F92" s="189"/>
      <c r="G92" s="661"/>
      <c r="H92" s="661"/>
      <c r="I92" s="662"/>
      <c r="J92" s="313"/>
      <c r="K92" s="189"/>
      <c r="L92" s="189"/>
      <c r="M92" s="189"/>
      <c r="N92" s="189"/>
      <c r="O92" s="189"/>
      <c r="P92" s="189"/>
      <c r="Q92" s="189"/>
      <c r="R92" s="189"/>
      <c r="S92" s="189"/>
      <c r="T92" s="189"/>
      <c r="U92" s="189"/>
      <c r="V92" s="189"/>
      <c r="W92" s="189"/>
      <c r="X92" s="189"/>
      <c r="Y92" s="189"/>
      <c r="Z92" s="189"/>
      <c r="AA92" s="189"/>
      <c r="AB92" s="189"/>
    </row>
    <row r="93" ht="15.75" customHeight="1">
      <c r="A93" s="313"/>
      <c r="B93" s="189"/>
      <c r="C93" s="179"/>
      <c r="D93" s="179"/>
      <c r="E93" s="189"/>
      <c r="F93" s="189"/>
      <c r="G93" s="661"/>
      <c r="H93" s="661"/>
      <c r="I93" s="662"/>
      <c r="J93" s="313"/>
      <c r="K93" s="189"/>
      <c r="L93" s="189"/>
      <c r="M93" s="189"/>
      <c r="N93" s="189"/>
      <c r="O93" s="189"/>
      <c r="P93" s="189"/>
      <c r="Q93" s="189"/>
      <c r="R93" s="189"/>
      <c r="S93" s="189"/>
      <c r="T93" s="189"/>
      <c r="U93" s="189"/>
      <c r="V93" s="189"/>
      <c r="W93" s="189"/>
      <c r="X93" s="189"/>
      <c r="Y93" s="189"/>
      <c r="Z93" s="189"/>
      <c r="AA93" s="189"/>
      <c r="AB93" s="189"/>
    </row>
    <row r="94" ht="15.75" customHeight="1">
      <c r="A94" s="313"/>
      <c r="B94" s="189"/>
      <c r="C94" s="179"/>
      <c r="D94" s="179"/>
      <c r="E94" s="189"/>
      <c r="F94" s="189"/>
      <c r="G94" s="661"/>
      <c r="H94" s="661"/>
      <c r="I94" s="662"/>
      <c r="J94" s="313"/>
      <c r="K94" s="189"/>
      <c r="L94" s="189"/>
      <c r="M94" s="189"/>
      <c r="N94" s="189"/>
      <c r="O94" s="189"/>
      <c r="P94" s="189"/>
      <c r="Q94" s="189"/>
      <c r="R94" s="189"/>
      <c r="S94" s="189"/>
      <c r="T94" s="189"/>
      <c r="U94" s="189"/>
      <c r="V94" s="189"/>
      <c r="W94" s="189"/>
      <c r="X94" s="189"/>
      <c r="Y94" s="189"/>
      <c r="Z94" s="189"/>
      <c r="AA94" s="189"/>
      <c r="AB94" s="189"/>
    </row>
    <row r="95" ht="15.75" customHeight="1">
      <c r="A95" s="313"/>
      <c r="B95" s="189"/>
      <c r="C95" s="179"/>
      <c r="D95" s="179"/>
      <c r="E95" s="189"/>
      <c r="F95" s="189"/>
      <c r="G95" s="661"/>
      <c r="H95" s="661"/>
      <c r="I95" s="662"/>
      <c r="J95" s="313"/>
      <c r="K95" s="189"/>
      <c r="L95" s="189"/>
      <c r="M95" s="189"/>
      <c r="N95" s="189"/>
      <c r="O95" s="189"/>
      <c r="P95" s="189"/>
      <c r="Q95" s="189"/>
      <c r="R95" s="189"/>
      <c r="S95" s="189"/>
      <c r="T95" s="189"/>
      <c r="U95" s="189"/>
      <c r="V95" s="189"/>
      <c r="W95" s="189"/>
      <c r="X95" s="189"/>
      <c r="Y95" s="189"/>
      <c r="Z95" s="189"/>
      <c r="AA95" s="189"/>
      <c r="AB95" s="189"/>
    </row>
    <row r="96" ht="15.75" customHeight="1">
      <c r="A96" s="313"/>
      <c r="B96" s="189"/>
      <c r="C96" s="179"/>
      <c r="D96" s="179"/>
      <c r="E96" s="189"/>
      <c r="F96" s="189"/>
      <c r="G96" s="661"/>
      <c r="H96" s="661"/>
      <c r="I96" s="662"/>
      <c r="J96" s="313"/>
      <c r="K96" s="189"/>
      <c r="L96" s="189"/>
      <c r="M96" s="189"/>
      <c r="N96" s="189"/>
      <c r="O96" s="189"/>
      <c r="P96" s="189"/>
      <c r="Q96" s="189"/>
      <c r="R96" s="189"/>
      <c r="S96" s="189"/>
      <c r="T96" s="189"/>
      <c r="U96" s="189"/>
      <c r="V96" s="189"/>
      <c r="W96" s="189"/>
      <c r="X96" s="189"/>
      <c r="Y96" s="189"/>
      <c r="Z96" s="189"/>
      <c r="AA96" s="189"/>
      <c r="AB96" s="189"/>
    </row>
    <row r="97" ht="15.75" customHeight="1">
      <c r="A97" s="313"/>
      <c r="B97" s="189"/>
      <c r="C97" s="179"/>
      <c r="D97" s="179"/>
      <c r="E97" s="189"/>
      <c r="F97" s="189"/>
      <c r="G97" s="661"/>
      <c r="H97" s="661"/>
      <c r="I97" s="662"/>
      <c r="J97" s="313"/>
      <c r="K97" s="189"/>
      <c r="L97" s="189"/>
      <c r="M97" s="189"/>
      <c r="N97" s="189"/>
      <c r="O97" s="189"/>
      <c r="P97" s="189"/>
      <c r="Q97" s="189"/>
      <c r="R97" s="189"/>
      <c r="S97" s="189"/>
      <c r="T97" s="189"/>
      <c r="U97" s="189"/>
      <c r="V97" s="189"/>
      <c r="W97" s="189"/>
      <c r="X97" s="189"/>
      <c r="Y97" s="189"/>
      <c r="Z97" s="189"/>
      <c r="AA97" s="189"/>
      <c r="AB97" s="189"/>
    </row>
    <row r="98" ht="15.75" customHeight="1">
      <c r="A98" s="313"/>
      <c r="B98" s="189"/>
      <c r="C98" s="179"/>
      <c r="D98" s="179"/>
      <c r="E98" s="189"/>
      <c r="F98" s="189"/>
      <c r="G98" s="661"/>
      <c r="H98" s="661"/>
      <c r="I98" s="662"/>
      <c r="J98" s="313"/>
      <c r="K98" s="189"/>
      <c r="L98" s="189"/>
      <c r="M98" s="189"/>
      <c r="N98" s="189"/>
      <c r="O98" s="189"/>
      <c r="P98" s="189"/>
      <c r="Q98" s="189"/>
      <c r="R98" s="189"/>
      <c r="S98" s="189"/>
      <c r="T98" s="189"/>
      <c r="U98" s="189"/>
      <c r="V98" s="189"/>
      <c r="W98" s="189"/>
      <c r="X98" s="189"/>
      <c r="Y98" s="189"/>
      <c r="Z98" s="189"/>
      <c r="AA98" s="189"/>
      <c r="AB98" s="189"/>
    </row>
    <row r="99" ht="15.75" customHeight="1">
      <c r="A99" s="313"/>
      <c r="B99" s="189"/>
      <c r="C99" s="179"/>
      <c r="D99" s="179"/>
      <c r="E99" s="189"/>
      <c r="F99" s="189"/>
      <c r="G99" s="661"/>
      <c r="H99" s="661"/>
      <c r="I99" s="662"/>
      <c r="J99" s="313"/>
      <c r="K99" s="189"/>
      <c r="L99" s="189"/>
      <c r="M99" s="189"/>
      <c r="N99" s="189"/>
      <c r="O99" s="189"/>
      <c r="P99" s="189"/>
      <c r="Q99" s="189"/>
      <c r="R99" s="189"/>
      <c r="S99" s="189"/>
      <c r="T99" s="189"/>
      <c r="U99" s="189"/>
      <c r="V99" s="189"/>
      <c r="W99" s="189"/>
      <c r="X99" s="189"/>
      <c r="Y99" s="189"/>
      <c r="Z99" s="189"/>
      <c r="AA99" s="189"/>
      <c r="AB99" s="189"/>
    </row>
    <row r="100" ht="15.75" customHeight="1">
      <c r="A100" s="313"/>
      <c r="B100" s="189"/>
      <c r="C100" s="179"/>
      <c r="D100" s="179"/>
      <c r="E100" s="189"/>
      <c r="F100" s="189"/>
      <c r="G100" s="661"/>
      <c r="H100" s="661"/>
      <c r="I100" s="662"/>
      <c r="J100" s="313"/>
      <c r="K100" s="189"/>
      <c r="L100" s="189"/>
      <c r="M100" s="189"/>
      <c r="N100" s="189"/>
      <c r="O100" s="189"/>
      <c r="P100" s="189"/>
      <c r="Q100" s="189"/>
      <c r="R100" s="189"/>
      <c r="S100" s="189"/>
      <c r="T100" s="189"/>
      <c r="U100" s="189"/>
      <c r="V100" s="189"/>
      <c r="W100" s="189"/>
      <c r="X100" s="189"/>
      <c r="Y100" s="189"/>
      <c r="Z100" s="189"/>
      <c r="AA100" s="189"/>
      <c r="AB100" s="189"/>
    </row>
    <row r="101" ht="15.75" customHeight="1">
      <c r="A101" s="313"/>
      <c r="B101" s="189"/>
      <c r="C101" s="179"/>
      <c r="D101" s="179"/>
      <c r="E101" s="189"/>
      <c r="F101" s="189"/>
      <c r="G101" s="661"/>
      <c r="H101" s="661"/>
      <c r="I101" s="662"/>
      <c r="J101" s="313"/>
      <c r="K101" s="189"/>
      <c r="L101" s="189"/>
      <c r="M101" s="189"/>
      <c r="N101" s="189"/>
      <c r="O101" s="189"/>
      <c r="P101" s="189"/>
      <c r="Q101" s="189"/>
      <c r="R101" s="189"/>
      <c r="S101" s="189"/>
      <c r="T101" s="189"/>
      <c r="U101" s="189"/>
      <c r="V101" s="189"/>
      <c r="W101" s="189"/>
      <c r="X101" s="189"/>
      <c r="Y101" s="189"/>
      <c r="Z101" s="189"/>
      <c r="AA101" s="189"/>
      <c r="AB101" s="189"/>
    </row>
    <row r="102" ht="15.75" customHeight="1">
      <c r="A102" s="313"/>
      <c r="B102" s="189"/>
      <c r="C102" s="179"/>
      <c r="D102" s="179"/>
      <c r="E102" s="189"/>
      <c r="F102" s="189"/>
      <c r="G102" s="661"/>
      <c r="H102" s="661"/>
      <c r="I102" s="662"/>
      <c r="J102" s="313"/>
      <c r="K102" s="189"/>
      <c r="L102" s="189"/>
      <c r="M102" s="189"/>
      <c r="N102" s="189"/>
      <c r="O102" s="189"/>
      <c r="P102" s="189"/>
      <c r="Q102" s="189"/>
      <c r="R102" s="189"/>
      <c r="S102" s="189"/>
      <c r="T102" s="189"/>
      <c r="U102" s="189"/>
      <c r="V102" s="189"/>
      <c r="W102" s="189"/>
      <c r="X102" s="189"/>
      <c r="Y102" s="189"/>
      <c r="Z102" s="189"/>
      <c r="AA102" s="189"/>
      <c r="AB102" s="189"/>
    </row>
    <row r="103" ht="15.75" customHeight="1">
      <c r="A103" s="313"/>
      <c r="B103" s="189"/>
      <c r="C103" s="179"/>
      <c r="D103" s="179"/>
      <c r="E103" s="189"/>
      <c r="F103" s="189"/>
      <c r="G103" s="661"/>
      <c r="H103" s="661"/>
      <c r="I103" s="662"/>
      <c r="J103" s="313"/>
      <c r="K103" s="189"/>
      <c r="L103" s="189"/>
      <c r="M103" s="189"/>
      <c r="N103" s="189"/>
      <c r="O103" s="189"/>
      <c r="P103" s="189"/>
      <c r="Q103" s="189"/>
      <c r="R103" s="189"/>
      <c r="S103" s="189"/>
      <c r="T103" s="189"/>
      <c r="U103" s="189"/>
      <c r="V103" s="189"/>
      <c r="W103" s="189"/>
      <c r="X103" s="189"/>
      <c r="Y103" s="189"/>
      <c r="Z103" s="189"/>
      <c r="AA103" s="189"/>
      <c r="AB103" s="189"/>
    </row>
    <row r="104" ht="15.75" customHeight="1">
      <c r="A104" s="313"/>
      <c r="B104" s="189"/>
      <c r="C104" s="179"/>
      <c r="D104" s="179"/>
      <c r="E104" s="189"/>
      <c r="F104" s="189"/>
      <c r="G104" s="661"/>
      <c r="H104" s="661"/>
      <c r="I104" s="662"/>
      <c r="J104" s="313"/>
      <c r="K104" s="189"/>
      <c r="L104" s="189"/>
      <c r="M104" s="189"/>
      <c r="N104" s="189"/>
      <c r="O104" s="189"/>
      <c r="P104" s="189"/>
      <c r="Q104" s="189"/>
      <c r="R104" s="189"/>
      <c r="S104" s="189"/>
      <c r="T104" s="189"/>
      <c r="U104" s="189"/>
      <c r="V104" s="189"/>
      <c r="W104" s="189"/>
      <c r="X104" s="189"/>
      <c r="Y104" s="189"/>
      <c r="Z104" s="189"/>
      <c r="AA104" s="189"/>
      <c r="AB104" s="189"/>
    </row>
    <row r="105" ht="15.75" customHeight="1">
      <c r="A105" s="313"/>
      <c r="B105" s="189"/>
      <c r="C105" s="179"/>
      <c r="D105" s="179"/>
      <c r="E105" s="189"/>
      <c r="F105" s="189"/>
      <c r="G105" s="661"/>
      <c r="H105" s="661"/>
      <c r="I105" s="662"/>
      <c r="J105" s="313"/>
      <c r="K105" s="189"/>
      <c r="L105" s="189"/>
      <c r="M105" s="189"/>
      <c r="N105" s="189"/>
      <c r="O105" s="189"/>
      <c r="P105" s="189"/>
      <c r="Q105" s="189"/>
      <c r="R105" s="189"/>
      <c r="S105" s="189"/>
      <c r="T105" s="189"/>
      <c r="U105" s="189"/>
      <c r="V105" s="189"/>
      <c r="W105" s="189"/>
      <c r="X105" s="189"/>
      <c r="Y105" s="189"/>
      <c r="Z105" s="189"/>
      <c r="AA105" s="189"/>
      <c r="AB105" s="189"/>
    </row>
    <row r="106" ht="15.75" customHeight="1">
      <c r="A106" s="313"/>
      <c r="B106" s="189"/>
      <c r="C106" s="179"/>
      <c r="D106" s="179"/>
      <c r="E106" s="189"/>
      <c r="F106" s="189"/>
      <c r="G106" s="661"/>
      <c r="H106" s="661"/>
      <c r="I106" s="662"/>
      <c r="J106" s="313"/>
      <c r="K106" s="189"/>
      <c r="L106" s="189"/>
      <c r="M106" s="189"/>
      <c r="N106" s="189"/>
      <c r="O106" s="189"/>
      <c r="P106" s="189"/>
      <c r="Q106" s="189"/>
      <c r="R106" s="189"/>
      <c r="S106" s="189"/>
      <c r="T106" s="189"/>
      <c r="U106" s="189"/>
      <c r="V106" s="189"/>
      <c r="W106" s="189"/>
      <c r="X106" s="189"/>
      <c r="Y106" s="189"/>
      <c r="Z106" s="189"/>
      <c r="AA106" s="189"/>
      <c r="AB106" s="189"/>
    </row>
    <row r="107" ht="15.75" customHeight="1">
      <c r="A107" s="313"/>
      <c r="B107" s="189"/>
      <c r="C107" s="179"/>
      <c r="D107" s="179"/>
      <c r="E107" s="189"/>
      <c r="F107" s="189"/>
      <c r="G107" s="661"/>
      <c r="H107" s="661"/>
      <c r="I107" s="662"/>
      <c r="J107" s="313"/>
      <c r="K107" s="189"/>
      <c r="L107" s="189"/>
      <c r="M107" s="189"/>
      <c r="N107" s="189"/>
      <c r="O107" s="189"/>
      <c r="P107" s="189"/>
      <c r="Q107" s="189"/>
      <c r="R107" s="189"/>
      <c r="S107" s="189"/>
      <c r="T107" s="189"/>
      <c r="U107" s="189"/>
      <c r="V107" s="189"/>
      <c r="W107" s="189"/>
      <c r="X107" s="189"/>
      <c r="Y107" s="189"/>
      <c r="Z107" s="189"/>
      <c r="AA107" s="189"/>
      <c r="AB107" s="189"/>
    </row>
    <row r="108" ht="15.75" customHeight="1">
      <c r="A108" s="313"/>
      <c r="B108" s="189"/>
      <c r="C108" s="179"/>
      <c r="D108" s="179"/>
      <c r="E108" s="189"/>
      <c r="F108" s="189"/>
      <c r="G108" s="661"/>
      <c r="H108" s="661"/>
      <c r="I108" s="662"/>
      <c r="J108" s="313"/>
      <c r="K108" s="189"/>
      <c r="L108" s="189"/>
      <c r="M108" s="189"/>
      <c r="N108" s="189"/>
      <c r="O108" s="189"/>
      <c r="P108" s="189"/>
      <c r="Q108" s="189"/>
      <c r="R108" s="189"/>
      <c r="S108" s="189"/>
      <c r="T108" s="189"/>
      <c r="U108" s="189"/>
      <c r="V108" s="189"/>
      <c r="W108" s="189"/>
      <c r="X108" s="189"/>
      <c r="Y108" s="189"/>
      <c r="Z108" s="189"/>
      <c r="AA108" s="189"/>
      <c r="AB108" s="189"/>
    </row>
    <row r="109" ht="15.75" customHeight="1">
      <c r="A109" s="313"/>
      <c r="B109" s="189"/>
      <c r="C109" s="179"/>
      <c r="D109" s="179"/>
      <c r="E109" s="189"/>
      <c r="F109" s="189"/>
      <c r="G109" s="661"/>
      <c r="H109" s="661"/>
      <c r="I109" s="662"/>
      <c r="J109" s="313"/>
      <c r="K109" s="189"/>
      <c r="L109" s="189"/>
      <c r="M109" s="189"/>
      <c r="N109" s="189"/>
      <c r="O109" s="189"/>
      <c r="P109" s="189"/>
      <c r="Q109" s="189"/>
      <c r="R109" s="189"/>
      <c r="S109" s="189"/>
      <c r="T109" s="189"/>
      <c r="U109" s="189"/>
      <c r="V109" s="189"/>
      <c r="W109" s="189"/>
      <c r="X109" s="189"/>
      <c r="Y109" s="189"/>
      <c r="Z109" s="189"/>
      <c r="AA109" s="189"/>
      <c r="AB109" s="189"/>
    </row>
    <row r="110" ht="15.75" customHeight="1">
      <c r="A110" s="313"/>
      <c r="B110" s="189"/>
      <c r="C110" s="179"/>
      <c r="D110" s="179"/>
      <c r="E110" s="189"/>
      <c r="F110" s="189"/>
      <c r="G110" s="661"/>
      <c r="H110" s="661"/>
      <c r="I110" s="662"/>
      <c r="J110" s="313"/>
      <c r="K110" s="189"/>
      <c r="L110" s="189"/>
      <c r="M110" s="189"/>
      <c r="N110" s="189"/>
      <c r="O110" s="189"/>
      <c r="P110" s="189"/>
      <c r="Q110" s="189"/>
      <c r="R110" s="189"/>
      <c r="S110" s="189"/>
      <c r="T110" s="189"/>
      <c r="U110" s="189"/>
      <c r="V110" s="189"/>
      <c r="W110" s="189"/>
      <c r="X110" s="189"/>
      <c r="Y110" s="189"/>
      <c r="Z110" s="189"/>
      <c r="AA110" s="189"/>
      <c r="AB110" s="189"/>
    </row>
    <row r="111" ht="15.75" customHeight="1">
      <c r="A111" s="313"/>
      <c r="B111" s="189"/>
      <c r="C111" s="179"/>
      <c r="D111" s="179"/>
      <c r="E111" s="189"/>
      <c r="F111" s="189"/>
      <c r="G111" s="661"/>
      <c r="H111" s="661"/>
      <c r="I111" s="662"/>
      <c r="J111" s="313"/>
      <c r="K111" s="189"/>
      <c r="L111" s="189"/>
      <c r="M111" s="189"/>
      <c r="N111" s="189"/>
      <c r="O111" s="189"/>
      <c r="P111" s="189"/>
      <c r="Q111" s="189"/>
      <c r="R111" s="189"/>
      <c r="S111" s="189"/>
      <c r="T111" s="189"/>
      <c r="U111" s="189"/>
      <c r="V111" s="189"/>
      <c r="W111" s="189"/>
      <c r="X111" s="189"/>
      <c r="Y111" s="189"/>
      <c r="Z111" s="189"/>
      <c r="AA111" s="189"/>
      <c r="AB111" s="189"/>
    </row>
    <row r="112" ht="15.75" customHeight="1">
      <c r="A112" s="313"/>
      <c r="B112" s="189"/>
      <c r="C112" s="179"/>
      <c r="D112" s="179"/>
      <c r="E112" s="189"/>
      <c r="F112" s="189"/>
      <c r="G112" s="661"/>
      <c r="H112" s="661"/>
      <c r="I112" s="662"/>
      <c r="J112" s="313"/>
      <c r="K112" s="189"/>
      <c r="L112" s="189"/>
      <c r="M112" s="189"/>
      <c r="N112" s="189"/>
      <c r="O112" s="189"/>
      <c r="P112" s="189"/>
      <c r="Q112" s="189"/>
      <c r="R112" s="189"/>
      <c r="S112" s="189"/>
      <c r="T112" s="189"/>
      <c r="U112" s="189"/>
      <c r="V112" s="189"/>
      <c r="W112" s="189"/>
      <c r="X112" s="189"/>
      <c r="Y112" s="189"/>
      <c r="Z112" s="189"/>
      <c r="AA112" s="189"/>
      <c r="AB112" s="189"/>
    </row>
    <row r="113" ht="15.75" customHeight="1">
      <c r="A113" s="313"/>
      <c r="B113" s="189"/>
      <c r="C113" s="179"/>
      <c r="D113" s="179"/>
      <c r="E113" s="189"/>
      <c r="F113" s="189"/>
      <c r="G113" s="661"/>
      <c r="H113" s="661"/>
      <c r="I113" s="662"/>
      <c r="J113" s="313"/>
      <c r="K113" s="189"/>
      <c r="L113" s="189"/>
      <c r="M113" s="189"/>
      <c r="N113" s="189"/>
      <c r="O113" s="189"/>
      <c r="P113" s="189"/>
      <c r="Q113" s="189"/>
      <c r="R113" s="189"/>
      <c r="S113" s="189"/>
      <c r="T113" s="189"/>
      <c r="U113" s="189"/>
      <c r="V113" s="189"/>
      <c r="W113" s="189"/>
      <c r="X113" s="189"/>
      <c r="Y113" s="189"/>
      <c r="Z113" s="189"/>
      <c r="AA113" s="189"/>
      <c r="AB113" s="189"/>
    </row>
    <row r="114" ht="15.75" customHeight="1">
      <c r="A114" s="313"/>
      <c r="B114" s="189"/>
      <c r="C114" s="179"/>
      <c r="D114" s="179"/>
      <c r="E114" s="189"/>
      <c r="F114" s="189"/>
      <c r="G114" s="661"/>
      <c r="H114" s="661"/>
      <c r="I114" s="662"/>
      <c r="J114" s="313"/>
      <c r="K114" s="189"/>
      <c r="L114" s="189"/>
      <c r="M114" s="189"/>
      <c r="N114" s="189"/>
      <c r="O114" s="189"/>
      <c r="P114" s="189"/>
      <c r="Q114" s="189"/>
      <c r="R114" s="189"/>
      <c r="S114" s="189"/>
      <c r="T114" s="189"/>
      <c r="U114" s="189"/>
      <c r="V114" s="189"/>
      <c r="W114" s="189"/>
      <c r="X114" s="189"/>
      <c r="Y114" s="189"/>
      <c r="Z114" s="189"/>
      <c r="AA114" s="189"/>
      <c r="AB114" s="189"/>
    </row>
    <row r="115" ht="15.75" customHeight="1">
      <c r="A115" s="313"/>
      <c r="B115" s="189"/>
      <c r="C115" s="179"/>
      <c r="D115" s="179"/>
      <c r="E115" s="189"/>
      <c r="F115" s="189"/>
      <c r="G115" s="661"/>
      <c r="H115" s="661"/>
      <c r="I115" s="662"/>
      <c r="J115" s="313"/>
      <c r="K115" s="189"/>
      <c r="L115" s="189"/>
      <c r="M115" s="189"/>
      <c r="N115" s="189"/>
      <c r="O115" s="189"/>
      <c r="P115" s="189"/>
      <c r="Q115" s="189"/>
      <c r="R115" s="189"/>
      <c r="S115" s="189"/>
      <c r="T115" s="189"/>
      <c r="U115" s="189"/>
      <c r="V115" s="189"/>
      <c r="W115" s="189"/>
      <c r="X115" s="189"/>
      <c r="Y115" s="189"/>
      <c r="Z115" s="189"/>
      <c r="AA115" s="189"/>
      <c r="AB115" s="189"/>
    </row>
    <row r="116" ht="15.75" customHeight="1">
      <c r="A116" s="313"/>
      <c r="B116" s="189"/>
      <c r="C116" s="179"/>
      <c r="D116" s="179"/>
      <c r="E116" s="189"/>
      <c r="F116" s="189"/>
      <c r="G116" s="661"/>
      <c r="H116" s="661"/>
      <c r="I116" s="662"/>
      <c r="J116" s="313"/>
      <c r="K116" s="189"/>
      <c r="L116" s="189"/>
      <c r="M116" s="189"/>
      <c r="N116" s="189"/>
      <c r="O116" s="189"/>
      <c r="P116" s="189"/>
      <c r="Q116" s="189"/>
      <c r="R116" s="189"/>
      <c r="S116" s="189"/>
      <c r="T116" s="189"/>
      <c r="U116" s="189"/>
      <c r="V116" s="189"/>
      <c r="W116" s="189"/>
      <c r="X116" s="189"/>
      <c r="Y116" s="189"/>
      <c r="Z116" s="189"/>
      <c r="AA116" s="189"/>
      <c r="AB116" s="189"/>
    </row>
    <row r="117" ht="15.75" customHeight="1">
      <c r="A117" s="313"/>
      <c r="B117" s="189"/>
      <c r="C117" s="179"/>
      <c r="D117" s="179"/>
      <c r="E117" s="189"/>
      <c r="F117" s="189"/>
      <c r="G117" s="661"/>
      <c r="H117" s="661"/>
      <c r="I117" s="662"/>
      <c r="J117" s="313"/>
      <c r="K117" s="189"/>
      <c r="L117" s="189"/>
      <c r="M117" s="189"/>
      <c r="N117" s="189"/>
      <c r="O117" s="189"/>
      <c r="P117" s="189"/>
      <c r="Q117" s="189"/>
      <c r="R117" s="189"/>
      <c r="S117" s="189"/>
      <c r="T117" s="189"/>
      <c r="U117" s="189"/>
      <c r="V117" s="189"/>
      <c r="W117" s="189"/>
      <c r="X117" s="189"/>
      <c r="Y117" s="189"/>
      <c r="Z117" s="189"/>
      <c r="AA117" s="189"/>
      <c r="AB117" s="189"/>
    </row>
    <row r="118" ht="15.75" customHeight="1">
      <c r="A118" s="313"/>
      <c r="B118" s="189"/>
      <c r="C118" s="179"/>
      <c r="D118" s="179"/>
      <c r="E118" s="189"/>
      <c r="F118" s="189"/>
      <c r="G118" s="661"/>
      <c r="H118" s="661"/>
      <c r="I118" s="662"/>
      <c r="J118" s="313"/>
      <c r="K118" s="189"/>
      <c r="L118" s="189"/>
      <c r="M118" s="189"/>
      <c r="N118" s="189"/>
      <c r="O118" s="189"/>
      <c r="P118" s="189"/>
      <c r="Q118" s="189"/>
      <c r="R118" s="189"/>
      <c r="S118" s="189"/>
      <c r="T118" s="189"/>
      <c r="U118" s="189"/>
      <c r="V118" s="189"/>
      <c r="W118" s="189"/>
      <c r="X118" s="189"/>
      <c r="Y118" s="189"/>
      <c r="Z118" s="189"/>
      <c r="AA118" s="189"/>
      <c r="AB118" s="189"/>
    </row>
    <row r="119" ht="15.75" customHeight="1">
      <c r="A119" s="313"/>
      <c r="B119" s="189"/>
      <c r="C119" s="179"/>
      <c r="D119" s="179"/>
      <c r="E119" s="189"/>
      <c r="F119" s="189"/>
      <c r="G119" s="661"/>
      <c r="H119" s="661"/>
      <c r="I119" s="662"/>
      <c r="J119" s="313"/>
      <c r="K119" s="189"/>
      <c r="L119" s="189"/>
      <c r="M119" s="189"/>
      <c r="N119" s="189"/>
      <c r="O119" s="189"/>
      <c r="P119" s="189"/>
      <c r="Q119" s="189"/>
      <c r="R119" s="189"/>
      <c r="S119" s="189"/>
      <c r="T119" s="189"/>
      <c r="U119" s="189"/>
      <c r="V119" s="189"/>
      <c r="W119" s="189"/>
      <c r="X119" s="189"/>
      <c r="Y119" s="189"/>
      <c r="Z119" s="189"/>
      <c r="AA119" s="189"/>
      <c r="AB119" s="189"/>
    </row>
    <row r="120" ht="15.75" customHeight="1">
      <c r="A120" s="313"/>
      <c r="B120" s="189"/>
      <c r="C120" s="179"/>
      <c r="D120" s="179"/>
      <c r="E120" s="189"/>
      <c r="F120" s="189"/>
      <c r="G120" s="661"/>
      <c r="H120" s="661"/>
      <c r="I120" s="662"/>
      <c r="J120" s="313"/>
      <c r="K120" s="189"/>
      <c r="L120" s="189"/>
      <c r="M120" s="189"/>
      <c r="N120" s="189"/>
      <c r="O120" s="189"/>
      <c r="P120" s="189"/>
      <c r="Q120" s="189"/>
      <c r="R120" s="189"/>
      <c r="S120" s="189"/>
      <c r="T120" s="189"/>
      <c r="U120" s="189"/>
      <c r="V120" s="189"/>
      <c r="W120" s="189"/>
      <c r="X120" s="189"/>
      <c r="Y120" s="189"/>
      <c r="Z120" s="189"/>
      <c r="AA120" s="189"/>
      <c r="AB120" s="189"/>
    </row>
    <row r="121" ht="15.75" customHeight="1">
      <c r="A121" s="313"/>
      <c r="B121" s="189"/>
      <c r="C121" s="179"/>
      <c r="D121" s="179"/>
      <c r="E121" s="189"/>
      <c r="F121" s="189"/>
      <c r="G121" s="661"/>
      <c r="H121" s="661"/>
      <c r="I121" s="662"/>
      <c r="J121" s="313"/>
      <c r="K121" s="189"/>
      <c r="L121" s="189"/>
      <c r="M121" s="189"/>
      <c r="N121" s="189"/>
      <c r="O121" s="189"/>
      <c r="P121" s="189"/>
      <c r="Q121" s="189"/>
      <c r="R121" s="189"/>
      <c r="S121" s="189"/>
      <c r="T121" s="189"/>
      <c r="U121" s="189"/>
      <c r="V121" s="189"/>
      <c r="W121" s="189"/>
      <c r="X121" s="189"/>
      <c r="Y121" s="189"/>
      <c r="Z121" s="189"/>
      <c r="AA121" s="189"/>
      <c r="AB121" s="189"/>
    </row>
    <row r="122" ht="15.75" customHeight="1">
      <c r="A122" s="313"/>
      <c r="B122" s="189"/>
      <c r="C122" s="179"/>
      <c r="D122" s="179"/>
      <c r="E122" s="189"/>
      <c r="F122" s="189"/>
      <c r="G122" s="661"/>
      <c r="H122" s="661"/>
      <c r="I122" s="662"/>
      <c r="J122" s="313"/>
      <c r="K122" s="189"/>
      <c r="L122" s="189"/>
      <c r="M122" s="189"/>
      <c r="N122" s="189"/>
      <c r="O122" s="189"/>
      <c r="P122" s="189"/>
      <c r="Q122" s="189"/>
      <c r="R122" s="189"/>
      <c r="S122" s="189"/>
      <c r="T122" s="189"/>
      <c r="U122" s="189"/>
      <c r="V122" s="189"/>
      <c r="W122" s="189"/>
      <c r="X122" s="189"/>
      <c r="Y122" s="189"/>
      <c r="Z122" s="189"/>
      <c r="AA122" s="189"/>
      <c r="AB122" s="189"/>
    </row>
    <row r="123" ht="15.75" customHeight="1">
      <c r="A123" s="313"/>
      <c r="B123" s="189"/>
      <c r="C123" s="179"/>
      <c r="D123" s="179"/>
      <c r="E123" s="189"/>
      <c r="F123" s="189"/>
      <c r="G123" s="661"/>
      <c r="H123" s="661"/>
      <c r="I123" s="662"/>
      <c r="J123" s="313"/>
      <c r="K123" s="189"/>
      <c r="L123" s="189"/>
      <c r="M123" s="189"/>
      <c r="N123" s="189"/>
      <c r="O123" s="189"/>
      <c r="P123" s="189"/>
      <c r="Q123" s="189"/>
      <c r="R123" s="189"/>
      <c r="S123" s="189"/>
      <c r="T123" s="189"/>
      <c r="U123" s="189"/>
      <c r="V123" s="189"/>
      <c r="W123" s="189"/>
      <c r="X123" s="189"/>
      <c r="Y123" s="189"/>
      <c r="Z123" s="189"/>
      <c r="AA123" s="189"/>
      <c r="AB123" s="189"/>
    </row>
    <row r="124" ht="15.75" customHeight="1">
      <c r="A124" s="313"/>
      <c r="B124" s="189"/>
      <c r="C124" s="179"/>
      <c r="D124" s="179"/>
      <c r="E124" s="189"/>
      <c r="F124" s="189"/>
      <c r="G124" s="661"/>
      <c r="H124" s="661"/>
      <c r="I124" s="662"/>
      <c r="J124" s="313"/>
      <c r="K124" s="189"/>
      <c r="L124" s="189"/>
      <c r="M124" s="189"/>
      <c r="N124" s="189"/>
      <c r="O124" s="189"/>
      <c r="P124" s="189"/>
      <c r="Q124" s="189"/>
      <c r="R124" s="189"/>
      <c r="S124" s="189"/>
      <c r="T124" s="189"/>
      <c r="U124" s="189"/>
      <c r="V124" s="189"/>
      <c r="W124" s="189"/>
      <c r="X124" s="189"/>
      <c r="Y124" s="189"/>
      <c r="Z124" s="189"/>
      <c r="AA124" s="189"/>
      <c r="AB124" s="189"/>
    </row>
    <row r="125" ht="15.75" customHeight="1">
      <c r="A125" s="313"/>
      <c r="B125" s="189"/>
      <c r="C125" s="179"/>
      <c r="D125" s="179"/>
      <c r="E125" s="189"/>
      <c r="F125" s="189"/>
      <c r="G125" s="661"/>
      <c r="H125" s="661"/>
      <c r="I125" s="662"/>
      <c r="J125" s="313"/>
      <c r="K125" s="189"/>
      <c r="L125" s="189"/>
      <c r="M125" s="189"/>
      <c r="N125" s="189"/>
      <c r="O125" s="189"/>
      <c r="P125" s="189"/>
      <c r="Q125" s="189"/>
      <c r="R125" s="189"/>
      <c r="S125" s="189"/>
      <c r="T125" s="189"/>
      <c r="U125" s="189"/>
      <c r="V125" s="189"/>
      <c r="W125" s="189"/>
      <c r="X125" s="189"/>
      <c r="Y125" s="189"/>
      <c r="Z125" s="189"/>
      <c r="AA125" s="189"/>
      <c r="AB125" s="189"/>
    </row>
    <row r="126" ht="15.75" customHeight="1">
      <c r="A126" s="313"/>
      <c r="B126" s="189"/>
      <c r="C126" s="179"/>
      <c r="D126" s="179"/>
      <c r="E126" s="189"/>
      <c r="F126" s="189"/>
      <c r="G126" s="661"/>
      <c r="H126" s="661"/>
      <c r="I126" s="662"/>
      <c r="J126" s="313"/>
      <c r="K126" s="189"/>
      <c r="L126" s="189"/>
      <c r="M126" s="189"/>
      <c r="N126" s="189"/>
      <c r="O126" s="189"/>
      <c r="P126" s="189"/>
      <c r="Q126" s="189"/>
      <c r="R126" s="189"/>
      <c r="S126" s="189"/>
      <c r="T126" s="189"/>
      <c r="U126" s="189"/>
      <c r="V126" s="189"/>
      <c r="W126" s="189"/>
      <c r="X126" s="189"/>
      <c r="Y126" s="189"/>
      <c r="Z126" s="189"/>
      <c r="AA126" s="189"/>
      <c r="AB126" s="189"/>
    </row>
    <row r="127" ht="15.75" customHeight="1">
      <c r="A127" s="313"/>
      <c r="B127" s="189"/>
      <c r="C127" s="179"/>
      <c r="D127" s="179"/>
      <c r="E127" s="189"/>
      <c r="F127" s="189"/>
      <c r="G127" s="661"/>
      <c r="H127" s="661"/>
      <c r="I127" s="662"/>
      <c r="J127" s="313"/>
      <c r="K127" s="189"/>
      <c r="L127" s="189"/>
      <c r="M127" s="189"/>
      <c r="N127" s="189"/>
      <c r="O127" s="189"/>
      <c r="P127" s="189"/>
      <c r="Q127" s="189"/>
      <c r="R127" s="189"/>
      <c r="S127" s="189"/>
      <c r="T127" s="189"/>
      <c r="U127" s="189"/>
      <c r="V127" s="189"/>
      <c r="W127" s="189"/>
      <c r="X127" s="189"/>
      <c r="Y127" s="189"/>
      <c r="Z127" s="189"/>
      <c r="AA127" s="189"/>
      <c r="AB127" s="189"/>
    </row>
    <row r="128" ht="15.75" customHeight="1">
      <c r="A128" s="313"/>
      <c r="B128" s="189"/>
      <c r="C128" s="179"/>
      <c r="D128" s="179"/>
      <c r="E128" s="189"/>
      <c r="F128" s="189"/>
      <c r="G128" s="661"/>
      <c r="H128" s="661"/>
      <c r="I128" s="662"/>
      <c r="J128" s="313"/>
      <c r="K128" s="189"/>
      <c r="L128" s="189"/>
      <c r="M128" s="189"/>
      <c r="N128" s="189"/>
      <c r="O128" s="189"/>
      <c r="P128" s="189"/>
      <c r="Q128" s="189"/>
      <c r="R128" s="189"/>
      <c r="S128" s="189"/>
      <c r="T128" s="189"/>
      <c r="U128" s="189"/>
      <c r="V128" s="189"/>
      <c r="W128" s="189"/>
      <c r="X128" s="189"/>
      <c r="Y128" s="189"/>
      <c r="Z128" s="189"/>
      <c r="AA128" s="189"/>
      <c r="AB128" s="189"/>
    </row>
    <row r="129" ht="15.75" customHeight="1">
      <c r="A129" s="313"/>
      <c r="B129" s="189"/>
      <c r="C129" s="179"/>
      <c r="D129" s="179"/>
      <c r="E129" s="189"/>
      <c r="F129" s="189"/>
      <c r="G129" s="661"/>
      <c r="H129" s="661"/>
      <c r="I129" s="662"/>
      <c r="J129" s="313"/>
      <c r="K129" s="189"/>
      <c r="L129" s="189"/>
      <c r="M129" s="189"/>
      <c r="N129" s="189"/>
      <c r="O129" s="189"/>
      <c r="P129" s="189"/>
      <c r="Q129" s="189"/>
      <c r="R129" s="189"/>
      <c r="S129" s="189"/>
      <c r="T129" s="189"/>
      <c r="U129" s="189"/>
      <c r="V129" s="189"/>
      <c r="W129" s="189"/>
      <c r="X129" s="189"/>
      <c r="Y129" s="189"/>
      <c r="Z129" s="189"/>
      <c r="AA129" s="189"/>
      <c r="AB129" s="189"/>
    </row>
    <row r="130" ht="15.75" customHeight="1">
      <c r="A130" s="313"/>
      <c r="B130" s="189"/>
      <c r="C130" s="179"/>
      <c r="D130" s="179"/>
      <c r="E130" s="189"/>
      <c r="F130" s="189"/>
      <c r="G130" s="661"/>
      <c r="H130" s="661"/>
      <c r="I130" s="662"/>
      <c r="J130" s="313"/>
      <c r="K130" s="189"/>
      <c r="L130" s="189"/>
      <c r="M130" s="189"/>
      <c r="N130" s="189"/>
      <c r="O130" s="189"/>
      <c r="P130" s="189"/>
      <c r="Q130" s="189"/>
      <c r="R130" s="189"/>
      <c r="S130" s="189"/>
      <c r="T130" s="189"/>
      <c r="U130" s="189"/>
      <c r="V130" s="189"/>
      <c r="W130" s="189"/>
      <c r="X130" s="189"/>
      <c r="Y130" s="189"/>
      <c r="Z130" s="189"/>
      <c r="AA130" s="189"/>
      <c r="AB130" s="189"/>
    </row>
    <row r="131" ht="15.75" customHeight="1">
      <c r="A131" s="313"/>
      <c r="B131" s="189"/>
      <c r="C131" s="179"/>
      <c r="D131" s="179"/>
      <c r="E131" s="189"/>
      <c r="F131" s="189"/>
      <c r="G131" s="661"/>
      <c r="H131" s="661"/>
      <c r="I131" s="662"/>
      <c r="J131" s="313"/>
      <c r="K131" s="189"/>
      <c r="L131" s="189"/>
      <c r="M131" s="189"/>
      <c r="N131" s="189"/>
      <c r="O131" s="189"/>
      <c r="P131" s="189"/>
      <c r="Q131" s="189"/>
      <c r="R131" s="189"/>
      <c r="S131" s="189"/>
      <c r="T131" s="189"/>
      <c r="U131" s="189"/>
      <c r="V131" s="189"/>
      <c r="W131" s="189"/>
      <c r="X131" s="189"/>
      <c r="Y131" s="189"/>
      <c r="Z131" s="189"/>
      <c r="AA131" s="189"/>
      <c r="AB131" s="189"/>
    </row>
    <row r="132" ht="15.75" customHeight="1">
      <c r="A132" s="313"/>
      <c r="B132" s="189"/>
      <c r="C132" s="179"/>
      <c r="D132" s="179"/>
      <c r="E132" s="189"/>
      <c r="F132" s="189"/>
      <c r="G132" s="661"/>
      <c r="H132" s="661"/>
      <c r="I132" s="662"/>
      <c r="J132" s="313"/>
      <c r="K132" s="189"/>
      <c r="L132" s="189"/>
      <c r="M132" s="189"/>
      <c r="N132" s="189"/>
      <c r="O132" s="189"/>
      <c r="P132" s="189"/>
      <c r="Q132" s="189"/>
      <c r="R132" s="189"/>
      <c r="S132" s="189"/>
      <c r="T132" s="189"/>
      <c r="U132" s="189"/>
      <c r="V132" s="189"/>
      <c r="W132" s="189"/>
      <c r="X132" s="189"/>
      <c r="Y132" s="189"/>
      <c r="Z132" s="189"/>
      <c r="AA132" s="189"/>
      <c r="AB132" s="189"/>
    </row>
    <row r="133" ht="15.75" customHeight="1">
      <c r="A133" s="313"/>
      <c r="B133" s="189"/>
      <c r="C133" s="179"/>
      <c r="D133" s="179"/>
      <c r="E133" s="189"/>
      <c r="F133" s="189"/>
      <c r="G133" s="661"/>
      <c r="H133" s="661"/>
      <c r="I133" s="662"/>
      <c r="J133" s="313"/>
      <c r="K133" s="189"/>
      <c r="L133" s="189"/>
      <c r="M133" s="189"/>
      <c r="N133" s="189"/>
      <c r="O133" s="189"/>
      <c r="P133" s="189"/>
      <c r="Q133" s="189"/>
      <c r="R133" s="189"/>
      <c r="S133" s="189"/>
      <c r="T133" s="189"/>
      <c r="U133" s="189"/>
      <c r="V133" s="189"/>
      <c r="W133" s="189"/>
      <c r="X133" s="189"/>
      <c r="Y133" s="189"/>
      <c r="Z133" s="189"/>
      <c r="AA133" s="189"/>
      <c r="AB133" s="189"/>
    </row>
    <row r="134" ht="15.75" customHeight="1">
      <c r="A134" s="313"/>
      <c r="B134" s="189"/>
      <c r="C134" s="179"/>
      <c r="D134" s="179"/>
      <c r="E134" s="189"/>
      <c r="F134" s="189"/>
      <c r="G134" s="661"/>
      <c r="H134" s="661"/>
      <c r="I134" s="662"/>
      <c r="J134" s="313"/>
      <c r="K134" s="189"/>
      <c r="L134" s="189"/>
      <c r="M134" s="189"/>
      <c r="N134" s="189"/>
      <c r="O134" s="189"/>
      <c r="P134" s="189"/>
      <c r="Q134" s="189"/>
      <c r="R134" s="189"/>
      <c r="S134" s="189"/>
      <c r="T134" s="189"/>
      <c r="U134" s="189"/>
      <c r="V134" s="189"/>
      <c r="W134" s="189"/>
      <c r="X134" s="189"/>
      <c r="Y134" s="189"/>
      <c r="Z134" s="189"/>
      <c r="AA134" s="189"/>
      <c r="AB134" s="189"/>
    </row>
    <row r="135" ht="15.75" customHeight="1">
      <c r="A135" s="313"/>
      <c r="B135" s="189"/>
      <c r="C135" s="179"/>
      <c r="D135" s="179"/>
      <c r="E135" s="189"/>
      <c r="F135" s="189"/>
      <c r="G135" s="661"/>
      <c r="H135" s="661"/>
      <c r="I135" s="662"/>
      <c r="J135" s="313"/>
      <c r="K135" s="189"/>
      <c r="L135" s="189"/>
      <c r="M135" s="189"/>
      <c r="N135" s="189"/>
      <c r="O135" s="189"/>
      <c r="P135" s="189"/>
      <c r="Q135" s="189"/>
      <c r="R135" s="189"/>
      <c r="S135" s="189"/>
      <c r="T135" s="189"/>
      <c r="U135" s="189"/>
      <c r="V135" s="189"/>
      <c r="W135" s="189"/>
      <c r="X135" s="189"/>
      <c r="Y135" s="189"/>
      <c r="Z135" s="189"/>
      <c r="AA135" s="189"/>
      <c r="AB135" s="189"/>
    </row>
    <row r="136" ht="15.75" customHeight="1">
      <c r="A136" s="313"/>
      <c r="B136" s="189"/>
      <c r="C136" s="179"/>
      <c r="D136" s="179"/>
      <c r="E136" s="189"/>
      <c r="F136" s="189"/>
      <c r="G136" s="661"/>
      <c r="H136" s="661"/>
      <c r="I136" s="662"/>
      <c r="J136" s="313"/>
      <c r="K136" s="189"/>
      <c r="L136" s="189"/>
      <c r="M136" s="189"/>
      <c r="N136" s="189"/>
      <c r="O136" s="189"/>
      <c r="P136" s="189"/>
      <c r="Q136" s="189"/>
      <c r="R136" s="189"/>
      <c r="S136" s="189"/>
      <c r="T136" s="189"/>
      <c r="U136" s="189"/>
      <c r="V136" s="189"/>
      <c r="W136" s="189"/>
      <c r="X136" s="189"/>
      <c r="Y136" s="189"/>
      <c r="Z136" s="189"/>
      <c r="AA136" s="189"/>
      <c r="AB136" s="189"/>
    </row>
    <row r="137" ht="15.75" customHeight="1">
      <c r="A137" s="313"/>
      <c r="B137" s="189"/>
      <c r="C137" s="179"/>
      <c r="D137" s="179"/>
      <c r="E137" s="189"/>
      <c r="F137" s="189"/>
      <c r="G137" s="661"/>
      <c r="H137" s="661"/>
      <c r="I137" s="662"/>
      <c r="J137" s="313"/>
      <c r="K137" s="189"/>
      <c r="L137" s="189"/>
      <c r="M137" s="189"/>
      <c r="N137" s="189"/>
      <c r="O137" s="189"/>
      <c r="P137" s="189"/>
      <c r="Q137" s="189"/>
      <c r="R137" s="189"/>
      <c r="S137" s="189"/>
      <c r="T137" s="189"/>
      <c r="U137" s="189"/>
      <c r="V137" s="189"/>
      <c r="W137" s="189"/>
      <c r="X137" s="189"/>
      <c r="Y137" s="189"/>
      <c r="Z137" s="189"/>
      <c r="AA137" s="189"/>
      <c r="AB137" s="189"/>
    </row>
    <row r="138" ht="15.75" customHeight="1">
      <c r="A138" s="313"/>
      <c r="B138" s="189"/>
      <c r="C138" s="179"/>
      <c r="D138" s="179"/>
      <c r="E138" s="189"/>
      <c r="F138" s="189"/>
      <c r="G138" s="661"/>
      <c r="H138" s="661"/>
      <c r="I138" s="662"/>
      <c r="J138" s="313"/>
      <c r="K138" s="189"/>
      <c r="L138" s="189"/>
      <c r="M138" s="189"/>
      <c r="N138" s="189"/>
      <c r="O138" s="189"/>
      <c r="P138" s="189"/>
      <c r="Q138" s="189"/>
      <c r="R138" s="189"/>
      <c r="S138" s="189"/>
      <c r="T138" s="189"/>
      <c r="U138" s="189"/>
      <c r="V138" s="189"/>
      <c r="W138" s="189"/>
      <c r="X138" s="189"/>
      <c r="Y138" s="189"/>
      <c r="Z138" s="189"/>
      <c r="AA138" s="189"/>
      <c r="AB138" s="189"/>
    </row>
    <row r="139" ht="15.75" customHeight="1">
      <c r="A139" s="313"/>
      <c r="B139" s="189"/>
      <c r="C139" s="179"/>
      <c r="D139" s="179"/>
      <c r="E139" s="189"/>
      <c r="F139" s="189"/>
      <c r="G139" s="661"/>
      <c r="H139" s="661"/>
      <c r="I139" s="662"/>
      <c r="J139" s="313"/>
      <c r="K139" s="189"/>
      <c r="L139" s="189"/>
      <c r="M139" s="189"/>
      <c r="N139" s="189"/>
      <c r="O139" s="189"/>
      <c r="P139" s="189"/>
      <c r="Q139" s="189"/>
      <c r="R139" s="189"/>
      <c r="S139" s="189"/>
      <c r="T139" s="189"/>
      <c r="U139" s="189"/>
      <c r="V139" s="189"/>
      <c r="W139" s="189"/>
      <c r="X139" s="189"/>
      <c r="Y139" s="189"/>
      <c r="Z139" s="189"/>
      <c r="AA139" s="189"/>
      <c r="AB139" s="189"/>
    </row>
    <row r="140" ht="15.75" customHeight="1">
      <c r="A140" s="313"/>
      <c r="B140" s="189"/>
      <c r="C140" s="179"/>
      <c r="D140" s="179"/>
      <c r="E140" s="189"/>
      <c r="F140" s="189"/>
      <c r="G140" s="661"/>
      <c r="H140" s="661"/>
      <c r="I140" s="662"/>
      <c r="J140" s="313"/>
      <c r="K140" s="189"/>
      <c r="L140" s="189"/>
      <c r="M140" s="189"/>
      <c r="N140" s="189"/>
      <c r="O140" s="189"/>
      <c r="P140" s="189"/>
      <c r="Q140" s="189"/>
      <c r="R140" s="189"/>
      <c r="S140" s="189"/>
      <c r="T140" s="189"/>
      <c r="U140" s="189"/>
      <c r="V140" s="189"/>
      <c r="W140" s="189"/>
      <c r="X140" s="189"/>
      <c r="Y140" s="189"/>
      <c r="Z140" s="189"/>
      <c r="AA140" s="189"/>
      <c r="AB140" s="189"/>
    </row>
    <row r="141" ht="15.75" customHeight="1">
      <c r="A141" s="313"/>
      <c r="B141" s="189"/>
      <c r="C141" s="179"/>
      <c r="D141" s="179"/>
      <c r="E141" s="189"/>
      <c r="F141" s="189"/>
      <c r="G141" s="661"/>
      <c r="H141" s="661"/>
      <c r="I141" s="662"/>
      <c r="J141" s="313"/>
      <c r="K141" s="189"/>
      <c r="L141" s="189"/>
      <c r="M141" s="189"/>
      <c r="N141" s="189"/>
      <c r="O141" s="189"/>
      <c r="P141" s="189"/>
      <c r="Q141" s="189"/>
      <c r="R141" s="189"/>
      <c r="S141" s="189"/>
      <c r="T141" s="189"/>
      <c r="U141" s="189"/>
      <c r="V141" s="189"/>
      <c r="W141" s="189"/>
      <c r="X141" s="189"/>
      <c r="Y141" s="189"/>
      <c r="Z141" s="189"/>
      <c r="AA141" s="189"/>
      <c r="AB141" s="189"/>
    </row>
    <row r="142" ht="15.75" customHeight="1">
      <c r="A142" s="313"/>
      <c r="B142" s="189"/>
      <c r="C142" s="179"/>
      <c r="D142" s="179"/>
      <c r="E142" s="189"/>
      <c r="F142" s="189"/>
      <c r="G142" s="661"/>
      <c r="H142" s="661"/>
      <c r="I142" s="662"/>
      <c r="J142" s="313"/>
      <c r="K142" s="189"/>
      <c r="L142" s="189"/>
      <c r="M142" s="189"/>
      <c r="N142" s="189"/>
      <c r="O142" s="189"/>
      <c r="P142" s="189"/>
      <c r="Q142" s="189"/>
      <c r="R142" s="189"/>
      <c r="S142" s="189"/>
      <c r="T142" s="189"/>
      <c r="U142" s="189"/>
      <c r="V142" s="189"/>
      <c r="W142" s="189"/>
      <c r="X142" s="189"/>
      <c r="Y142" s="189"/>
      <c r="Z142" s="189"/>
      <c r="AA142" s="189"/>
      <c r="AB142" s="189"/>
    </row>
    <row r="143" ht="15.75" customHeight="1">
      <c r="A143" s="313"/>
      <c r="B143" s="189"/>
      <c r="C143" s="179"/>
      <c r="D143" s="179"/>
      <c r="E143" s="189"/>
      <c r="F143" s="189"/>
      <c r="G143" s="661"/>
      <c r="H143" s="661"/>
      <c r="I143" s="662"/>
      <c r="J143" s="313"/>
      <c r="K143" s="189"/>
      <c r="L143" s="189"/>
      <c r="M143" s="189"/>
      <c r="N143" s="189"/>
      <c r="O143" s="189"/>
      <c r="P143" s="189"/>
      <c r="Q143" s="189"/>
      <c r="R143" s="189"/>
      <c r="S143" s="189"/>
      <c r="T143" s="189"/>
      <c r="U143" s="189"/>
      <c r="V143" s="189"/>
      <c r="W143" s="189"/>
      <c r="X143" s="189"/>
      <c r="Y143" s="189"/>
      <c r="Z143" s="189"/>
      <c r="AA143" s="189"/>
      <c r="AB143" s="189"/>
    </row>
    <row r="144" ht="15.75" customHeight="1">
      <c r="A144" s="313"/>
      <c r="B144" s="189"/>
      <c r="C144" s="179"/>
      <c r="D144" s="179"/>
      <c r="E144" s="189"/>
      <c r="F144" s="189"/>
      <c r="G144" s="661"/>
      <c r="H144" s="661"/>
      <c r="I144" s="662"/>
      <c r="J144" s="313"/>
      <c r="K144" s="189"/>
      <c r="L144" s="189"/>
      <c r="M144" s="189"/>
      <c r="N144" s="189"/>
      <c r="O144" s="189"/>
      <c r="P144" s="189"/>
      <c r="Q144" s="189"/>
      <c r="R144" s="189"/>
      <c r="S144" s="189"/>
      <c r="T144" s="189"/>
      <c r="U144" s="189"/>
      <c r="V144" s="189"/>
      <c r="W144" s="189"/>
      <c r="X144" s="189"/>
      <c r="Y144" s="189"/>
      <c r="Z144" s="189"/>
      <c r="AA144" s="189"/>
      <c r="AB144" s="189"/>
    </row>
    <row r="145" ht="15.75" customHeight="1">
      <c r="A145" s="313"/>
      <c r="B145" s="189"/>
      <c r="C145" s="179"/>
      <c r="D145" s="179"/>
      <c r="E145" s="189"/>
      <c r="F145" s="189"/>
      <c r="G145" s="661"/>
      <c r="H145" s="661"/>
      <c r="I145" s="662"/>
      <c r="J145" s="313"/>
      <c r="K145" s="189"/>
      <c r="L145" s="189"/>
      <c r="M145" s="189"/>
      <c r="N145" s="189"/>
      <c r="O145" s="189"/>
      <c r="P145" s="189"/>
      <c r="Q145" s="189"/>
      <c r="R145" s="189"/>
      <c r="S145" s="189"/>
      <c r="T145" s="189"/>
      <c r="U145" s="189"/>
      <c r="V145" s="189"/>
      <c r="W145" s="189"/>
      <c r="X145" s="189"/>
      <c r="Y145" s="189"/>
      <c r="Z145" s="189"/>
      <c r="AA145" s="189"/>
      <c r="AB145" s="189"/>
    </row>
    <row r="146" ht="15.75" customHeight="1">
      <c r="A146" s="313"/>
      <c r="B146" s="189"/>
      <c r="C146" s="179"/>
      <c r="D146" s="179"/>
      <c r="E146" s="189"/>
      <c r="F146" s="189"/>
      <c r="G146" s="661"/>
      <c r="H146" s="661"/>
      <c r="I146" s="662"/>
      <c r="J146" s="313"/>
      <c r="K146" s="189"/>
      <c r="L146" s="189"/>
      <c r="M146" s="189"/>
      <c r="N146" s="189"/>
      <c r="O146" s="189"/>
      <c r="P146" s="189"/>
      <c r="Q146" s="189"/>
      <c r="R146" s="189"/>
      <c r="S146" s="189"/>
      <c r="T146" s="189"/>
      <c r="U146" s="189"/>
      <c r="V146" s="189"/>
      <c r="W146" s="189"/>
      <c r="X146" s="189"/>
      <c r="Y146" s="189"/>
      <c r="Z146" s="189"/>
      <c r="AA146" s="189"/>
      <c r="AB146" s="189"/>
    </row>
    <row r="147" ht="15.75" customHeight="1">
      <c r="A147" s="313"/>
      <c r="B147" s="189"/>
      <c r="C147" s="179"/>
      <c r="D147" s="179"/>
      <c r="E147" s="189"/>
      <c r="F147" s="189"/>
      <c r="G147" s="661"/>
      <c r="H147" s="661"/>
      <c r="I147" s="662"/>
      <c r="J147" s="313"/>
      <c r="K147" s="189"/>
      <c r="L147" s="189"/>
      <c r="M147" s="189"/>
      <c r="N147" s="189"/>
      <c r="O147" s="189"/>
      <c r="P147" s="189"/>
      <c r="Q147" s="189"/>
      <c r="R147" s="189"/>
      <c r="S147" s="189"/>
      <c r="T147" s="189"/>
      <c r="U147" s="189"/>
      <c r="V147" s="189"/>
      <c r="W147" s="189"/>
      <c r="X147" s="189"/>
      <c r="Y147" s="189"/>
      <c r="Z147" s="189"/>
      <c r="AA147" s="189"/>
      <c r="AB147" s="189"/>
    </row>
    <row r="148" ht="15.75" customHeight="1">
      <c r="A148" s="313"/>
      <c r="B148" s="189"/>
      <c r="C148" s="179"/>
      <c r="D148" s="179"/>
      <c r="E148" s="189"/>
      <c r="F148" s="189"/>
      <c r="G148" s="661"/>
      <c r="H148" s="661"/>
      <c r="I148" s="662"/>
      <c r="J148" s="313"/>
      <c r="K148" s="189"/>
      <c r="L148" s="189"/>
      <c r="M148" s="189"/>
      <c r="N148" s="189"/>
      <c r="O148" s="189"/>
      <c r="P148" s="189"/>
      <c r="Q148" s="189"/>
      <c r="R148" s="189"/>
      <c r="S148" s="189"/>
      <c r="T148" s="189"/>
      <c r="U148" s="189"/>
      <c r="V148" s="189"/>
      <c r="W148" s="189"/>
      <c r="X148" s="189"/>
      <c r="Y148" s="189"/>
      <c r="Z148" s="189"/>
      <c r="AA148" s="189"/>
      <c r="AB148" s="189"/>
    </row>
    <row r="149" ht="15.75" customHeight="1">
      <c r="A149" s="313"/>
      <c r="B149" s="189"/>
      <c r="C149" s="179"/>
      <c r="D149" s="179"/>
      <c r="E149" s="189"/>
      <c r="F149" s="189"/>
      <c r="G149" s="661"/>
      <c r="H149" s="661"/>
      <c r="I149" s="662"/>
      <c r="J149" s="313"/>
      <c r="K149" s="189"/>
      <c r="L149" s="189"/>
      <c r="M149" s="189"/>
      <c r="N149" s="189"/>
      <c r="O149" s="189"/>
      <c r="P149" s="189"/>
      <c r="Q149" s="189"/>
      <c r="R149" s="189"/>
      <c r="S149" s="189"/>
      <c r="T149" s="189"/>
      <c r="U149" s="189"/>
      <c r="V149" s="189"/>
      <c r="W149" s="189"/>
      <c r="X149" s="189"/>
      <c r="Y149" s="189"/>
      <c r="Z149" s="189"/>
      <c r="AA149" s="189"/>
      <c r="AB149" s="189"/>
    </row>
    <row r="150" ht="15.75" customHeight="1">
      <c r="A150" s="313"/>
      <c r="B150" s="189"/>
      <c r="C150" s="179"/>
      <c r="D150" s="179"/>
      <c r="E150" s="189"/>
      <c r="F150" s="189"/>
      <c r="G150" s="661"/>
      <c r="H150" s="661"/>
      <c r="I150" s="662"/>
      <c r="J150" s="313"/>
      <c r="K150" s="189"/>
      <c r="L150" s="189"/>
      <c r="M150" s="189"/>
      <c r="N150" s="189"/>
      <c r="O150" s="189"/>
      <c r="P150" s="189"/>
      <c r="Q150" s="189"/>
      <c r="R150" s="189"/>
      <c r="S150" s="189"/>
      <c r="T150" s="189"/>
      <c r="U150" s="189"/>
      <c r="V150" s="189"/>
      <c r="W150" s="189"/>
      <c r="X150" s="189"/>
      <c r="Y150" s="189"/>
      <c r="Z150" s="189"/>
      <c r="AA150" s="189"/>
      <c r="AB150" s="189"/>
    </row>
    <row r="151" ht="15.75" customHeight="1">
      <c r="A151" s="313"/>
      <c r="B151" s="189"/>
      <c r="C151" s="179"/>
      <c r="D151" s="179"/>
      <c r="E151" s="189"/>
      <c r="F151" s="189"/>
      <c r="G151" s="661"/>
      <c r="H151" s="661"/>
      <c r="I151" s="662"/>
      <c r="J151" s="313"/>
      <c r="K151" s="189"/>
      <c r="L151" s="189"/>
      <c r="M151" s="189"/>
      <c r="N151" s="189"/>
      <c r="O151" s="189"/>
      <c r="P151" s="189"/>
      <c r="Q151" s="189"/>
      <c r="R151" s="189"/>
      <c r="S151" s="189"/>
      <c r="T151" s="189"/>
      <c r="U151" s="189"/>
      <c r="V151" s="189"/>
      <c r="W151" s="189"/>
      <c r="X151" s="189"/>
      <c r="Y151" s="189"/>
      <c r="Z151" s="189"/>
      <c r="AA151" s="189"/>
      <c r="AB151" s="189"/>
    </row>
    <row r="152" ht="15.75" customHeight="1">
      <c r="A152" s="313"/>
      <c r="B152" s="189"/>
      <c r="C152" s="179"/>
      <c r="D152" s="179"/>
      <c r="E152" s="189"/>
      <c r="F152" s="189"/>
      <c r="G152" s="661"/>
      <c r="H152" s="661"/>
      <c r="I152" s="662"/>
      <c r="J152" s="313"/>
      <c r="K152" s="189"/>
      <c r="L152" s="189"/>
      <c r="M152" s="189"/>
      <c r="N152" s="189"/>
      <c r="O152" s="189"/>
      <c r="P152" s="189"/>
      <c r="Q152" s="189"/>
      <c r="R152" s="189"/>
      <c r="S152" s="189"/>
      <c r="T152" s="189"/>
      <c r="U152" s="189"/>
      <c r="V152" s="189"/>
      <c r="W152" s="189"/>
      <c r="X152" s="189"/>
      <c r="Y152" s="189"/>
      <c r="Z152" s="189"/>
      <c r="AA152" s="189"/>
      <c r="AB152" s="189"/>
    </row>
    <row r="153" ht="15.75" customHeight="1">
      <c r="A153" s="313"/>
      <c r="B153" s="189"/>
      <c r="C153" s="179"/>
      <c r="D153" s="179"/>
      <c r="E153" s="189"/>
      <c r="F153" s="189"/>
      <c r="G153" s="661"/>
      <c r="H153" s="661"/>
      <c r="I153" s="662"/>
      <c r="J153" s="313"/>
      <c r="K153" s="189"/>
      <c r="L153" s="189"/>
      <c r="M153" s="189"/>
      <c r="N153" s="189"/>
      <c r="O153" s="189"/>
      <c r="P153" s="189"/>
      <c r="Q153" s="189"/>
      <c r="R153" s="189"/>
      <c r="S153" s="189"/>
      <c r="T153" s="189"/>
      <c r="U153" s="189"/>
      <c r="V153" s="189"/>
      <c r="W153" s="189"/>
      <c r="X153" s="189"/>
      <c r="Y153" s="189"/>
      <c r="Z153" s="189"/>
      <c r="AA153" s="189"/>
      <c r="AB153" s="189"/>
    </row>
    <row r="154" ht="15.75" customHeight="1">
      <c r="A154" s="313"/>
      <c r="B154" s="189"/>
      <c r="C154" s="179"/>
      <c r="D154" s="179"/>
      <c r="E154" s="189"/>
      <c r="F154" s="189"/>
      <c r="G154" s="661"/>
      <c r="H154" s="661"/>
      <c r="I154" s="662"/>
      <c r="J154" s="313"/>
      <c r="K154" s="189"/>
      <c r="L154" s="189"/>
      <c r="M154" s="189"/>
      <c r="N154" s="189"/>
      <c r="O154" s="189"/>
      <c r="P154" s="189"/>
      <c r="Q154" s="189"/>
      <c r="R154" s="189"/>
      <c r="S154" s="189"/>
      <c r="T154" s="189"/>
      <c r="U154" s="189"/>
      <c r="V154" s="189"/>
      <c r="W154" s="189"/>
      <c r="X154" s="189"/>
      <c r="Y154" s="189"/>
      <c r="Z154" s="189"/>
      <c r="AA154" s="189"/>
      <c r="AB154" s="189"/>
    </row>
    <row r="155" ht="15.75" customHeight="1">
      <c r="A155" s="313"/>
      <c r="B155" s="189"/>
      <c r="C155" s="179"/>
      <c r="D155" s="179"/>
      <c r="E155" s="189"/>
      <c r="F155" s="189"/>
      <c r="G155" s="661"/>
      <c r="H155" s="661"/>
      <c r="I155" s="662"/>
      <c r="J155" s="313"/>
      <c r="K155" s="189"/>
      <c r="L155" s="189"/>
      <c r="M155" s="189"/>
      <c r="N155" s="189"/>
      <c r="O155" s="189"/>
      <c r="P155" s="189"/>
      <c r="Q155" s="189"/>
      <c r="R155" s="189"/>
      <c r="S155" s="189"/>
      <c r="T155" s="189"/>
      <c r="U155" s="189"/>
      <c r="V155" s="189"/>
      <c r="W155" s="189"/>
      <c r="X155" s="189"/>
      <c r="Y155" s="189"/>
      <c r="Z155" s="189"/>
      <c r="AA155" s="189"/>
      <c r="AB155" s="189"/>
    </row>
    <row r="156" ht="15.75" customHeight="1">
      <c r="A156" s="313"/>
      <c r="B156" s="189"/>
      <c r="C156" s="179"/>
      <c r="D156" s="179"/>
      <c r="E156" s="189"/>
      <c r="F156" s="189"/>
      <c r="G156" s="661"/>
      <c r="H156" s="661"/>
      <c r="I156" s="662"/>
      <c r="J156" s="313"/>
      <c r="K156" s="189"/>
      <c r="L156" s="189"/>
      <c r="M156" s="189"/>
      <c r="N156" s="189"/>
      <c r="O156" s="189"/>
      <c r="P156" s="189"/>
      <c r="Q156" s="189"/>
      <c r="R156" s="189"/>
      <c r="S156" s="189"/>
      <c r="T156" s="189"/>
      <c r="U156" s="189"/>
      <c r="V156" s="189"/>
      <c r="W156" s="189"/>
      <c r="X156" s="189"/>
      <c r="Y156" s="189"/>
      <c r="Z156" s="189"/>
      <c r="AA156" s="189"/>
      <c r="AB156" s="189"/>
    </row>
    <row r="157" ht="15.75" customHeight="1">
      <c r="A157" s="313"/>
      <c r="B157" s="189"/>
      <c r="C157" s="179"/>
      <c r="D157" s="179"/>
      <c r="E157" s="189"/>
      <c r="F157" s="189"/>
      <c r="G157" s="661"/>
      <c r="H157" s="661"/>
      <c r="I157" s="662"/>
      <c r="J157" s="313"/>
      <c r="K157" s="189"/>
      <c r="L157" s="189"/>
      <c r="M157" s="189"/>
      <c r="N157" s="189"/>
      <c r="O157" s="189"/>
      <c r="P157" s="189"/>
      <c r="Q157" s="189"/>
      <c r="R157" s="189"/>
      <c r="S157" s="189"/>
      <c r="T157" s="189"/>
      <c r="U157" s="189"/>
      <c r="V157" s="189"/>
      <c r="W157" s="189"/>
      <c r="X157" s="189"/>
      <c r="Y157" s="189"/>
      <c r="Z157" s="189"/>
      <c r="AA157" s="189"/>
      <c r="AB157" s="189"/>
    </row>
    <row r="158" ht="15.75" customHeight="1">
      <c r="A158" s="313"/>
      <c r="B158" s="189"/>
      <c r="C158" s="179"/>
      <c r="D158" s="179"/>
      <c r="E158" s="189"/>
      <c r="F158" s="189"/>
      <c r="G158" s="661"/>
      <c r="H158" s="661"/>
      <c r="I158" s="662"/>
      <c r="J158" s="313"/>
      <c r="K158" s="189"/>
      <c r="L158" s="189"/>
      <c r="M158" s="189"/>
      <c r="N158" s="189"/>
      <c r="O158" s="189"/>
      <c r="P158" s="189"/>
      <c r="Q158" s="189"/>
      <c r="R158" s="189"/>
      <c r="S158" s="189"/>
      <c r="T158" s="189"/>
      <c r="U158" s="189"/>
      <c r="V158" s="189"/>
      <c r="W158" s="189"/>
      <c r="X158" s="189"/>
      <c r="Y158" s="189"/>
      <c r="Z158" s="189"/>
      <c r="AA158" s="189"/>
      <c r="AB158" s="189"/>
    </row>
    <row r="159" ht="15.75" customHeight="1">
      <c r="A159" s="313"/>
      <c r="B159" s="189"/>
      <c r="C159" s="179"/>
      <c r="D159" s="179"/>
      <c r="E159" s="189"/>
      <c r="F159" s="189"/>
      <c r="G159" s="661"/>
      <c r="H159" s="661"/>
      <c r="I159" s="662"/>
      <c r="J159" s="313"/>
      <c r="K159" s="189"/>
      <c r="L159" s="189"/>
      <c r="M159" s="189"/>
      <c r="N159" s="189"/>
      <c r="O159" s="189"/>
      <c r="P159" s="189"/>
      <c r="Q159" s="189"/>
      <c r="R159" s="189"/>
      <c r="S159" s="189"/>
      <c r="T159" s="189"/>
      <c r="U159" s="189"/>
      <c r="V159" s="189"/>
      <c r="W159" s="189"/>
      <c r="X159" s="189"/>
      <c r="Y159" s="189"/>
      <c r="Z159" s="189"/>
      <c r="AA159" s="189"/>
      <c r="AB159" s="189"/>
    </row>
    <row r="160" ht="15.75" customHeight="1">
      <c r="A160" s="313"/>
      <c r="B160" s="189"/>
      <c r="C160" s="179"/>
      <c r="D160" s="179"/>
      <c r="E160" s="189"/>
      <c r="F160" s="189"/>
      <c r="G160" s="661"/>
      <c r="H160" s="661"/>
      <c r="I160" s="662"/>
      <c r="J160" s="313"/>
      <c r="K160" s="189"/>
      <c r="L160" s="189"/>
      <c r="M160" s="189"/>
      <c r="N160" s="189"/>
      <c r="O160" s="189"/>
      <c r="P160" s="189"/>
      <c r="Q160" s="189"/>
      <c r="R160" s="189"/>
      <c r="S160" s="189"/>
      <c r="T160" s="189"/>
      <c r="U160" s="189"/>
      <c r="V160" s="189"/>
      <c r="W160" s="189"/>
      <c r="X160" s="189"/>
      <c r="Y160" s="189"/>
      <c r="Z160" s="189"/>
      <c r="AA160" s="189"/>
      <c r="AB160" s="189"/>
    </row>
    <row r="161" ht="15.75" customHeight="1">
      <c r="A161" s="313"/>
      <c r="B161" s="189"/>
      <c r="C161" s="179"/>
      <c r="D161" s="179"/>
      <c r="E161" s="189"/>
      <c r="F161" s="189"/>
      <c r="G161" s="661"/>
      <c r="H161" s="661"/>
      <c r="I161" s="662"/>
      <c r="J161" s="313"/>
      <c r="K161" s="189"/>
      <c r="L161" s="189"/>
      <c r="M161" s="189"/>
      <c r="N161" s="189"/>
      <c r="O161" s="189"/>
      <c r="P161" s="189"/>
      <c r="Q161" s="189"/>
      <c r="R161" s="189"/>
      <c r="S161" s="189"/>
      <c r="T161" s="189"/>
      <c r="U161" s="189"/>
      <c r="V161" s="189"/>
      <c r="W161" s="189"/>
      <c r="X161" s="189"/>
      <c r="Y161" s="189"/>
      <c r="Z161" s="189"/>
      <c r="AA161" s="189"/>
      <c r="AB161" s="189"/>
    </row>
    <row r="162" ht="15.75" customHeight="1">
      <c r="A162" s="313"/>
      <c r="B162" s="189"/>
      <c r="C162" s="179"/>
      <c r="D162" s="179"/>
      <c r="E162" s="189"/>
      <c r="F162" s="189"/>
      <c r="G162" s="661"/>
      <c r="H162" s="661"/>
      <c r="I162" s="662"/>
      <c r="J162" s="313"/>
      <c r="K162" s="189"/>
      <c r="L162" s="189"/>
      <c r="M162" s="189"/>
      <c r="N162" s="189"/>
      <c r="O162" s="189"/>
      <c r="P162" s="189"/>
      <c r="Q162" s="189"/>
      <c r="R162" s="189"/>
      <c r="S162" s="189"/>
      <c r="T162" s="189"/>
      <c r="U162" s="189"/>
      <c r="V162" s="189"/>
      <c r="W162" s="189"/>
      <c r="X162" s="189"/>
      <c r="Y162" s="189"/>
      <c r="Z162" s="189"/>
      <c r="AA162" s="189"/>
      <c r="AB162" s="189"/>
    </row>
    <row r="163" ht="15.75" customHeight="1">
      <c r="A163" s="313"/>
      <c r="B163" s="189"/>
      <c r="C163" s="179"/>
      <c r="D163" s="179"/>
      <c r="E163" s="189"/>
      <c r="F163" s="189"/>
      <c r="G163" s="661"/>
      <c r="H163" s="661"/>
      <c r="I163" s="662"/>
      <c r="J163" s="313"/>
      <c r="K163" s="189"/>
      <c r="L163" s="189"/>
      <c r="M163" s="189"/>
      <c r="N163" s="189"/>
      <c r="O163" s="189"/>
      <c r="P163" s="189"/>
      <c r="Q163" s="189"/>
      <c r="R163" s="189"/>
      <c r="S163" s="189"/>
      <c r="T163" s="189"/>
      <c r="U163" s="189"/>
      <c r="V163" s="189"/>
      <c r="W163" s="189"/>
      <c r="X163" s="189"/>
      <c r="Y163" s="189"/>
      <c r="Z163" s="189"/>
      <c r="AA163" s="189"/>
      <c r="AB163" s="189"/>
    </row>
    <row r="164" ht="15.75" customHeight="1">
      <c r="A164" s="313"/>
      <c r="B164" s="189"/>
      <c r="C164" s="179"/>
      <c r="D164" s="179"/>
      <c r="E164" s="189"/>
      <c r="F164" s="189"/>
      <c r="G164" s="661"/>
      <c r="H164" s="661"/>
      <c r="I164" s="662"/>
      <c r="J164" s="313"/>
      <c r="K164" s="189"/>
      <c r="L164" s="189"/>
      <c r="M164" s="189"/>
      <c r="N164" s="189"/>
      <c r="O164" s="189"/>
      <c r="P164" s="189"/>
      <c r="Q164" s="189"/>
      <c r="R164" s="189"/>
      <c r="S164" s="189"/>
      <c r="T164" s="189"/>
      <c r="U164" s="189"/>
      <c r="V164" s="189"/>
      <c r="W164" s="189"/>
      <c r="X164" s="189"/>
      <c r="Y164" s="189"/>
      <c r="Z164" s="189"/>
      <c r="AA164" s="189"/>
      <c r="AB164" s="189"/>
    </row>
    <row r="165" ht="15.75" customHeight="1">
      <c r="A165" s="313"/>
      <c r="B165" s="189"/>
      <c r="C165" s="179"/>
      <c r="D165" s="179"/>
      <c r="E165" s="189"/>
      <c r="F165" s="189"/>
      <c r="G165" s="661"/>
      <c r="H165" s="661"/>
      <c r="I165" s="662"/>
      <c r="J165" s="313"/>
      <c r="K165" s="189"/>
      <c r="L165" s="189"/>
      <c r="M165" s="189"/>
      <c r="N165" s="189"/>
      <c r="O165" s="189"/>
      <c r="P165" s="189"/>
      <c r="Q165" s="189"/>
      <c r="R165" s="189"/>
      <c r="S165" s="189"/>
      <c r="T165" s="189"/>
      <c r="U165" s="189"/>
      <c r="V165" s="189"/>
      <c r="W165" s="189"/>
      <c r="X165" s="189"/>
      <c r="Y165" s="189"/>
      <c r="Z165" s="189"/>
      <c r="AA165" s="189"/>
      <c r="AB165" s="189"/>
    </row>
    <row r="166" ht="15.75" customHeight="1">
      <c r="A166" s="313"/>
      <c r="B166" s="189"/>
      <c r="C166" s="179"/>
      <c r="D166" s="179"/>
      <c r="E166" s="189"/>
      <c r="F166" s="189"/>
      <c r="G166" s="661"/>
      <c r="H166" s="661"/>
      <c r="I166" s="662"/>
      <c r="J166" s="313"/>
      <c r="K166" s="189"/>
      <c r="L166" s="189"/>
      <c r="M166" s="189"/>
      <c r="N166" s="189"/>
      <c r="O166" s="189"/>
      <c r="P166" s="189"/>
      <c r="Q166" s="189"/>
      <c r="R166" s="189"/>
      <c r="S166" s="189"/>
      <c r="T166" s="189"/>
      <c r="U166" s="189"/>
      <c r="V166" s="189"/>
      <c r="W166" s="189"/>
      <c r="X166" s="189"/>
      <c r="Y166" s="189"/>
      <c r="Z166" s="189"/>
      <c r="AA166" s="189"/>
      <c r="AB166" s="189"/>
    </row>
    <row r="167" ht="15.75" customHeight="1">
      <c r="A167" s="313"/>
      <c r="B167" s="189"/>
      <c r="C167" s="179"/>
      <c r="D167" s="179"/>
      <c r="E167" s="189"/>
      <c r="F167" s="189"/>
      <c r="G167" s="661"/>
      <c r="H167" s="661"/>
      <c r="I167" s="662"/>
      <c r="J167" s="313"/>
      <c r="K167" s="189"/>
      <c r="L167" s="189"/>
      <c r="M167" s="189"/>
      <c r="N167" s="189"/>
      <c r="O167" s="189"/>
      <c r="P167" s="189"/>
      <c r="Q167" s="189"/>
      <c r="R167" s="189"/>
      <c r="S167" s="189"/>
      <c r="T167" s="189"/>
      <c r="U167" s="189"/>
      <c r="V167" s="189"/>
      <c r="W167" s="189"/>
      <c r="X167" s="189"/>
      <c r="Y167" s="189"/>
      <c r="Z167" s="189"/>
      <c r="AA167" s="189"/>
      <c r="AB167" s="189"/>
    </row>
    <row r="168" ht="15.75" customHeight="1">
      <c r="A168" s="313"/>
      <c r="B168" s="189"/>
      <c r="C168" s="179"/>
      <c r="D168" s="179"/>
      <c r="E168" s="189"/>
      <c r="F168" s="189"/>
      <c r="G168" s="661"/>
      <c r="H168" s="661"/>
      <c r="I168" s="662"/>
      <c r="J168" s="313"/>
      <c r="K168" s="189"/>
      <c r="L168" s="189"/>
      <c r="M168" s="189"/>
      <c r="N168" s="189"/>
      <c r="O168" s="189"/>
      <c r="P168" s="189"/>
      <c r="Q168" s="189"/>
      <c r="R168" s="189"/>
      <c r="S168" s="189"/>
      <c r="T168" s="189"/>
      <c r="U168" s="189"/>
      <c r="V168" s="189"/>
      <c r="W168" s="189"/>
      <c r="X168" s="189"/>
      <c r="Y168" s="189"/>
      <c r="Z168" s="189"/>
      <c r="AA168" s="189"/>
      <c r="AB168" s="189"/>
    </row>
    <row r="169" ht="15.75" customHeight="1">
      <c r="A169" s="313"/>
      <c r="B169" s="189"/>
      <c r="C169" s="179"/>
      <c r="D169" s="179"/>
      <c r="E169" s="189"/>
      <c r="F169" s="189"/>
      <c r="G169" s="661"/>
      <c r="H169" s="661"/>
      <c r="I169" s="662"/>
      <c r="J169" s="313"/>
      <c r="K169" s="189"/>
      <c r="L169" s="189"/>
      <c r="M169" s="189"/>
      <c r="N169" s="189"/>
      <c r="O169" s="189"/>
      <c r="P169" s="189"/>
      <c r="Q169" s="189"/>
      <c r="R169" s="189"/>
      <c r="S169" s="189"/>
      <c r="T169" s="189"/>
      <c r="U169" s="189"/>
      <c r="V169" s="189"/>
      <c r="W169" s="189"/>
      <c r="X169" s="189"/>
      <c r="Y169" s="189"/>
      <c r="Z169" s="189"/>
      <c r="AA169" s="189"/>
      <c r="AB169" s="189"/>
    </row>
    <row r="170" ht="15.75" customHeight="1">
      <c r="A170" s="313"/>
      <c r="B170" s="189"/>
      <c r="C170" s="179"/>
      <c r="D170" s="179"/>
      <c r="E170" s="189"/>
      <c r="F170" s="189"/>
      <c r="G170" s="661"/>
      <c r="H170" s="661"/>
      <c r="I170" s="662"/>
      <c r="J170" s="313"/>
      <c r="K170" s="189"/>
      <c r="L170" s="189"/>
      <c r="M170" s="189"/>
      <c r="N170" s="189"/>
      <c r="O170" s="189"/>
      <c r="P170" s="189"/>
      <c r="Q170" s="189"/>
      <c r="R170" s="189"/>
      <c r="S170" s="189"/>
      <c r="T170" s="189"/>
      <c r="U170" s="189"/>
      <c r="V170" s="189"/>
      <c r="W170" s="189"/>
      <c r="X170" s="189"/>
      <c r="Y170" s="189"/>
      <c r="Z170" s="189"/>
      <c r="AA170" s="189"/>
      <c r="AB170" s="189"/>
    </row>
    <row r="171" ht="15.75" customHeight="1">
      <c r="A171" s="313"/>
      <c r="B171" s="189"/>
      <c r="C171" s="179"/>
      <c r="D171" s="179"/>
      <c r="E171" s="189"/>
      <c r="F171" s="189"/>
      <c r="G171" s="661"/>
      <c r="H171" s="661"/>
      <c r="I171" s="662"/>
      <c r="J171" s="313"/>
      <c r="K171" s="189"/>
      <c r="L171" s="189"/>
      <c r="M171" s="189"/>
      <c r="N171" s="189"/>
      <c r="O171" s="189"/>
      <c r="P171" s="189"/>
      <c r="Q171" s="189"/>
      <c r="R171" s="189"/>
      <c r="S171" s="189"/>
      <c r="T171" s="189"/>
      <c r="U171" s="189"/>
      <c r="V171" s="189"/>
      <c r="W171" s="189"/>
      <c r="X171" s="189"/>
      <c r="Y171" s="189"/>
      <c r="Z171" s="189"/>
      <c r="AA171" s="189"/>
      <c r="AB171" s="189"/>
    </row>
    <row r="172" ht="15.75" customHeight="1">
      <c r="A172" s="313"/>
      <c r="B172" s="189"/>
      <c r="C172" s="179"/>
      <c r="D172" s="179"/>
      <c r="E172" s="189"/>
      <c r="F172" s="189"/>
      <c r="G172" s="661"/>
      <c r="H172" s="661"/>
      <c r="I172" s="662"/>
      <c r="J172" s="313"/>
      <c r="K172" s="189"/>
      <c r="L172" s="189"/>
      <c r="M172" s="189"/>
      <c r="N172" s="189"/>
      <c r="O172" s="189"/>
      <c r="P172" s="189"/>
      <c r="Q172" s="189"/>
      <c r="R172" s="189"/>
      <c r="S172" s="189"/>
      <c r="T172" s="189"/>
      <c r="U172" s="189"/>
      <c r="V172" s="189"/>
      <c r="W172" s="189"/>
      <c r="X172" s="189"/>
      <c r="Y172" s="189"/>
      <c r="Z172" s="189"/>
      <c r="AA172" s="189"/>
      <c r="AB172" s="189"/>
    </row>
    <row r="173" ht="15.75" customHeight="1">
      <c r="A173" s="313"/>
      <c r="B173" s="189"/>
      <c r="C173" s="179"/>
      <c r="D173" s="179"/>
      <c r="E173" s="189"/>
      <c r="F173" s="189"/>
      <c r="G173" s="661"/>
      <c r="H173" s="661"/>
      <c r="I173" s="662"/>
      <c r="J173" s="313"/>
      <c r="K173" s="189"/>
      <c r="L173" s="189"/>
      <c r="M173" s="189"/>
      <c r="N173" s="189"/>
      <c r="O173" s="189"/>
      <c r="P173" s="189"/>
      <c r="Q173" s="189"/>
      <c r="R173" s="189"/>
      <c r="S173" s="189"/>
      <c r="T173" s="189"/>
      <c r="U173" s="189"/>
      <c r="V173" s="189"/>
      <c r="W173" s="189"/>
      <c r="X173" s="189"/>
      <c r="Y173" s="189"/>
      <c r="Z173" s="189"/>
      <c r="AA173" s="189"/>
      <c r="AB173" s="189"/>
    </row>
    <row r="174" ht="15.75" customHeight="1">
      <c r="A174" s="313"/>
      <c r="B174" s="189"/>
      <c r="C174" s="179"/>
      <c r="D174" s="179"/>
      <c r="E174" s="189"/>
      <c r="F174" s="189"/>
      <c r="G174" s="661"/>
      <c r="H174" s="661"/>
      <c r="I174" s="662"/>
      <c r="J174" s="313"/>
      <c r="K174" s="189"/>
      <c r="L174" s="189"/>
      <c r="M174" s="189"/>
      <c r="N174" s="189"/>
      <c r="O174" s="189"/>
      <c r="P174" s="189"/>
      <c r="Q174" s="189"/>
      <c r="R174" s="189"/>
      <c r="S174" s="189"/>
      <c r="T174" s="189"/>
      <c r="U174" s="189"/>
      <c r="V174" s="189"/>
      <c r="W174" s="189"/>
      <c r="X174" s="189"/>
      <c r="Y174" s="189"/>
      <c r="Z174" s="189"/>
      <c r="AA174" s="189"/>
      <c r="AB174" s="189"/>
    </row>
    <row r="175" ht="15.75" customHeight="1">
      <c r="A175" s="313"/>
      <c r="B175" s="189"/>
      <c r="C175" s="179"/>
      <c r="D175" s="179"/>
      <c r="E175" s="189"/>
      <c r="F175" s="189"/>
      <c r="G175" s="661"/>
      <c r="H175" s="661"/>
      <c r="I175" s="662"/>
      <c r="J175" s="313"/>
      <c r="K175" s="189"/>
      <c r="L175" s="189"/>
      <c r="M175" s="189"/>
      <c r="N175" s="189"/>
      <c r="O175" s="189"/>
      <c r="P175" s="189"/>
      <c r="Q175" s="189"/>
      <c r="R175" s="189"/>
      <c r="S175" s="189"/>
      <c r="T175" s="189"/>
      <c r="U175" s="189"/>
      <c r="V175" s="189"/>
      <c r="W175" s="189"/>
      <c r="X175" s="189"/>
      <c r="Y175" s="189"/>
      <c r="Z175" s="189"/>
      <c r="AA175" s="189"/>
      <c r="AB175" s="189"/>
    </row>
    <row r="176" ht="15.75" customHeight="1">
      <c r="A176" s="313"/>
      <c r="B176" s="189"/>
      <c r="C176" s="179"/>
      <c r="D176" s="179"/>
      <c r="E176" s="189"/>
      <c r="F176" s="189"/>
      <c r="G176" s="661"/>
      <c r="H176" s="661"/>
      <c r="I176" s="662"/>
      <c r="J176" s="313"/>
      <c r="K176" s="189"/>
      <c r="L176" s="189"/>
      <c r="M176" s="189"/>
      <c r="N176" s="189"/>
      <c r="O176" s="189"/>
      <c r="P176" s="189"/>
      <c r="Q176" s="189"/>
      <c r="R176" s="189"/>
      <c r="S176" s="189"/>
      <c r="T176" s="189"/>
      <c r="U176" s="189"/>
      <c r="V176" s="189"/>
      <c r="W176" s="189"/>
      <c r="X176" s="189"/>
      <c r="Y176" s="189"/>
      <c r="Z176" s="189"/>
      <c r="AA176" s="189"/>
      <c r="AB176" s="189"/>
    </row>
    <row r="177" ht="15.75" customHeight="1">
      <c r="A177" s="313"/>
      <c r="B177" s="189"/>
      <c r="C177" s="179"/>
      <c r="D177" s="179"/>
      <c r="E177" s="189"/>
      <c r="F177" s="189"/>
      <c r="G177" s="661"/>
      <c r="H177" s="661"/>
      <c r="I177" s="662"/>
      <c r="J177" s="313"/>
      <c r="K177" s="189"/>
      <c r="L177" s="189"/>
      <c r="M177" s="189"/>
      <c r="N177" s="189"/>
      <c r="O177" s="189"/>
      <c r="P177" s="189"/>
      <c r="Q177" s="189"/>
      <c r="R177" s="189"/>
      <c r="S177" s="189"/>
      <c r="T177" s="189"/>
      <c r="U177" s="189"/>
      <c r="V177" s="189"/>
      <c r="W177" s="189"/>
      <c r="X177" s="189"/>
      <c r="Y177" s="189"/>
      <c r="Z177" s="189"/>
      <c r="AA177" s="189"/>
      <c r="AB177" s="189"/>
    </row>
    <row r="178" ht="15.75" customHeight="1">
      <c r="A178" s="313"/>
      <c r="B178" s="189"/>
      <c r="C178" s="179"/>
      <c r="D178" s="179"/>
      <c r="E178" s="189"/>
      <c r="F178" s="189"/>
      <c r="G178" s="661"/>
      <c r="H178" s="661"/>
      <c r="I178" s="662"/>
      <c r="J178" s="313"/>
      <c r="K178" s="189"/>
      <c r="L178" s="189"/>
      <c r="M178" s="189"/>
      <c r="N178" s="189"/>
      <c r="O178" s="189"/>
      <c r="P178" s="189"/>
      <c r="Q178" s="189"/>
      <c r="R178" s="189"/>
      <c r="S178" s="189"/>
      <c r="T178" s="189"/>
      <c r="U178" s="189"/>
      <c r="V178" s="189"/>
      <c r="W178" s="189"/>
      <c r="X178" s="189"/>
      <c r="Y178" s="189"/>
      <c r="Z178" s="189"/>
      <c r="AA178" s="189"/>
      <c r="AB178" s="189"/>
    </row>
    <row r="179" ht="15.75" customHeight="1">
      <c r="A179" s="313"/>
      <c r="B179" s="189"/>
      <c r="C179" s="179"/>
      <c r="D179" s="179"/>
      <c r="E179" s="189"/>
      <c r="F179" s="189"/>
      <c r="G179" s="661"/>
      <c r="H179" s="661"/>
      <c r="I179" s="662"/>
      <c r="J179" s="313"/>
      <c r="K179" s="189"/>
      <c r="L179" s="189"/>
      <c r="M179" s="189"/>
      <c r="N179" s="189"/>
      <c r="O179" s="189"/>
      <c r="P179" s="189"/>
      <c r="Q179" s="189"/>
      <c r="R179" s="189"/>
      <c r="S179" s="189"/>
      <c r="T179" s="189"/>
      <c r="U179" s="189"/>
      <c r="V179" s="189"/>
      <c r="W179" s="189"/>
      <c r="X179" s="189"/>
      <c r="Y179" s="189"/>
      <c r="Z179" s="189"/>
      <c r="AA179" s="189"/>
      <c r="AB179" s="189"/>
    </row>
    <row r="180" ht="15.75" customHeight="1">
      <c r="A180" s="313"/>
      <c r="B180" s="189"/>
      <c r="C180" s="179"/>
      <c r="D180" s="179"/>
      <c r="E180" s="189"/>
      <c r="F180" s="189"/>
      <c r="G180" s="661"/>
      <c r="H180" s="661"/>
      <c r="I180" s="662"/>
      <c r="J180" s="313"/>
      <c r="K180" s="189"/>
      <c r="L180" s="189"/>
      <c r="M180" s="189"/>
      <c r="N180" s="189"/>
      <c r="O180" s="189"/>
      <c r="P180" s="189"/>
      <c r="Q180" s="189"/>
      <c r="R180" s="189"/>
      <c r="S180" s="189"/>
      <c r="T180" s="189"/>
      <c r="U180" s="189"/>
      <c r="V180" s="189"/>
      <c r="W180" s="189"/>
      <c r="X180" s="189"/>
      <c r="Y180" s="189"/>
      <c r="Z180" s="189"/>
      <c r="AA180" s="189"/>
      <c r="AB180" s="189"/>
    </row>
    <row r="181" ht="15.75" customHeight="1">
      <c r="A181" s="313"/>
      <c r="B181" s="189"/>
      <c r="C181" s="179"/>
      <c r="D181" s="179"/>
      <c r="E181" s="189"/>
      <c r="F181" s="189"/>
      <c r="G181" s="661"/>
      <c r="H181" s="661"/>
      <c r="I181" s="662"/>
      <c r="J181" s="313"/>
      <c r="K181" s="189"/>
      <c r="L181" s="189"/>
      <c r="M181" s="189"/>
      <c r="N181" s="189"/>
      <c r="O181" s="189"/>
      <c r="P181" s="189"/>
      <c r="Q181" s="189"/>
      <c r="R181" s="189"/>
      <c r="S181" s="189"/>
      <c r="T181" s="189"/>
      <c r="U181" s="189"/>
      <c r="V181" s="189"/>
      <c r="W181" s="189"/>
      <c r="X181" s="189"/>
      <c r="Y181" s="189"/>
      <c r="Z181" s="189"/>
      <c r="AA181" s="189"/>
      <c r="AB181" s="189"/>
    </row>
    <row r="182" ht="15.75" customHeight="1">
      <c r="A182" s="313"/>
      <c r="B182" s="189"/>
      <c r="C182" s="179"/>
      <c r="D182" s="179"/>
      <c r="E182" s="189"/>
      <c r="F182" s="189"/>
      <c r="G182" s="661"/>
      <c r="H182" s="661"/>
      <c r="I182" s="662"/>
      <c r="J182" s="313"/>
      <c r="K182" s="189"/>
      <c r="L182" s="189"/>
      <c r="M182" s="189"/>
      <c r="N182" s="189"/>
      <c r="O182" s="189"/>
      <c r="P182" s="189"/>
      <c r="Q182" s="189"/>
      <c r="R182" s="189"/>
      <c r="S182" s="189"/>
      <c r="T182" s="189"/>
      <c r="U182" s="189"/>
      <c r="V182" s="189"/>
      <c r="W182" s="189"/>
      <c r="X182" s="189"/>
      <c r="Y182" s="189"/>
      <c r="Z182" s="189"/>
      <c r="AA182" s="189"/>
      <c r="AB182" s="189"/>
    </row>
    <row r="183" ht="15.75" customHeight="1">
      <c r="A183" s="313"/>
      <c r="B183" s="189"/>
      <c r="C183" s="179"/>
      <c r="D183" s="179"/>
      <c r="E183" s="189"/>
      <c r="F183" s="189"/>
      <c r="G183" s="661"/>
      <c r="H183" s="661"/>
      <c r="I183" s="662"/>
      <c r="J183" s="313"/>
      <c r="K183" s="189"/>
      <c r="L183" s="189"/>
      <c r="M183" s="189"/>
      <c r="N183" s="189"/>
      <c r="O183" s="189"/>
      <c r="P183" s="189"/>
      <c r="Q183" s="189"/>
      <c r="R183" s="189"/>
      <c r="S183" s="189"/>
      <c r="T183" s="189"/>
      <c r="U183" s="189"/>
      <c r="V183" s="189"/>
      <c r="W183" s="189"/>
      <c r="X183" s="189"/>
      <c r="Y183" s="189"/>
      <c r="Z183" s="189"/>
      <c r="AA183" s="189"/>
      <c r="AB183" s="189"/>
    </row>
    <row r="184" ht="15.75" customHeight="1">
      <c r="A184" s="313"/>
      <c r="B184" s="189"/>
      <c r="C184" s="179"/>
      <c r="D184" s="179"/>
      <c r="E184" s="189"/>
      <c r="F184" s="189"/>
      <c r="G184" s="661"/>
      <c r="H184" s="661"/>
      <c r="I184" s="662"/>
      <c r="J184" s="313"/>
      <c r="K184" s="189"/>
      <c r="L184" s="189"/>
      <c r="M184" s="189"/>
      <c r="N184" s="189"/>
      <c r="O184" s="189"/>
      <c r="P184" s="189"/>
      <c r="Q184" s="189"/>
      <c r="R184" s="189"/>
      <c r="S184" s="189"/>
      <c r="T184" s="189"/>
      <c r="U184" s="189"/>
      <c r="V184" s="189"/>
      <c r="W184" s="189"/>
      <c r="X184" s="189"/>
      <c r="Y184" s="189"/>
      <c r="Z184" s="189"/>
      <c r="AA184" s="189"/>
      <c r="AB184" s="189"/>
    </row>
    <row r="185" ht="15.75" customHeight="1">
      <c r="A185" s="313"/>
      <c r="B185" s="189"/>
      <c r="C185" s="179"/>
      <c r="D185" s="179"/>
      <c r="E185" s="189"/>
      <c r="F185" s="189"/>
      <c r="G185" s="661"/>
      <c r="H185" s="661"/>
      <c r="I185" s="662"/>
      <c r="J185" s="313"/>
      <c r="K185" s="189"/>
      <c r="L185" s="189"/>
      <c r="M185" s="189"/>
      <c r="N185" s="189"/>
      <c r="O185" s="189"/>
      <c r="P185" s="189"/>
      <c r="Q185" s="189"/>
      <c r="R185" s="189"/>
      <c r="S185" s="189"/>
      <c r="T185" s="189"/>
      <c r="U185" s="189"/>
      <c r="V185" s="189"/>
      <c r="W185" s="189"/>
      <c r="X185" s="189"/>
      <c r="Y185" s="189"/>
      <c r="Z185" s="189"/>
      <c r="AA185" s="189"/>
      <c r="AB185" s="189"/>
    </row>
    <row r="186" ht="15.75" customHeight="1">
      <c r="A186" s="313"/>
      <c r="B186" s="189"/>
      <c r="C186" s="179"/>
      <c r="D186" s="179"/>
      <c r="E186" s="189"/>
      <c r="F186" s="189"/>
      <c r="G186" s="661"/>
      <c r="H186" s="661"/>
      <c r="I186" s="662"/>
      <c r="J186" s="313"/>
      <c r="K186" s="189"/>
      <c r="L186" s="189"/>
      <c r="M186" s="189"/>
      <c r="N186" s="189"/>
      <c r="O186" s="189"/>
      <c r="P186" s="189"/>
      <c r="Q186" s="189"/>
      <c r="R186" s="189"/>
      <c r="S186" s="189"/>
      <c r="T186" s="189"/>
      <c r="U186" s="189"/>
      <c r="V186" s="189"/>
      <c r="W186" s="189"/>
      <c r="X186" s="189"/>
      <c r="Y186" s="189"/>
      <c r="Z186" s="189"/>
      <c r="AA186" s="189"/>
      <c r="AB186" s="189"/>
    </row>
    <row r="187" ht="15.75" customHeight="1">
      <c r="A187" s="313"/>
      <c r="B187" s="189"/>
      <c r="C187" s="179"/>
      <c r="D187" s="179"/>
      <c r="E187" s="189"/>
      <c r="F187" s="189"/>
      <c r="G187" s="661"/>
      <c r="H187" s="661"/>
      <c r="I187" s="662"/>
      <c r="J187" s="313"/>
      <c r="K187" s="189"/>
      <c r="L187" s="189"/>
      <c r="M187" s="189"/>
      <c r="N187" s="189"/>
      <c r="O187" s="189"/>
      <c r="P187" s="189"/>
      <c r="Q187" s="189"/>
      <c r="R187" s="189"/>
      <c r="S187" s="189"/>
      <c r="T187" s="189"/>
      <c r="U187" s="189"/>
      <c r="V187" s="189"/>
      <c r="W187" s="189"/>
      <c r="X187" s="189"/>
      <c r="Y187" s="189"/>
      <c r="Z187" s="189"/>
      <c r="AA187" s="189"/>
      <c r="AB187" s="189"/>
    </row>
    <row r="188" ht="15.75" customHeight="1">
      <c r="A188" s="313"/>
      <c r="B188" s="189"/>
      <c r="C188" s="179"/>
      <c r="D188" s="179"/>
      <c r="E188" s="189"/>
      <c r="F188" s="189"/>
      <c r="G188" s="661"/>
      <c r="H188" s="661"/>
      <c r="I188" s="662"/>
      <c r="J188" s="313"/>
      <c r="K188" s="189"/>
      <c r="L188" s="189"/>
      <c r="M188" s="189"/>
      <c r="N188" s="189"/>
      <c r="O188" s="189"/>
      <c r="P188" s="189"/>
      <c r="Q188" s="189"/>
      <c r="R188" s="189"/>
      <c r="S188" s="189"/>
      <c r="T188" s="189"/>
      <c r="U188" s="189"/>
      <c r="V188" s="189"/>
      <c r="W188" s="189"/>
      <c r="X188" s="189"/>
      <c r="Y188" s="189"/>
      <c r="Z188" s="189"/>
      <c r="AA188" s="189"/>
      <c r="AB188" s="189"/>
    </row>
    <row r="189" ht="15.75" customHeight="1">
      <c r="A189" s="313"/>
      <c r="B189" s="189"/>
      <c r="C189" s="179"/>
      <c r="D189" s="179"/>
      <c r="E189" s="189"/>
      <c r="F189" s="189"/>
      <c r="G189" s="661"/>
      <c r="H189" s="661"/>
      <c r="I189" s="662"/>
      <c r="J189" s="313"/>
      <c r="K189" s="189"/>
      <c r="L189" s="189"/>
      <c r="M189" s="189"/>
      <c r="N189" s="189"/>
      <c r="O189" s="189"/>
      <c r="P189" s="189"/>
      <c r="Q189" s="189"/>
      <c r="R189" s="189"/>
      <c r="S189" s="189"/>
      <c r="T189" s="189"/>
      <c r="U189" s="189"/>
      <c r="V189" s="189"/>
      <c r="W189" s="189"/>
      <c r="X189" s="189"/>
      <c r="Y189" s="189"/>
      <c r="Z189" s="189"/>
      <c r="AA189" s="189"/>
      <c r="AB189" s="189"/>
    </row>
    <row r="190" ht="15.75" customHeight="1">
      <c r="A190" s="313"/>
      <c r="B190" s="189"/>
      <c r="C190" s="179"/>
      <c r="D190" s="179"/>
      <c r="E190" s="189"/>
      <c r="F190" s="189"/>
      <c r="G190" s="661"/>
      <c r="H190" s="661"/>
      <c r="I190" s="662"/>
      <c r="J190" s="313"/>
      <c r="K190" s="189"/>
      <c r="L190" s="189"/>
      <c r="M190" s="189"/>
      <c r="N190" s="189"/>
      <c r="O190" s="189"/>
      <c r="P190" s="189"/>
      <c r="Q190" s="189"/>
      <c r="R190" s="189"/>
      <c r="S190" s="189"/>
      <c r="T190" s="189"/>
      <c r="U190" s="189"/>
      <c r="V190" s="189"/>
      <c r="W190" s="189"/>
      <c r="X190" s="189"/>
      <c r="Y190" s="189"/>
      <c r="Z190" s="189"/>
      <c r="AA190" s="189"/>
      <c r="AB190" s="189"/>
    </row>
    <row r="191" ht="15.75" customHeight="1">
      <c r="A191" s="313"/>
      <c r="B191" s="189"/>
      <c r="C191" s="179"/>
      <c r="D191" s="179"/>
      <c r="E191" s="189"/>
      <c r="F191" s="189"/>
      <c r="G191" s="661"/>
      <c r="H191" s="661"/>
      <c r="I191" s="662"/>
      <c r="J191" s="313"/>
      <c r="K191" s="189"/>
      <c r="L191" s="189"/>
      <c r="M191" s="189"/>
      <c r="N191" s="189"/>
      <c r="O191" s="189"/>
      <c r="P191" s="189"/>
      <c r="Q191" s="189"/>
      <c r="R191" s="189"/>
      <c r="S191" s="189"/>
      <c r="T191" s="189"/>
      <c r="U191" s="189"/>
      <c r="V191" s="189"/>
      <c r="W191" s="189"/>
      <c r="X191" s="189"/>
      <c r="Y191" s="189"/>
      <c r="Z191" s="189"/>
      <c r="AA191" s="189"/>
      <c r="AB191" s="189"/>
    </row>
    <row r="192" ht="15.75" customHeight="1">
      <c r="A192" s="313"/>
      <c r="B192" s="189"/>
      <c r="C192" s="179"/>
      <c r="D192" s="179"/>
      <c r="E192" s="189"/>
      <c r="F192" s="189"/>
      <c r="G192" s="661"/>
      <c r="H192" s="661"/>
      <c r="I192" s="662"/>
      <c r="J192" s="313"/>
      <c r="K192" s="189"/>
      <c r="L192" s="189"/>
      <c r="M192" s="189"/>
      <c r="N192" s="189"/>
      <c r="O192" s="189"/>
      <c r="P192" s="189"/>
      <c r="Q192" s="189"/>
      <c r="R192" s="189"/>
      <c r="S192" s="189"/>
      <c r="T192" s="189"/>
      <c r="U192" s="189"/>
      <c r="V192" s="189"/>
      <c r="W192" s="189"/>
      <c r="X192" s="189"/>
      <c r="Y192" s="189"/>
      <c r="Z192" s="189"/>
      <c r="AA192" s="189"/>
      <c r="AB192" s="189"/>
    </row>
    <row r="193" ht="15.75" customHeight="1">
      <c r="A193" s="313"/>
      <c r="B193" s="189"/>
      <c r="C193" s="179"/>
      <c r="D193" s="179"/>
      <c r="E193" s="189"/>
      <c r="F193" s="189"/>
      <c r="G193" s="661"/>
      <c r="H193" s="661"/>
      <c r="I193" s="662"/>
      <c r="J193" s="313"/>
      <c r="K193" s="189"/>
      <c r="L193" s="189"/>
      <c r="M193" s="189"/>
      <c r="N193" s="189"/>
      <c r="O193" s="189"/>
      <c r="P193" s="189"/>
      <c r="Q193" s="189"/>
      <c r="R193" s="189"/>
      <c r="S193" s="189"/>
      <c r="T193" s="189"/>
      <c r="U193" s="189"/>
      <c r="V193" s="189"/>
      <c r="W193" s="189"/>
      <c r="X193" s="189"/>
      <c r="Y193" s="189"/>
      <c r="Z193" s="189"/>
      <c r="AA193" s="189"/>
      <c r="AB193" s="189"/>
    </row>
    <row r="194" ht="15.75" customHeight="1">
      <c r="A194" s="313"/>
      <c r="B194" s="189"/>
      <c r="C194" s="179"/>
      <c r="D194" s="179"/>
      <c r="E194" s="189"/>
      <c r="F194" s="189"/>
      <c r="G194" s="661"/>
      <c r="H194" s="661"/>
      <c r="I194" s="662"/>
      <c r="J194" s="313"/>
      <c r="K194" s="189"/>
      <c r="L194" s="189"/>
      <c r="M194" s="189"/>
      <c r="N194" s="189"/>
      <c r="O194" s="189"/>
      <c r="P194" s="189"/>
      <c r="Q194" s="189"/>
      <c r="R194" s="189"/>
      <c r="S194" s="189"/>
      <c r="T194" s="189"/>
      <c r="U194" s="189"/>
      <c r="V194" s="189"/>
      <c r="W194" s="189"/>
      <c r="X194" s="189"/>
      <c r="Y194" s="189"/>
      <c r="Z194" s="189"/>
      <c r="AA194" s="189"/>
      <c r="AB194" s="189"/>
    </row>
    <row r="195" ht="15.75" customHeight="1">
      <c r="A195" s="313"/>
      <c r="B195" s="189"/>
      <c r="C195" s="179"/>
      <c r="D195" s="179"/>
      <c r="E195" s="189"/>
      <c r="F195" s="189"/>
      <c r="G195" s="661"/>
      <c r="H195" s="661"/>
      <c r="I195" s="662"/>
      <c r="J195" s="313"/>
      <c r="K195" s="189"/>
      <c r="L195" s="189"/>
      <c r="M195" s="189"/>
      <c r="N195" s="189"/>
      <c r="O195" s="189"/>
      <c r="P195" s="189"/>
      <c r="Q195" s="189"/>
      <c r="R195" s="189"/>
      <c r="S195" s="189"/>
      <c r="T195" s="189"/>
      <c r="U195" s="189"/>
      <c r="V195" s="189"/>
      <c r="W195" s="189"/>
      <c r="X195" s="189"/>
      <c r="Y195" s="189"/>
      <c r="Z195" s="189"/>
      <c r="AA195" s="189"/>
      <c r="AB195" s="189"/>
    </row>
    <row r="196" ht="15.75" customHeight="1">
      <c r="A196" s="313"/>
      <c r="B196" s="189"/>
      <c r="C196" s="179"/>
      <c r="D196" s="179"/>
      <c r="E196" s="189"/>
      <c r="F196" s="189"/>
      <c r="G196" s="661"/>
      <c r="H196" s="661"/>
      <c r="I196" s="662"/>
      <c r="J196" s="313"/>
      <c r="K196" s="189"/>
      <c r="L196" s="189"/>
      <c r="M196" s="189"/>
      <c r="N196" s="189"/>
      <c r="O196" s="189"/>
      <c r="P196" s="189"/>
      <c r="Q196" s="189"/>
      <c r="R196" s="189"/>
      <c r="S196" s="189"/>
      <c r="T196" s="189"/>
      <c r="U196" s="189"/>
      <c r="V196" s="189"/>
      <c r="W196" s="189"/>
      <c r="X196" s="189"/>
      <c r="Y196" s="189"/>
      <c r="Z196" s="189"/>
      <c r="AA196" s="189"/>
      <c r="AB196" s="189"/>
    </row>
    <row r="197" ht="15.75" customHeight="1">
      <c r="A197" s="313"/>
      <c r="B197" s="189"/>
      <c r="C197" s="179"/>
      <c r="D197" s="179"/>
      <c r="E197" s="189"/>
      <c r="F197" s="189"/>
      <c r="G197" s="661"/>
      <c r="H197" s="661"/>
      <c r="I197" s="662"/>
      <c r="J197" s="313"/>
      <c r="K197" s="189"/>
      <c r="L197" s="189"/>
      <c r="M197" s="189"/>
      <c r="N197" s="189"/>
      <c r="O197" s="189"/>
      <c r="P197" s="189"/>
      <c r="Q197" s="189"/>
      <c r="R197" s="189"/>
      <c r="S197" s="189"/>
      <c r="T197" s="189"/>
      <c r="U197" s="189"/>
      <c r="V197" s="189"/>
      <c r="W197" s="189"/>
      <c r="X197" s="189"/>
      <c r="Y197" s="189"/>
      <c r="Z197" s="189"/>
      <c r="AA197" s="189"/>
      <c r="AB197" s="189"/>
    </row>
    <row r="198" ht="15.75" customHeight="1">
      <c r="A198" s="313"/>
      <c r="B198" s="189"/>
      <c r="C198" s="179"/>
      <c r="D198" s="179"/>
      <c r="E198" s="189"/>
      <c r="F198" s="189"/>
      <c r="G198" s="661"/>
      <c r="H198" s="661"/>
      <c r="I198" s="662"/>
      <c r="J198" s="313"/>
      <c r="K198" s="189"/>
      <c r="L198" s="189"/>
      <c r="M198" s="189"/>
      <c r="N198" s="189"/>
      <c r="O198" s="189"/>
      <c r="P198" s="189"/>
      <c r="Q198" s="189"/>
      <c r="R198" s="189"/>
      <c r="S198" s="189"/>
      <c r="T198" s="189"/>
      <c r="U198" s="189"/>
      <c r="V198" s="189"/>
      <c r="W198" s="189"/>
      <c r="X198" s="189"/>
      <c r="Y198" s="189"/>
      <c r="Z198" s="189"/>
      <c r="AA198" s="189"/>
      <c r="AB198" s="189"/>
    </row>
    <row r="199" ht="15.75" customHeight="1">
      <c r="A199" s="313"/>
      <c r="B199" s="189"/>
      <c r="C199" s="179"/>
      <c r="D199" s="179"/>
      <c r="E199" s="189"/>
      <c r="F199" s="189"/>
      <c r="G199" s="661"/>
      <c r="H199" s="661"/>
      <c r="I199" s="662"/>
      <c r="J199" s="313"/>
      <c r="K199" s="189"/>
      <c r="L199" s="189"/>
      <c r="M199" s="189"/>
      <c r="N199" s="189"/>
      <c r="O199" s="189"/>
      <c r="P199" s="189"/>
      <c r="Q199" s="189"/>
      <c r="R199" s="189"/>
      <c r="S199" s="189"/>
      <c r="T199" s="189"/>
      <c r="U199" s="189"/>
      <c r="V199" s="189"/>
      <c r="W199" s="189"/>
      <c r="X199" s="189"/>
      <c r="Y199" s="189"/>
      <c r="Z199" s="189"/>
      <c r="AA199" s="189"/>
      <c r="AB199" s="189"/>
    </row>
    <row r="200" ht="15.75" customHeight="1">
      <c r="A200" s="313"/>
      <c r="B200" s="189"/>
      <c r="C200" s="179"/>
      <c r="D200" s="179"/>
      <c r="E200" s="189"/>
      <c r="F200" s="189"/>
      <c r="G200" s="661"/>
      <c r="H200" s="661"/>
      <c r="I200" s="662"/>
      <c r="J200" s="313"/>
      <c r="K200" s="189"/>
      <c r="L200" s="189"/>
      <c r="M200" s="189"/>
      <c r="N200" s="189"/>
      <c r="O200" s="189"/>
      <c r="P200" s="189"/>
      <c r="Q200" s="189"/>
      <c r="R200" s="189"/>
      <c r="S200" s="189"/>
      <c r="T200" s="189"/>
      <c r="U200" s="189"/>
      <c r="V200" s="189"/>
      <c r="W200" s="189"/>
      <c r="X200" s="189"/>
      <c r="Y200" s="189"/>
      <c r="Z200" s="189"/>
      <c r="AA200" s="189"/>
      <c r="AB200" s="189"/>
    </row>
    <row r="201" ht="15.75" customHeight="1">
      <c r="A201" s="313"/>
      <c r="B201" s="189"/>
      <c r="C201" s="179"/>
      <c r="D201" s="179"/>
      <c r="E201" s="189"/>
      <c r="F201" s="189"/>
      <c r="G201" s="661"/>
      <c r="H201" s="661"/>
      <c r="I201" s="662"/>
      <c r="J201" s="313"/>
      <c r="K201" s="189"/>
      <c r="L201" s="189"/>
      <c r="M201" s="189"/>
      <c r="N201" s="189"/>
      <c r="O201" s="189"/>
      <c r="P201" s="189"/>
      <c r="Q201" s="189"/>
      <c r="R201" s="189"/>
      <c r="S201" s="189"/>
      <c r="T201" s="189"/>
      <c r="U201" s="189"/>
      <c r="V201" s="189"/>
      <c r="W201" s="189"/>
      <c r="X201" s="189"/>
      <c r="Y201" s="189"/>
      <c r="Z201" s="189"/>
      <c r="AA201" s="189"/>
      <c r="AB201" s="189"/>
    </row>
    <row r="202" ht="15.75" customHeight="1">
      <c r="A202" s="313"/>
      <c r="B202" s="189"/>
      <c r="C202" s="179"/>
      <c r="D202" s="179"/>
      <c r="E202" s="189"/>
      <c r="F202" s="189"/>
      <c r="G202" s="661"/>
      <c r="H202" s="661"/>
      <c r="I202" s="662"/>
      <c r="J202" s="313"/>
      <c r="K202" s="189"/>
      <c r="L202" s="189"/>
      <c r="M202" s="189"/>
      <c r="N202" s="189"/>
      <c r="O202" s="189"/>
      <c r="P202" s="189"/>
      <c r="Q202" s="189"/>
      <c r="R202" s="189"/>
      <c r="S202" s="189"/>
      <c r="T202" s="189"/>
      <c r="U202" s="189"/>
      <c r="V202" s="189"/>
      <c r="W202" s="189"/>
      <c r="X202" s="189"/>
      <c r="Y202" s="189"/>
      <c r="Z202" s="189"/>
      <c r="AA202" s="189"/>
      <c r="AB202" s="189"/>
    </row>
    <row r="203" ht="15.75" customHeight="1">
      <c r="A203" s="313"/>
      <c r="B203" s="189"/>
      <c r="C203" s="179"/>
      <c r="D203" s="179"/>
      <c r="E203" s="189"/>
      <c r="F203" s="189"/>
      <c r="G203" s="661"/>
      <c r="H203" s="661"/>
      <c r="I203" s="662"/>
      <c r="J203" s="313"/>
      <c r="K203" s="189"/>
      <c r="L203" s="189"/>
      <c r="M203" s="189"/>
      <c r="N203" s="189"/>
      <c r="O203" s="189"/>
      <c r="P203" s="189"/>
      <c r="Q203" s="189"/>
      <c r="R203" s="189"/>
      <c r="S203" s="189"/>
      <c r="T203" s="189"/>
      <c r="U203" s="189"/>
      <c r="V203" s="189"/>
      <c r="W203" s="189"/>
      <c r="X203" s="189"/>
      <c r="Y203" s="189"/>
      <c r="Z203" s="189"/>
      <c r="AA203" s="189"/>
      <c r="AB203" s="189"/>
    </row>
    <row r="204" ht="15.75" customHeight="1">
      <c r="A204" s="313"/>
      <c r="B204" s="189"/>
      <c r="C204" s="179"/>
      <c r="D204" s="179"/>
      <c r="E204" s="189"/>
      <c r="F204" s="189"/>
      <c r="G204" s="661"/>
      <c r="H204" s="661"/>
      <c r="I204" s="662"/>
      <c r="J204" s="313"/>
      <c r="K204" s="189"/>
      <c r="L204" s="189"/>
      <c r="M204" s="189"/>
      <c r="N204" s="189"/>
      <c r="O204" s="189"/>
      <c r="P204" s="189"/>
      <c r="Q204" s="189"/>
      <c r="R204" s="189"/>
      <c r="S204" s="189"/>
      <c r="T204" s="189"/>
      <c r="U204" s="189"/>
      <c r="V204" s="189"/>
      <c r="W204" s="189"/>
      <c r="X204" s="189"/>
      <c r="Y204" s="189"/>
      <c r="Z204" s="189"/>
      <c r="AA204" s="189"/>
      <c r="AB204" s="189"/>
    </row>
    <row r="205" ht="15.75" customHeight="1">
      <c r="A205" s="313"/>
      <c r="B205" s="189"/>
      <c r="C205" s="179"/>
      <c r="D205" s="179"/>
      <c r="E205" s="189"/>
      <c r="F205" s="189"/>
      <c r="G205" s="661"/>
      <c r="H205" s="661"/>
      <c r="I205" s="662"/>
      <c r="J205" s="313"/>
      <c r="K205" s="189"/>
      <c r="L205" s="189"/>
      <c r="M205" s="189"/>
      <c r="N205" s="189"/>
      <c r="O205" s="189"/>
      <c r="P205" s="189"/>
      <c r="Q205" s="189"/>
      <c r="R205" s="189"/>
      <c r="S205" s="189"/>
      <c r="T205" s="189"/>
      <c r="U205" s="189"/>
      <c r="V205" s="189"/>
      <c r="W205" s="189"/>
      <c r="X205" s="189"/>
      <c r="Y205" s="189"/>
      <c r="Z205" s="189"/>
      <c r="AA205" s="189"/>
      <c r="AB205" s="189"/>
    </row>
    <row r="206" ht="15.75" customHeight="1">
      <c r="A206" s="313"/>
      <c r="B206" s="189"/>
      <c r="C206" s="179"/>
      <c r="D206" s="179"/>
      <c r="E206" s="189"/>
      <c r="F206" s="189"/>
      <c r="G206" s="661"/>
      <c r="H206" s="661"/>
      <c r="I206" s="662"/>
      <c r="J206" s="313"/>
      <c r="K206" s="189"/>
      <c r="L206" s="189"/>
      <c r="M206" s="189"/>
      <c r="N206" s="189"/>
      <c r="O206" s="189"/>
      <c r="P206" s="189"/>
      <c r="Q206" s="189"/>
      <c r="R206" s="189"/>
      <c r="S206" s="189"/>
      <c r="T206" s="189"/>
      <c r="U206" s="189"/>
      <c r="V206" s="189"/>
      <c r="W206" s="189"/>
      <c r="X206" s="189"/>
      <c r="Y206" s="189"/>
      <c r="Z206" s="189"/>
      <c r="AA206" s="189"/>
      <c r="AB206" s="189"/>
    </row>
    <row r="207" ht="15.75" customHeight="1">
      <c r="A207" s="313"/>
      <c r="B207" s="189"/>
      <c r="C207" s="179"/>
      <c r="D207" s="179"/>
      <c r="E207" s="189"/>
      <c r="F207" s="189"/>
      <c r="G207" s="661"/>
      <c r="H207" s="661"/>
      <c r="I207" s="662"/>
      <c r="J207" s="313"/>
      <c r="K207" s="189"/>
      <c r="L207" s="189"/>
      <c r="M207" s="189"/>
      <c r="N207" s="189"/>
      <c r="O207" s="189"/>
      <c r="P207" s="189"/>
      <c r="Q207" s="189"/>
      <c r="R207" s="189"/>
      <c r="S207" s="189"/>
      <c r="T207" s="189"/>
      <c r="U207" s="189"/>
      <c r="V207" s="189"/>
      <c r="W207" s="189"/>
      <c r="X207" s="189"/>
      <c r="Y207" s="189"/>
      <c r="Z207" s="189"/>
      <c r="AA207" s="189"/>
      <c r="AB207" s="189"/>
    </row>
    <row r="208" ht="15.75" customHeight="1">
      <c r="A208" s="313"/>
      <c r="B208" s="189"/>
      <c r="C208" s="179"/>
      <c r="D208" s="179"/>
      <c r="E208" s="189"/>
      <c r="F208" s="189"/>
      <c r="G208" s="661"/>
      <c r="H208" s="661"/>
      <c r="I208" s="662"/>
      <c r="J208" s="313"/>
      <c r="K208" s="189"/>
      <c r="L208" s="189"/>
      <c r="M208" s="189"/>
      <c r="N208" s="189"/>
      <c r="O208" s="189"/>
      <c r="P208" s="189"/>
      <c r="Q208" s="189"/>
      <c r="R208" s="189"/>
      <c r="S208" s="189"/>
      <c r="T208" s="189"/>
      <c r="U208" s="189"/>
      <c r="V208" s="189"/>
      <c r="W208" s="189"/>
      <c r="X208" s="189"/>
      <c r="Y208" s="189"/>
      <c r="Z208" s="189"/>
      <c r="AA208" s="189"/>
      <c r="AB208" s="189"/>
    </row>
    <row r="209" ht="15.75" customHeight="1">
      <c r="A209" s="313"/>
      <c r="B209" s="189"/>
      <c r="C209" s="179"/>
      <c r="D209" s="179"/>
      <c r="E209" s="189"/>
      <c r="F209" s="189"/>
      <c r="G209" s="661"/>
      <c r="H209" s="661"/>
      <c r="I209" s="662"/>
      <c r="J209" s="313"/>
      <c r="K209" s="189"/>
      <c r="L209" s="189"/>
      <c r="M209" s="189"/>
      <c r="N209" s="189"/>
      <c r="O209" s="189"/>
      <c r="P209" s="189"/>
      <c r="Q209" s="189"/>
      <c r="R209" s="189"/>
      <c r="S209" s="189"/>
      <c r="T209" s="189"/>
      <c r="U209" s="189"/>
      <c r="V209" s="189"/>
      <c r="W209" s="189"/>
      <c r="X209" s="189"/>
      <c r="Y209" s="189"/>
      <c r="Z209" s="189"/>
      <c r="AA209" s="189"/>
      <c r="AB209" s="189"/>
    </row>
    <row r="210" ht="15.75" customHeight="1">
      <c r="A210" s="313"/>
      <c r="B210" s="189"/>
      <c r="C210" s="179"/>
      <c r="D210" s="179"/>
      <c r="E210" s="189"/>
      <c r="F210" s="189"/>
      <c r="G210" s="661"/>
      <c r="H210" s="661"/>
      <c r="I210" s="662"/>
      <c r="J210" s="313"/>
      <c r="K210" s="189"/>
      <c r="L210" s="189"/>
      <c r="M210" s="189"/>
      <c r="N210" s="189"/>
      <c r="O210" s="189"/>
      <c r="P210" s="189"/>
      <c r="Q210" s="189"/>
      <c r="R210" s="189"/>
      <c r="S210" s="189"/>
      <c r="T210" s="189"/>
      <c r="U210" s="189"/>
      <c r="V210" s="189"/>
      <c r="W210" s="189"/>
      <c r="X210" s="189"/>
      <c r="Y210" s="189"/>
      <c r="Z210" s="189"/>
      <c r="AA210" s="189"/>
      <c r="AB210" s="189"/>
    </row>
    <row r="211" ht="15.75" customHeight="1">
      <c r="A211" s="313"/>
      <c r="B211" s="189"/>
      <c r="C211" s="179"/>
      <c r="D211" s="179"/>
      <c r="E211" s="189"/>
      <c r="F211" s="189"/>
      <c r="G211" s="661"/>
      <c r="H211" s="661"/>
      <c r="I211" s="662"/>
      <c r="J211" s="313"/>
      <c r="K211" s="189"/>
      <c r="L211" s="189"/>
      <c r="M211" s="189"/>
      <c r="N211" s="189"/>
      <c r="O211" s="189"/>
      <c r="P211" s="189"/>
      <c r="Q211" s="189"/>
      <c r="R211" s="189"/>
      <c r="S211" s="189"/>
      <c r="T211" s="189"/>
      <c r="U211" s="189"/>
      <c r="V211" s="189"/>
      <c r="W211" s="189"/>
      <c r="X211" s="189"/>
      <c r="Y211" s="189"/>
      <c r="Z211" s="189"/>
      <c r="AA211" s="189"/>
      <c r="AB211" s="189"/>
    </row>
    <row r="212" ht="15.75" customHeight="1">
      <c r="A212" s="313"/>
      <c r="B212" s="189"/>
      <c r="C212" s="179"/>
      <c r="D212" s="179"/>
      <c r="E212" s="189"/>
      <c r="F212" s="189"/>
      <c r="G212" s="661"/>
      <c r="H212" s="661"/>
      <c r="I212" s="662"/>
      <c r="J212" s="313"/>
      <c r="K212" s="189"/>
      <c r="L212" s="189"/>
      <c r="M212" s="189"/>
      <c r="N212" s="189"/>
      <c r="O212" s="189"/>
      <c r="P212" s="189"/>
      <c r="Q212" s="189"/>
      <c r="R212" s="189"/>
      <c r="S212" s="189"/>
      <c r="T212" s="189"/>
      <c r="U212" s="189"/>
      <c r="V212" s="189"/>
      <c r="W212" s="189"/>
      <c r="X212" s="189"/>
      <c r="Y212" s="189"/>
      <c r="Z212" s="189"/>
      <c r="AA212" s="189"/>
      <c r="AB212" s="189"/>
    </row>
    <row r="213" ht="15.75" customHeight="1">
      <c r="A213" s="313"/>
      <c r="B213" s="189"/>
      <c r="C213" s="179"/>
      <c r="D213" s="179"/>
      <c r="E213" s="189"/>
      <c r="F213" s="189"/>
      <c r="G213" s="661"/>
      <c r="H213" s="661"/>
      <c r="I213" s="662"/>
      <c r="J213" s="313"/>
      <c r="K213" s="189"/>
      <c r="L213" s="189"/>
      <c r="M213" s="189"/>
      <c r="N213" s="189"/>
      <c r="O213" s="189"/>
      <c r="P213" s="189"/>
      <c r="Q213" s="189"/>
      <c r="R213" s="189"/>
      <c r="S213" s="189"/>
      <c r="T213" s="189"/>
      <c r="U213" s="189"/>
      <c r="V213" s="189"/>
      <c r="W213" s="189"/>
      <c r="X213" s="189"/>
      <c r="Y213" s="189"/>
      <c r="Z213" s="189"/>
      <c r="AA213" s="189"/>
      <c r="AB213" s="189"/>
    </row>
    <row r="214" ht="15.75" customHeight="1">
      <c r="A214" s="313"/>
      <c r="B214" s="189"/>
      <c r="C214" s="179"/>
      <c r="D214" s="179"/>
      <c r="E214" s="189"/>
      <c r="F214" s="189"/>
      <c r="G214" s="661"/>
      <c r="H214" s="661"/>
      <c r="I214" s="662"/>
      <c r="J214" s="313"/>
      <c r="K214" s="189"/>
      <c r="L214" s="189"/>
      <c r="M214" s="189"/>
      <c r="N214" s="189"/>
      <c r="O214" s="189"/>
      <c r="P214" s="189"/>
      <c r="Q214" s="189"/>
      <c r="R214" s="189"/>
      <c r="S214" s="189"/>
      <c r="T214" s="189"/>
      <c r="U214" s="189"/>
      <c r="V214" s="189"/>
      <c r="W214" s="189"/>
      <c r="X214" s="189"/>
      <c r="Y214" s="189"/>
      <c r="Z214" s="189"/>
      <c r="AA214" s="189"/>
      <c r="AB214" s="189"/>
    </row>
    <row r="215" ht="15.75" customHeight="1">
      <c r="A215" s="313"/>
      <c r="B215" s="189"/>
      <c r="C215" s="179"/>
      <c r="D215" s="179"/>
      <c r="E215" s="189"/>
      <c r="F215" s="189"/>
      <c r="G215" s="661"/>
      <c r="H215" s="661"/>
      <c r="I215" s="662"/>
      <c r="J215" s="313"/>
      <c r="K215" s="189"/>
      <c r="L215" s="189"/>
      <c r="M215" s="189"/>
      <c r="N215" s="189"/>
      <c r="O215" s="189"/>
      <c r="P215" s="189"/>
      <c r="Q215" s="189"/>
      <c r="R215" s="189"/>
      <c r="S215" s="189"/>
      <c r="T215" s="189"/>
      <c r="U215" s="189"/>
      <c r="V215" s="189"/>
      <c r="W215" s="189"/>
      <c r="X215" s="189"/>
      <c r="Y215" s="189"/>
      <c r="Z215" s="189"/>
      <c r="AA215" s="189"/>
      <c r="AB215" s="189"/>
    </row>
    <row r="216" ht="15.75" customHeight="1">
      <c r="A216" s="313"/>
      <c r="B216" s="189"/>
      <c r="C216" s="179"/>
      <c r="D216" s="179"/>
      <c r="E216" s="189"/>
      <c r="F216" s="189"/>
      <c r="G216" s="661"/>
      <c r="H216" s="661"/>
      <c r="I216" s="662"/>
      <c r="J216" s="313"/>
      <c r="K216" s="189"/>
      <c r="L216" s="189"/>
      <c r="M216" s="189"/>
      <c r="N216" s="189"/>
      <c r="O216" s="189"/>
      <c r="P216" s="189"/>
      <c r="Q216" s="189"/>
      <c r="R216" s="189"/>
      <c r="S216" s="189"/>
      <c r="T216" s="189"/>
      <c r="U216" s="189"/>
      <c r="V216" s="189"/>
      <c r="W216" s="189"/>
      <c r="X216" s="189"/>
      <c r="Y216" s="189"/>
      <c r="Z216" s="189"/>
      <c r="AA216" s="189"/>
      <c r="AB216" s="189"/>
    </row>
    <row r="217" ht="15.75" customHeight="1">
      <c r="A217" s="313"/>
      <c r="B217" s="189"/>
      <c r="C217" s="179"/>
      <c r="D217" s="179"/>
      <c r="E217" s="189"/>
      <c r="F217" s="189"/>
      <c r="G217" s="661"/>
      <c r="H217" s="661"/>
      <c r="I217" s="662"/>
      <c r="J217" s="313"/>
      <c r="K217" s="189"/>
      <c r="L217" s="189"/>
      <c r="M217" s="189"/>
      <c r="N217" s="189"/>
      <c r="O217" s="189"/>
      <c r="P217" s="189"/>
      <c r="Q217" s="189"/>
      <c r="R217" s="189"/>
      <c r="S217" s="189"/>
      <c r="T217" s="189"/>
      <c r="U217" s="189"/>
      <c r="V217" s="189"/>
      <c r="W217" s="189"/>
      <c r="X217" s="189"/>
      <c r="Y217" s="189"/>
      <c r="Z217" s="189"/>
      <c r="AA217" s="189"/>
      <c r="AB217" s="189"/>
    </row>
    <row r="218" ht="15.75" customHeight="1">
      <c r="A218" s="313"/>
      <c r="B218" s="189"/>
      <c r="C218" s="179"/>
      <c r="D218" s="179"/>
      <c r="E218" s="189"/>
      <c r="F218" s="189"/>
      <c r="G218" s="661"/>
      <c r="H218" s="661"/>
      <c r="I218" s="662"/>
      <c r="J218" s="313"/>
      <c r="K218" s="189"/>
      <c r="L218" s="189"/>
      <c r="M218" s="189"/>
      <c r="N218" s="189"/>
      <c r="O218" s="189"/>
      <c r="P218" s="189"/>
      <c r="Q218" s="189"/>
      <c r="R218" s="189"/>
      <c r="S218" s="189"/>
      <c r="T218" s="189"/>
      <c r="U218" s="189"/>
      <c r="V218" s="189"/>
      <c r="W218" s="189"/>
      <c r="X218" s="189"/>
      <c r="Y218" s="189"/>
      <c r="Z218" s="189"/>
      <c r="AA218" s="189"/>
      <c r="AB218" s="189"/>
    </row>
    <row r="219" ht="15.75" customHeight="1">
      <c r="A219" s="313"/>
      <c r="B219" s="189"/>
      <c r="C219" s="179"/>
      <c r="D219" s="179"/>
      <c r="E219" s="189"/>
      <c r="F219" s="189"/>
      <c r="G219" s="661"/>
      <c r="H219" s="661"/>
      <c r="I219" s="662"/>
      <c r="J219" s="313"/>
      <c r="K219" s="189"/>
      <c r="L219" s="189"/>
      <c r="M219" s="189"/>
      <c r="N219" s="189"/>
      <c r="O219" s="189"/>
      <c r="P219" s="189"/>
      <c r="Q219" s="189"/>
      <c r="R219" s="189"/>
      <c r="S219" s="189"/>
      <c r="T219" s="189"/>
      <c r="U219" s="189"/>
      <c r="V219" s="189"/>
      <c r="W219" s="189"/>
      <c r="X219" s="189"/>
      <c r="Y219" s="189"/>
      <c r="Z219" s="189"/>
      <c r="AA219" s="189"/>
      <c r="AB219" s="189"/>
    </row>
    <row r="220" ht="15.75" customHeight="1">
      <c r="A220" s="313"/>
      <c r="B220" s="189"/>
      <c r="C220" s="179"/>
      <c r="D220" s="179"/>
      <c r="E220" s="189"/>
      <c r="F220" s="189"/>
      <c r="G220" s="661"/>
      <c r="H220" s="661"/>
      <c r="I220" s="662"/>
      <c r="J220" s="313"/>
      <c r="K220" s="189"/>
      <c r="L220" s="189"/>
      <c r="M220" s="189"/>
      <c r="N220" s="189"/>
      <c r="O220" s="189"/>
      <c r="P220" s="189"/>
      <c r="Q220" s="189"/>
      <c r="R220" s="189"/>
      <c r="S220" s="189"/>
      <c r="T220" s="189"/>
      <c r="U220" s="189"/>
      <c r="V220" s="189"/>
      <c r="W220" s="189"/>
      <c r="X220" s="189"/>
      <c r="Y220" s="189"/>
      <c r="Z220" s="189"/>
      <c r="AA220" s="189"/>
      <c r="AB220" s="189"/>
    </row>
    <row r="221" ht="15.75" customHeight="1">
      <c r="A221" s="313"/>
      <c r="B221" s="189"/>
      <c r="C221" s="179"/>
      <c r="D221" s="179"/>
      <c r="E221" s="189"/>
      <c r="F221" s="189"/>
      <c r="G221" s="661"/>
      <c r="H221" s="661"/>
      <c r="I221" s="662"/>
      <c r="J221" s="313"/>
      <c r="K221" s="189"/>
      <c r="L221" s="189"/>
      <c r="M221" s="189"/>
      <c r="N221" s="189"/>
      <c r="O221" s="189"/>
      <c r="P221" s="189"/>
      <c r="Q221" s="189"/>
      <c r="R221" s="189"/>
      <c r="S221" s="189"/>
      <c r="T221" s="189"/>
      <c r="U221" s="189"/>
      <c r="V221" s="189"/>
      <c r="W221" s="189"/>
      <c r="X221" s="189"/>
      <c r="Y221" s="189"/>
      <c r="Z221" s="189"/>
      <c r="AA221" s="189"/>
      <c r="AB221" s="189"/>
    </row>
    <row r="222" ht="15.75" customHeight="1">
      <c r="A222" s="313"/>
      <c r="B222" s="189"/>
      <c r="C222" s="179"/>
      <c r="D222" s="179"/>
      <c r="E222" s="189"/>
      <c r="F222" s="189"/>
      <c r="G222" s="661"/>
      <c r="H222" s="661"/>
      <c r="I222" s="662"/>
      <c r="J222" s="313"/>
      <c r="K222" s="189"/>
      <c r="L222" s="189"/>
      <c r="M222" s="189"/>
      <c r="N222" s="189"/>
      <c r="O222" s="189"/>
      <c r="P222" s="189"/>
      <c r="Q222" s="189"/>
      <c r="R222" s="189"/>
      <c r="S222" s="189"/>
      <c r="T222" s="189"/>
      <c r="U222" s="189"/>
      <c r="V222" s="189"/>
      <c r="W222" s="189"/>
      <c r="X222" s="189"/>
      <c r="Y222" s="189"/>
      <c r="Z222" s="189"/>
      <c r="AA222" s="189"/>
      <c r="AB222" s="189"/>
    </row>
    <row r="223" ht="15.75" customHeight="1">
      <c r="A223" s="313"/>
      <c r="B223" s="189"/>
      <c r="C223" s="179"/>
      <c r="D223" s="179"/>
      <c r="E223" s="189"/>
      <c r="F223" s="189"/>
      <c r="G223" s="661"/>
      <c r="H223" s="661"/>
      <c r="I223" s="662"/>
      <c r="J223" s="313"/>
      <c r="K223" s="189"/>
      <c r="L223" s="189"/>
      <c r="M223" s="189"/>
      <c r="N223" s="189"/>
      <c r="O223" s="189"/>
      <c r="P223" s="189"/>
      <c r="Q223" s="189"/>
      <c r="R223" s="189"/>
      <c r="S223" s="189"/>
      <c r="T223" s="189"/>
      <c r="U223" s="189"/>
      <c r="V223" s="189"/>
      <c r="W223" s="189"/>
      <c r="X223" s="189"/>
      <c r="Y223" s="189"/>
      <c r="Z223" s="189"/>
      <c r="AA223" s="189"/>
      <c r="AB223" s="189"/>
    </row>
    <row r="224" ht="15.75" customHeight="1">
      <c r="A224" s="313"/>
      <c r="B224" s="189"/>
      <c r="C224" s="179"/>
      <c r="D224" s="179"/>
      <c r="E224" s="189"/>
      <c r="F224" s="189"/>
      <c r="G224" s="661"/>
      <c r="H224" s="661"/>
      <c r="I224" s="662"/>
      <c r="J224" s="313"/>
      <c r="K224" s="189"/>
      <c r="L224" s="189"/>
      <c r="M224" s="189"/>
      <c r="N224" s="189"/>
      <c r="O224" s="189"/>
      <c r="P224" s="189"/>
      <c r="Q224" s="189"/>
      <c r="R224" s="189"/>
      <c r="S224" s="189"/>
      <c r="T224" s="189"/>
      <c r="U224" s="189"/>
      <c r="V224" s="189"/>
      <c r="W224" s="189"/>
      <c r="X224" s="189"/>
      <c r="Y224" s="189"/>
      <c r="Z224" s="189"/>
      <c r="AA224" s="189"/>
      <c r="AB224" s="189"/>
    </row>
    <row r="225" ht="15.75" customHeight="1">
      <c r="A225" s="313"/>
      <c r="B225" s="189"/>
      <c r="C225" s="179"/>
      <c r="D225" s="179"/>
      <c r="E225" s="189"/>
      <c r="F225" s="189"/>
      <c r="G225" s="661"/>
      <c r="H225" s="661"/>
      <c r="I225" s="662"/>
      <c r="J225" s="313"/>
      <c r="K225" s="189"/>
      <c r="L225" s="189"/>
      <c r="M225" s="189"/>
      <c r="N225" s="189"/>
      <c r="O225" s="189"/>
      <c r="P225" s="189"/>
      <c r="Q225" s="189"/>
      <c r="R225" s="189"/>
      <c r="S225" s="189"/>
      <c r="T225" s="189"/>
      <c r="U225" s="189"/>
      <c r="V225" s="189"/>
      <c r="W225" s="189"/>
      <c r="X225" s="189"/>
      <c r="Y225" s="189"/>
      <c r="Z225" s="189"/>
      <c r="AA225" s="189"/>
      <c r="AB225" s="189"/>
    </row>
    <row r="226" ht="15.75" customHeight="1">
      <c r="A226" s="313"/>
      <c r="B226" s="189"/>
      <c r="C226" s="179"/>
      <c r="D226" s="179"/>
      <c r="E226" s="189"/>
      <c r="F226" s="189"/>
      <c r="G226" s="661"/>
      <c r="H226" s="661"/>
      <c r="I226" s="662"/>
      <c r="J226" s="313"/>
      <c r="K226" s="189"/>
      <c r="L226" s="189"/>
      <c r="M226" s="189"/>
      <c r="N226" s="189"/>
      <c r="O226" s="189"/>
      <c r="P226" s="189"/>
      <c r="Q226" s="189"/>
      <c r="R226" s="189"/>
      <c r="S226" s="189"/>
      <c r="T226" s="189"/>
      <c r="U226" s="189"/>
      <c r="V226" s="189"/>
      <c r="W226" s="189"/>
      <c r="X226" s="189"/>
      <c r="Y226" s="189"/>
      <c r="Z226" s="189"/>
      <c r="AA226" s="189"/>
      <c r="AB226" s="189"/>
    </row>
    <row r="227" ht="15.75" customHeight="1">
      <c r="A227" s="313"/>
      <c r="B227" s="189"/>
      <c r="C227" s="179"/>
      <c r="D227" s="179"/>
      <c r="E227" s="189"/>
      <c r="F227" s="189"/>
      <c r="G227" s="661"/>
      <c r="H227" s="661"/>
      <c r="I227" s="662"/>
      <c r="J227" s="313"/>
      <c r="K227" s="189"/>
      <c r="L227" s="189"/>
      <c r="M227" s="189"/>
      <c r="N227" s="189"/>
      <c r="O227" s="189"/>
      <c r="P227" s="189"/>
      <c r="Q227" s="189"/>
      <c r="R227" s="189"/>
      <c r="S227" s="189"/>
      <c r="T227" s="189"/>
      <c r="U227" s="189"/>
      <c r="V227" s="189"/>
      <c r="W227" s="189"/>
      <c r="X227" s="189"/>
      <c r="Y227" s="189"/>
      <c r="Z227" s="189"/>
      <c r="AA227" s="189"/>
      <c r="AB227" s="189"/>
    </row>
    <row r="228" ht="15.75" customHeight="1">
      <c r="A228" s="313"/>
      <c r="B228" s="189"/>
      <c r="C228" s="179"/>
      <c r="D228" s="179"/>
      <c r="E228" s="189"/>
      <c r="F228" s="189"/>
      <c r="G228" s="661"/>
      <c r="H228" s="661"/>
      <c r="I228" s="662"/>
      <c r="J228" s="313"/>
      <c r="K228" s="189"/>
      <c r="L228" s="189"/>
      <c r="M228" s="189"/>
      <c r="N228" s="189"/>
      <c r="O228" s="189"/>
      <c r="P228" s="189"/>
      <c r="Q228" s="189"/>
      <c r="R228" s="189"/>
      <c r="S228" s="189"/>
      <c r="T228" s="189"/>
      <c r="U228" s="189"/>
      <c r="V228" s="189"/>
      <c r="W228" s="189"/>
      <c r="X228" s="189"/>
      <c r="Y228" s="189"/>
      <c r="Z228" s="189"/>
      <c r="AA228" s="189"/>
      <c r="AB228" s="189"/>
    </row>
    <row r="229" ht="15.75" customHeight="1">
      <c r="A229" s="313"/>
      <c r="B229" s="189"/>
      <c r="C229" s="179"/>
      <c r="D229" s="179"/>
      <c r="E229" s="189"/>
      <c r="F229" s="189"/>
      <c r="G229" s="661"/>
      <c r="H229" s="661"/>
      <c r="I229" s="662"/>
      <c r="J229" s="313"/>
      <c r="K229" s="189"/>
      <c r="L229" s="189"/>
      <c r="M229" s="189"/>
      <c r="N229" s="189"/>
      <c r="O229" s="189"/>
      <c r="P229" s="189"/>
      <c r="Q229" s="189"/>
      <c r="R229" s="189"/>
      <c r="S229" s="189"/>
      <c r="T229" s="189"/>
      <c r="U229" s="189"/>
      <c r="V229" s="189"/>
      <c r="W229" s="189"/>
      <c r="X229" s="189"/>
      <c r="Y229" s="189"/>
      <c r="Z229" s="189"/>
      <c r="AA229" s="189"/>
      <c r="AB229" s="189"/>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autoFilter ref="$A$3:$AB$989"/>
  <customSheetViews>
    <customSheetView guid="{AB856B94-BC6D-4658-AC9D-D986A8231141}" filter="1" showAutoFilter="1">
      <autoFilter ref="$A$3:$J$29"/>
      <extLst>
        <ext uri="GoogleSheetsCustomDataVersion1">
          <go:sheetsCustomData xmlns:go="http://customooxmlschemas.google.com/" filterViewId="562801568"/>
        </ext>
      </extLst>
    </customSheetView>
  </customSheetViews>
  <mergeCells count="10">
    <mergeCell ref="H1:H2"/>
    <mergeCell ref="I1:I2"/>
    <mergeCell ref="J1:J2"/>
    <mergeCell ref="A1:A2"/>
    <mergeCell ref="B1:B2"/>
    <mergeCell ref="C1:C2"/>
    <mergeCell ref="D1:D2"/>
    <mergeCell ref="E1:E2"/>
    <mergeCell ref="F1:F2"/>
    <mergeCell ref="G1:G2"/>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43"/>
    <col customWidth="1" min="2" max="2" width="73.14"/>
    <col customWidth="1" min="3" max="6" width="14.43"/>
  </cols>
  <sheetData>
    <row r="1">
      <c r="A1" s="663" t="s">
        <v>1330</v>
      </c>
      <c r="B1" s="663" t="s">
        <v>1331</v>
      </c>
      <c r="C1" s="663" t="s">
        <v>277</v>
      </c>
      <c r="D1" s="664" t="s">
        <v>278</v>
      </c>
      <c r="E1" s="665" t="s">
        <v>1332</v>
      </c>
      <c r="F1" s="666"/>
      <c r="G1" s="665" t="s">
        <v>1333</v>
      </c>
      <c r="H1" s="666"/>
      <c r="I1" s="27"/>
      <c r="J1" s="27"/>
      <c r="K1" s="27"/>
      <c r="L1" s="27"/>
      <c r="M1" s="27"/>
      <c r="N1" s="27"/>
      <c r="O1" s="27"/>
      <c r="P1" s="27"/>
      <c r="Q1" s="27"/>
      <c r="R1" s="27"/>
      <c r="S1" s="27"/>
      <c r="T1" s="27"/>
      <c r="U1" s="27"/>
      <c r="V1" s="27"/>
    </row>
    <row r="2">
      <c r="A2" s="667"/>
      <c r="B2" s="667"/>
      <c r="C2" s="667"/>
      <c r="D2" s="667"/>
      <c r="E2" s="668" t="s">
        <v>1334</v>
      </c>
      <c r="F2" s="668" t="s">
        <v>1335</v>
      </c>
      <c r="G2" s="668" t="s">
        <v>1334</v>
      </c>
      <c r="H2" s="668" t="s">
        <v>1335</v>
      </c>
      <c r="I2" s="27"/>
      <c r="J2" s="27"/>
      <c r="K2" s="27"/>
      <c r="L2" s="27"/>
      <c r="M2" s="27"/>
      <c r="N2" s="27"/>
      <c r="O2" s="27"/>
      <c r="P2" s="27"/>
      <c r="Q2" s="27"/>
      <c r="R2" s="27"/>
      <c r="S2" s="27"/>
      <c r="T2" s="27"/>
      <c r="U2" s="27"/>
      <c r="V2" s="27"/>
    </row>
    <row r="3">
      <c r="A3" s="669"/>
      <c r="B3" s="670"/>
      <c r="C3" s="670"/>
      <c r="D3" s="671"/>
      <c r="E3" s="671"/>
      <c r="F3" s="672"/>
      <c r="G3" s="671"/>
      <c r="H3" s="672"/>
      <c r="I3" s="189"/>
      <c r="J3" s="189"/>
      <c r="K3" s="189"/>
      <c r="L3" s="189"/>
      <c r="M3" s="189"/>
      <c r="N3" s="189"/>
      <c r="O3" s="189"/>
      <c r="P3" s="189"/>
      <c r="Q3" s="189"/>
      <c r="R3" s="189"/>
      <c r="S3" s="189"/>
      <c r="T3" s="189"/>
      <c r="U3" s="189"/>
      <c r="V3" s="189"/>
    </row>
    <row r="4">
      <c r="A4" s="669"/>
      <c r="B4" s="673" t="s">
        <v>1336</v>
      </c>
      <c r="C4" s="670"/>
      <c r="D4" s="674"/>
      <c r="E4" s="671"/>
      <c r="F4" s="675"/>
      <c r="G4" s="671"/>
      <c r="H4" s="675"/>
      <c r="I4" s="189"/>
      <c r="J4" s="189"/>
      <c r="K4" s="189"/>
      <c r="L4" s="189"/>
      <c r="M4" s="189"/>
      <c r="N4" s="189"/>
      <c r="O4" s="189"/>
      <c r="P4" s="189"/>
      <c r="Q4" s="189"/>
      <c r="R4" s="189"/>
      <c r="S4" s="189"/>
      <c r="T4" s="189"/>
      <c r="U4" s="189"/>
      <c r="V4" s="189"/>
    </row>
    <row r="5">
      <c r="A5" s="669"/>
      <c r="B5" s="676" t="s">
        <v>1337</v>
      </c>
      <c r="C5" s="670"/>
      <c r="D5" s="674"/>
      <c r="E5" s="671"/>
      <c r="F5" s="675"/>
      <c r="G5" s="671"/>
      <c r="H5" s="675"/>
      <c r="I5" s="189"/>
      <c r="J5" s="189"/>
      <c r="K5" s="189"/>
      <c r="L5" s="189"/>
      <c r="M5" s="189"/>
      <c r="N5" s="189"/>
      <c r="O5" s="189"/>
      <c r="P5" s="189"/>
      <c r="Q5" s="189"/>
      <c r="R5" s="189"/>
      <c r="S5" s="189"/>
      <c r="T5" s="189"/>
      <c r="U5" s="189"/>
      <c r="V5" s="189"/>
    </row>
    <row r="6">
      <c r="A6" s="669"/>
      <c r="B6" s="670"/>
      <c r="C6" s="670"/>
      <c r="D6" s="674"/>
      <c r="E6" s="671"/>
      <c r="F6" s="675"/>
      <c r="G6" s="671"/>
      <c r="H6" s="675"/>
      <c r="I6" s="189"/>
      <c r="J6" s="189"/>
      <c r="K6" s="189"/>
      <c r="L6" s="189"/>
      <c r="M6" s="189"/>
      <c r="N6" s="189"/>
      <c r="O6" s="189"/>
      <c r="P6" s="189"/>
      <c r="Q6" s="189"/>
      <c r="R6" s="189"/>
      <c r="S6" s="189"/>
      <c r="T6" s="189"/>
      <c r="U6" s="189"/>
      <c r="V6" s="189"/>
    </row>
    <row r="7">
      <c r="A7" s="606" t="s">
        <v>140</v>
      </c>
      <c r="B7" s="236" t="s">
        <v>1338</v>
      </c>
      <c r="C7" s="677"/>
      <c r="D7" s="678"/>
      <c r="E7" s="678"/>
      <c r="F7" s="646"/>
      <c r="G7" s="678"/>
      <c r="H7" s="646"/>
      <c r="I7" s="285"/>
      <c r="J7" s="189"/>
      <c r="K7" s="189"/>
      <c r="L7" s="189"/>
      <c r="M7" s="189"/>
      <c r="N7" s="189"/>
      <c r="O7" s="189"/>
      <c r="P7" s="189"/>
      <c r="Q7" s="189"/>
      <c r="R7" s="189"/>
      <c r="S7" s="189"/>
      <c r="T7" s="189"/>
      <c r="U7" s="189"/>
      <c r="V7" s="189"/>
    </row>
    <row r="8">
      <c r="A8" s="669"/>
      <c r="B8" s="673" t="s">
        <v>1339</v>
      </c>
      <c r="C8" s="670"/>
      <c r="D8" s="674"/>
      <c r="E8" s="671"/>
      <c r="F8" s="675"/>
      <c r="G8" s="671"/>
      <c r="H8" s="675"/>
      <c r="I8" s="189"/>
      <c r="J8" s="189"/>
      <c r="K8" s="189"/>
      <c r="L8" s="189"/>
      <c r="M8" s="189"/>
      <c r="N8" s="189"/>
      <c r="O8" s="189"/>
      <c r="P8" s="189"/>
      <c r="Q8" s="189"/>
      <c r="R8" s="189"/>
      <c r="S8" s="189"/>
      <c r="T8" s="189"/>
      <c r="U8" s="189"/>
      <c r="V8" s="189"/>
    </row>
    <row r="9">
      <c r="A9" s="669"/>
      <c r="B9" s="670"/>
      <c r="C9" s="670"/>
      <c r="D9" s="674"/>
      <c r="E9" s="671"/>
      <c r="F9" s="675"/>
      <c r="G9" s="671"/>
      <c r="H9" s="675"/>
      <c r="I9" s="189"/>
      <c r="J9" s="189"/>
      <c r="K9" s="189"/>
      <c r="L9" s="189"/>
      <c r="M9" s="189"/>
      <c r="N9" s="189"/>
      <c r="O9" s="189"/>
      <c r="P9" s="189"/>
      <c r="Q9" s="189"/>
      <c r="R9" s="189"/>
      <c r="S9" s="189"/>
      <c r="T9" s="189"/>
      <c r="U9" s="189"/>
      <c r="V9" s="189"/>
    </row>
    <row r="10">
      <c r="A10" s="679">
        <v>1.0</v>
      </c>
      <c r="B10" s="676" t="s">
        <v>1340</v>
      </c>
      <c r="C10" s="670"/>
      <c r="D10" s="674"/>
      <c r="E10" s="671"/>
      <c r="F10" s="675"/>
      <c r="G10" s="671"/>
      <c r="H10" s="675"/>
      <c r="I10" s="189"/>
      <c r="J10" s="189"/>
      <c r="K10" s="189"/>
      <c r="L10" s="189"/>
      <c r="M10" s="189"/>
      <c r="N10" s="189"/>
      <c r="O10" s="189"/>
      <c r="P10" s="189"/>
      <c r="Q10" s="189"/>
      <c r="R10" s="189"/>
      <c r="S10" s="189"/>
      <c r="T10" s="189"/>
      <c r="U10" s="189"/>
      <c r="V10" s="189"/>
    </row>
    <row r="11">
      <c r="A11" s="669"/>
      <c r="B11" s="673" t="s">
        <v>1341</v>
      </c>
      <c r="C11" s="670"/>
      <c r="D11" s="674"/>
      <c r="E11" s="671"/>
      <c r="F11" s="675"/>
      <c r="G11" s="671"/>
      <c r="H11" s="675"/>
      <c r="I11" s="189"/>
      <c r="J11" s="189"/>
      <c r="K11" s="189"/>
      <c r="L11" s="189"/>
      <c r="M11" s="189"/>
      <c r="N11" s="189"/>
      <c r="O11" s="189"/>
      <c r="P11" s="189"/>
      <c r="Q11" s="189"/>
      <c r="R11" s="189"/>
      <c r="S11" s="189"/>
      <c r="T11" s="189"/>
      <c r="U11" s="189"/>
      <c r="V11" s="189"/>
    </row>
    <row r="12">
      <c r="A12" s="669"/>
      <c r="B12" s="673" t="s">
        <v>1342</v>
      </c>
      <c r="C12" s="670"/>
      <c r="D12" s="674"/>
      <c r="E12" s="671"/>
      <c r="F12" s="675"/>
      <c r="G12" s="671"/>
      <c r="H12" s="675"/>
      <c r="I12" s="189"/>
      <c r="J12" s="189"/>
      <c r="K12" s="189"/>
      <c r="L12" s="189"/>
      <c r="M12" s="189"/>
      <c r="N12" s="189"/>
      <c r="O12" s="189"/>
      <c r="P12" s="189"/>
      <c r="Q12" s="189"/>
      <c r="R12" s="189"/>
      <c r="S12" s="189"/>
      <c r="T12" s="189"/>
      <c r="U12" s="189"/>
      <c r="V12" s="189"/>
    </row>
    <row r="13">
      <c r="A13" s="669"/>
      <c r="B13" s="673" t="s">
        <v>1343</v>
      </c>
      <c r="C13" s="670"/>
      <c r="D13" s="674"/>
      <c r="E13" s="671"/>
      <c r="F13" s="675"/>
      <c r="G13" s="671"/>
      <c r="H13" s="675"/>
      <c r="I13" s="189"/>
      <c r="J13" s="189"/>
      <c r="K13" s="189"/>
      <c r="L13" s="189"/>
      <c r="M13" s="189"/>
      <c r="N13" s="189"/>
      <c r="O13" s="189"/>
      <c r="P13" s="189"/>
      <c r="Q13" s="189"/>
      <c r="R13" s="189"/>
      <c r="S13" s="189"/>
      <c r="T13" s="189"/>
      <c r="U13" s="189"/>
      <c r="V13" s="189"/>
    </row>
    <row r="14">
      <c r="A14" s="669"/>
      <c r="B14" s="673" t="s">
        <v>1344</v>
      </c>
      <c r="C14" s="670"/>
      <c r="D14" s="674"/>
      <c r="E14" s="671"/>
      <c r="F14" s="675"/>
      <c r="G14" s="671"/>
      <c r="H14" s="675"/>
      <c r="I14" s="189"/>
      <c r="J14" s="189"/>
      <c r="K14" s="189"/>
      <c r="L14" s="189"/>
      <c r="M14" s="189"/>
      <c r="N14" s="189"/>
      <c r="O14" s="189"/>
      <c r="P14" s="189"/>
      <c r="Q14" s="189"/>
      <c r="R14" s="189"/>
      <c r="S14" s="189"/>
      <c r="T14" s="189"/>
      <c r="U14" s="189"/>
      <c r="V14" s="189"/>
    </row>
    <row r="15">
      <c r="A15" s="669"/>
      <c r="B15" s="670"/>
      <c r="C15" s="670"/>
      <c r="D15" s="670"/>
      <c r="E15" s="671"/>
      <c r="F15" s="680"/>
      <c r="G15" s="671"/>
      <c r="H15" s="680"/>
      <c r="I15" s="189"/>
      <c r="J15" s="189"/>
      <c r="K15" s="189"/>
      <c r="L15" s="189"/>
      <c r="M15" s="189"/>
      <c r="N15" s="189"/>
      <c r="O15" s="189"/>
      <c r="P15" s="189"/>
      <c r="Q15" s="189"/>
      <c r="R15" s="189"/>
      <c r="S15" s="189"/>
      <c r="T15" s="189"/>
      <c r="U15" s="189"/>
      <c r="V15" s="189"/>
    </row>
    <row r="16">
      <c r="A16" s="669"/>
      <c r="B16" s="680" t="s">
        <v>381</v>
      </c>
      <c r="C16" s="670"/>
      <c r="D16" s="670"/>
      <c r="E16" s="671"/>
      <c r="F16" s="680"/>
      <c r="G16" s="671"/>
      <c r="H16" s="680"/>
      <c r="I16" s="189"/>
      <c r="J16" s="189"/>
      <c r="K16" s="189"/>
      <c r="L16" s="189"/>
      <c r="M16" s="189"/>
      <c r="N16" s="189"/>
      <c r="O16" s="189"/>
      <c r="P16" s="189"/>
      <c r="Q16" s="189"/>
      <c r="R16" s="189"/>
      <c r="S16" s="189"/>
      <c r="T16" s="189"/>
      <c r="U16" s="189"/>
      <c r="V16" s="189"/>
    </row>
    <row r="17">
      <c r="A17" s="669" t="s">
        <v>199</v>
      </c>
      <c r="B17" s="673" t="s">
        <v>1345</v>
      </c>
      <c r="C17" s="681" t="s">
        <v>1346</v>
      </c>
      <c r="D17" s="682">
        <v>1.0</v>
      </c>
      <c r="E17" s="683">
        <v>946714.49</v>
      </c>
      <c r="F17" s="684">
        <f t="shared" ref="F17:F19" si="1">+E17*$D17</f>
        <v>946714.49</v>
      </c>
      <c r="G17" s="683">
        <v>112752.0</v>
      </c>
      <c r="H17" s="684">
        <f t="shared" ref="H17:H19" si="2">+G17*$D17</f>
        <v>112752</v>
      </c>
      <c r="I17" s="189"/>
      <c r="J17" s="189"/>
      <c r="K17" s="189"/>
      <c r="L17" s="189"/>
      <c r="M17" s="189"/>
      <c r="N17" s="189"/>
      <c r="O17" s="189"/>
      <c r="P17" s="189"/>
      <c r="Q17" s="189"/>
      <c r="R17" s="189"/>
      <c r="S17" s="189"/>
      <c r="T17" s="189"/>
      <c r="U17" s="189"/>
      <c r="V17" s="189"/>
    </row>
    <row r="18">
      <c r="A18" s="669" t="s">
        <v>1347</v>
      </c>
      <c r="B18" s="673" t="s">
        <v>1348</v>
      </c>
      <c r="C18" s="681" t="s">
        <v>1346</v>
      </c>
      <c r="D18" s="682">
        <v>1.0</v>
      </c>
      <c r="E18" s="683">
        <v>1354646.49</v>
      </c>
      <c r="F18" s="684">
        <f t="shared" si="1"/>
        <v>1354646.49</v>
      </c>
      <c r="G18" s="683">
        <v>177638.0</v>
      </c>
      <c r="H18" s="684">
        <f t="shared" si="2"/>
        <v>177638</v>
      </c>
      <c r="I18" s="189"/>
      <c r="J18" s="189"/>
      <c r="K18" s="189"/>
      <c r="L18" s="189"/>
      <c r="M18" s="189"/>
      <c r="N18" s="189"/>
      <c r="O18" s="189"/>
      <c r="P18" s="189"/>
      <c r="Q18" s="189"/>
      <c r="R18" s="189"/>
      <c r="S18" s="189"/>
      <c r="T18" s="189"/>
      <c r="U18" s="189"/>
      <c r="V18" s="189"/>
    </row>
    <row r="19">
      <c r="A19" s="669" t="s">
        <v>1349</v>
      </c>
      <c r="B19" s="673" t="s">
        <v>1350</v>
      </c>
      <c r="C19" s="681" t="s">
        <v>1351</v>
      </c>
      <c r="D19" s="682">
        <v>1.0</v>
      </c>
      <c r="E19" s="683">
        <v>4148.0</v>
      </c>
      <c r="F19" s="684">
        <f t="shared" si="1"/>
        <v>4148</v>
      </c>
      <c r="G19" s="683">
        <v>532.0</v>
      </c>
      <c r="H19" s="684">
        <f t="shared" si="2"/>
        <v>532</v>
      </c>
      <c r="I19" s="189"/>
      <c r="J19" s="189"/>
      <c r="K19" s="189"/>
      <c r="L19" s="189"/>
      <c r="M19" s="189"/>
      <c r="N19" s="189"/>
      <c r="O19" s="189"/>
      <c r="P19" s="189"/>
      <c r="Q19" s="189"/>
      <c r="R19" s="189"/>
      <c r="S19" s="189"/>
      <c r="T19" s="189"/>
      <c r="U19" s="189"/>
      <c r="V19" s="189"/>
    </row>
    <row r="20">
      <c r="A20" s="669"/>
      <c r="B20" s="670"/>
      <c r="C20" s="670"/>
      <c r="D20" s="674"/>
      <c r="E20" s="671"/>
      <c r="F20" s="675"/>
      <c r="G20" s="671"/>
      <c r="H20" s="675"/>
      <c r="I20" s="189"/>
      <c r="J20" s="189"/>
      <c r="K20" s="189"/>
      <c r="L20" s="189"/>
      <c r="M20" s="189"/>
      <c r="N20" s="189"/>
      <c r="O20" s="189"/>
      <c r="P20" s="189"/>
      <c r="Q20" s="189"/>
      <c r="R20" s="189"/>
      <c r="S20" s="189"/>
      <c r="T20" s="189"/>
      <c r="U20" s="189"/>
      <c r="V20" s="189"/>
    </row>
    <row r="21" ht="15.75" customHeight="1">
      <c r="A21" s="669"/>
      <c r="B21" s="676" t="s">
        <v>1352</v>
      </c>
      <c r="C21" s="670"/>
      <c r="D21" s="674"/>
      <c r="E21" s="671"/>
      <c r="F21" s="675"/>
      <c r="G21" s="671"/>
      <c r="H21" s="675"/>
      <c r="I21" s="189"/>
      <c r="J21" s="189"/>
      <c r="K21" s="189"/>
      <c r="L21" s="189"/>
      <c r="M21" s="189"/>
      <c r="N21" s="189"/>
      <c r="O21" s="189"/>
      <c r="P21" s="189"/>
      <c r="Q21" s="189"/>
      <c r="R21" s="189"/>
      <c r="S21" s="189"/>
      <c r="T21" s="189"/>
      <c r="U21" s="189"/>
      <c r="V21" s="189"/>
    </row>
    <row r="22" ht="15.75" customHeight="1">
      <c r="A22" s="669"/>
      <c r="B22" s="670"/>
      <c r="C22" s="670"/>
      <c r="D22" s="674"/>
      <c r="E22" s="671"/>
      <c r="F22" s="675"/>
      <c r="G22" s="671"/>
      <c r="H22" s="675"/>
      <c r="I22" s="189"/>
      <c r="J22" s="189"/>
      <c r="K22" s="189"/>
      <c r="L22" s="189"/>
      <c r="M22" s="189"/>
      <c r="N22" s="189"/>
      <c r="O22" s="189"/>
      <c r="P22" s="189"/>
      <c r="Q22" s="189"/>
      <c r="R22" s="189"/>
      <c r="S22" s="189"/>
      <c r="T22" s="189"/>
      <c r="U22" s="189"/>
      <c r="V22" s="189"/>
    </row>
    <row r="23" ht="15.75" customHeight="1">
      <c r="A23" s="679">
        <v>2.0</v>
      </c>
      <c r="B23" s="676" t="s">
        <v>1353</v>
      </c>
      <c r="C23" s="670"/>
      <c r="D23" s="674"/>
      <c r="E23" s="671"/>
      <c r="F23" s="675"/>
      <c r="G23" s="671"/>
      <c r="H23" s="675"/>
      <c r="I23" s="189"/>
      <c r="J23" s="189"/>
      <c r="K23" s="189"/>
      <c r="L23" s="189"/>
      <c r="M23" s="189"/>
      <c r="N23" s="189"/>
      <c r="O23" s="189"/>
      <c r="P23" s="189"/>
      <c r="Q23" s="189"/>
      <c r="R23" s="189"/>
      <c r="S23" s="189"/>
      <c r="T23" s="189"/>
      <c r="U23" s="189"/>
      <c r="V23" s="189"/>
    </row>
    <row r="24" ht="15.75" customHeight="1">
      <c r="A24" s="669"/>
      <c r="B24" s="676" t="s">
        <v>1354</v>
      </c>
      <c r="C24" s="670"/>
      <c r="D24" s="674"/>
      <c r="E24" s="671"/>
      <c r="F24" s="675"/>
      <c r="G24" s="671"/>
      <c r="H24" s="675"/>
      <c r="I24" s="189"/>
      <c r="J24" s="189"/>
      <c r="K24" s="189"/>
      <c r="L24" s="189"/>
      <c r="M24" s="189"/>
      <c r="N24" s="189"/>
      <c r="O24" s="189"/>
      <c r="P24" s="189"/>
      <c r="Q24" s="189"/>
      <c r="R24" s="189"/>
      <c r="S24" s="189"/>
      <c r="T24" s="189"/>
      <c r="U24" s="189"/>
      <c r="V24" s="189"/>
    </row>
    <row r="25" ht="15.75" customHeight="1">
      <c r="A25" s="669"/>
      <c r="B25" s="673" t="s">
        <v>1355</v>
      </c>
      <c r="C25" s="670"/>
      <c r="D25" s="674"/>
      <c r="E25" s="671"/>
      <c r="F25" s="675"/>
      <c r="G25" s="671"/>
      <c r="H25" s="675"/>
      <c r="I25" s="189"/>
      <c r="J25" s="189"/>
      <c r="K25" s="189"/>
      <c r="L25" s="189"/>
      <c r="M25" s="189"/>
      <c r="N25" s="189"/>
      <c r="O25" s="189"/>
      <c r="P25" s="189"/>
      <c r="Q25" s="189"/>
      <c r="R25" s="189"/>
      <c r="S25" s="189"/>
      <c r="T25" s="189"/>
      <c r="U25" s="189"/>
      <c r="V25" s="189"/>
    </row>
    <row r="26" ht="15.75" customHeight="1">
      <c r="A26" s="669"/>
      <c r="B26" s="670"/>
      <c r="C26" s="670"/>
      <c r="D26" s="674"/>
      <c r="E26" s="671"/>
      <c r="F26" s="675"/>
      <c r="G26" s="671"/>
      <c r="H26" s="675"/>
      <c r="I26" s="189"/>
      <c r="J26" s="189"/>
      <c r="K26" s="189"/>
      <c r="L26" s="189"/>
      <c r="M26" s="189"/>
      <c r="N26" s="189"/>
      <c r="O26" s="189"/>
      <c r="P26" s="189"/>
      <c r="Q26" s="189"/>
      <c r="R26" s="189"/>
      <c r="S26" s="189"/>
      <c r="T26" s="189"/>
      <c r="U26" s="189"/>
      <c r="V26" s="189"/>
    </row>
    <row r="27" ht="15.75" customHeight="1">
      <c r="A27" s="679">
        <v>2.1</v>
      </c>
      <c r="B27" s="676" t="s">
        <v>1356</v>
      </c>
      <c r="C27" s="670"/>
      <c r="D27" s="674"/>
      <c r="E27" s="671"/>
      <c r="F27" s="675"/>
      <c r="G27" s="671"/>
      <c r="H27" s="675"/>
      <c r="I27" s="189"/>
      <c r="J27" s="189"/>
      <c r="K27" s="189"/>
      <c r="L27" s="189"/>
      <c r="M27" s="189"/>
      <c r="N27" s="189"/>
      <c r="O27" s="189"/>
      <c r="P27" s="189"/>
      <c r="Q27" s="189"/>
      <c r="R27" s="189"/>
      <c r="S27" s="189"/>
      <c r="T27" s="189"/>
      <c r="U27" s="189"/>
      <c r="V27" s="189"/>
    </row>
    <row r="28" ht="15.75" customHeight="1">
      <c r="A28" s="679" t="s">
        <v>284</v>
      </c>
      <c r="B28" s="673" t="s">
        <v>1357</v>
      </c>
      <c r="C28" s="685" t="s">
        <v>799</v>
      </c>
      <c r="D28" s="686">
        <v>0.0</v>
      </c>
      <c r="E28" s="687">
        <v>30225.0</v>
      </c>
      <c r="F28" s="688">
        <f t="shared" ref="F28:F32" si="3">+E28*$D28</f>
        <v>0</v>
      </c>
      <c r="G28" s="687">
        <v>3255.0</v>
      </c>
      <c r="H28" s="688">
        <f t="shared" ref="H28:H32" si="4">+G28*$D28</f>
        <v>0</v>
      </c>
      <c r="I28" s="189"/>
      <c r="J28" s="189"/>
      <c r="K28" s="189"/>
      <c r="L28" s="189"/>
      <c r="M28" s="189"/>
      <c r="N28" s="189"/>
      <c r="O28" s="189"/>
      <c r="P28" s="189"/>
      <c r="Q28" s="189"/>
      <c r="R28" s="189"/>
      <c r="S28" s="189"/>
      <c r="T28" s="189"/>
      <c r="U28" s="189"/>
      <c r="V28" s="189"/>
    </row>
    <row r="29" ht="15.75" customHeight="1">
      <c r="A29" s="679" t="s">
        <v>292</v>
      </c>
      <c r="B29" s="673" t="s">
        <v>1358</v>
      </c>
      <c r="C29" s="685" t="s">
        <v>799</v>
      </c>
      <c r="D29" s="686">
        <v>0.0</v>
      </c>
      <c r="E29" s="687">
        <v>32550.0</v>
      </c>
      <c r="F29" s="688">
        <f t="shared" si="3"/>
        <v>0</v>
      </c>
      <c r="G29" s="687">
        <v>3534.0</v>
      </c>
      <c r="H29" s="688">
        <f t="shared" si="4"/>
        <v>0</v>
      </c>
      <c r="I29" s="189"/>
      <c r="J29" s="189"/>
      <c r="K29" s="189"/>
      <c r="L29" s="189"/>
      <c r="M29" s="189"/>
      <c r="N29" s="189"/>
      <c r="O29" s="189"/>
      <c r="P29" s="189"/>
      <c r="Q29" s="189"/>
      <c r="R29" s="189"/>
      <c r="S29" s="189"/>
      <c r="T29" s="189"/>
      <c r="U29" s="189"/>
      <c r="V29" s="189"/>
    </row>
    <row r="30" ht="15.75" customHeight="1">
      <c r="A30" s="679" t="s">
        <v>508</v>
      </c>
      <c r="B30" s="673" t="s">
        <v>1359</v>
      </c>
      <c r="C30" s="685" t="s">
        <v>799</v>
      </c>
      <c r="D30" s="686">
        <v>0.0</v>
      </c>
      <c r="E30" s="687">
        <v>34410.0</v>
      </c>
      <c r="F30" s="688">
        <f t="shared" si="3"/>
        <v>0</v>
      </c>
      <c r="G30" s="687">
        <v>3720.0</v>
      </c>
      <c r="H30" s="688">
        <f t="shared" si="4"/>
        <v>0</v>
      </c>
      <c r="I30" s="189"/>
      <c r="J30" s="189"/>
      <c r="K30" s="189"/>
      <c r="L30" s="189"/>
      <c r="M30" s="189"/>
      <c r="N30" s="189"/>
      <c r="O30" s="189"/>
      <c r="P30" s="189"/>
      <c r="Q30" s="189"/>
      <c r="R30" s="189"/>
      <c r="S30" s="189"/>
      <c r="T30" s="189"/>
      <c r="U30" s="189"/>
      <c r="V30" s="189"/>
    </row>
    <row r="31" ht="15.75" customHeight="1">
      <c r="A31" s="679" t="s">
        <v>510</v>
      </c>
      <c r="B31" s="673" t="s">
        <v>1360</v>
      </c>
      <c r="C31" s="685" t="s">
        <v>799</v>
      </c>
      <c r="D31" s="686">
        <v>0.0</v>
      </c>
      <c r="E31" s="687">
        <v>38595.0</v>
      </c>
      <c r="F31" s="688">
        <f t="shared" si="3"/>
        <v>0</v>
      </c>
      <c r="G31" s="687">
        <v>4185.0</v>
      </c>
      <c r="H31" s="688">
        <f t="shared" si="4"/>
        <v>0</v>
      </c>
      <c r="I31" s="189"/>
      <c r="J31" s="189"/>
      <c r="K31" s="189"/>
      <c r="L31" s="189"/>
      <c r="M31" s="189"/>
      <c r="N31" s="189"/>
      <c r="O31" s="189"/>
      <c r="P31" s="189"/>
      <c r="Q31" s="189"/>
      <c r="R31" s="189"/>
      <c r="S31" s="189"/>
      <c r="T31" s="189"/>
      <c r="U31" s="189"/>
      <c r="V31" s="189"/>
    </row>
    <row r="32" ht="15.75" customHeight="1">
      <c r="A32" s="679" t="s">
        <v>952</v>
      </c>
      <c r="B32" s="673" t="s">
        <v>1361</v>
      </c>
      <c r="C32" s="685" t="s">
        <v>799</v>
      </c>
      <c r="D32" s="686">
        <v>0.0</v>
      </c>
      <c r="E32" s="687">
        <v>39990.0</v>
      </c>
      <c r="F32" s="688">
        <f t="shared" si="3"/>
        <v>0</v>
      </c>
      <c r="G32" s="687">
        <v>4185.0</v>
      </c>
      <c r="H32" s="688">
        <f t="shared" si="4"/>
        <v>0</v>
      </c>
      <c r="I32" s="189"/>
      <c r="J32" s="189"/>
      <c r="K32" s="189"/>
      <c r="L32" s="189"/>
      <c r="M32" s="189"/>
      <c r="N32" s="189"/>
      <c r="O32" s="189"/>
      <c r="P32" s="189"/>
      <c r="Q32" s="189"/>
      <c r="R32" s="189"/>
      <c r="S32" s="189"/>
      <c r="T32" s="189"/>
      <c r="U32" s="189"/>
      <c r="V32" s="189"/>
    </row>
    <row r="33" ht="15.75" customHeight="1">
      <c r="A33" s="669"/>
      <c r="B33" s="670"/>
      <c r="C33" s="670"/>
      <c r="D33" s="674"/>
      <c r="E33" s="671"/>
      <c r="F33" s="675"/>
      <c r="G33" s="671"/>
      <c r="H33" s="675"/>
      <c r="I33" s="189"/>
      <c r="J33" s="189"/>
      <c r="K33" s="189"/>
      <c r="L33" s="189"/>
      <c r="M33" s="189"/>
      <c r="N33" s="189"/>
      <c r="O33" s="189"/>
      <c r="P33" s="189"/>
      <c r="Q33" s="189"/>
      <c r="R33" s="189"/>
      <c r="S33" s="189"/>
      <c r="T33" s="189"/>
      <c r="U33" s="189"/>
      <c r="V33" s="189"/>
    </row>
    <row r="34" ht="15.75" customHeight="1">
      <c r="A34" s="679">
        <v>2.2</v>
      </c>
      <c r="B34" s="676" t="s">
        <v>1362</v>
      </c>
      <c r="C34" s="670"/>
      <c r="D34" s="674"/>
      <c r="E34" s="671"/>
      <c r="F34" s="675"/>
      <c r="G34" s="671"/>
      <c r="H34" s="675"/>
      <c r="I34" s="189"/>
      <c r="J34" s="189"/>
      <c r="K34" s="189"/>
      <c r="L34" s="189"/>
      <c r="M34" s="189"/>
      <c r="N34" s="189"/>
      <c r="O34" s="189"/>
      <c r="P34" s="189"/>
      <c r="Q34" s="189"/>
      <c r="R34" s="189"/>
      <c r="S34" s="189"/>
      <c r="T34" s="189"/>
      <c r="U34" s="189"/>
      <c r="V34" s="189"/>
    </row>
    <row r="35" ht="15.75" customHeight="1">
      <c r="A35" s="669"/>
      <c r="B35" s="670"/>
      <c r="C35" s="670"/>
      <c r="D35" s="674"/>
      <c r="E35" s="671"/>
      <c r="F35" s="675"/>
      <c r="G35" s="671"/>
      <c r="H35" s="675"/>
      <c r="I35" s="189"/>
      <c r="J35" s="189"/>
      <c r="K35" s="189"/>
      <c r="L35" s="189"/>
      <c r="M35" s="189"/>
      <c r="N35" s="189"/>
      <c r="O35" s="189"/>
      <c r="P35" s="189"/>
      <c r="Q35" s="189"/>
      <c r="R35" s="189"/>
      <c r="S35" s="189"/>
      <c r="T35" s="189"/>
      <c r="U35" s="189"/>
      <c r="V35" s="189"/>
    </row>
    <row r="36" ht="15.75" customHeight="1">
      <c r="A36" s="679" t="s">
        <v>284</v>
      </c>
      <c r="B36" s="673" t="s">
        <v>1363</v>
      </c>
      <c r="C36" s="685" t="s">
        <v>799</v>
      </c>
      <c r="D36" s="686">
        <v>0.0</v>
      </c>
      <c r="E36" s="687">
        <v>18600.0</v>
      </c>
      <c r="F36" s="688">
        <f t="shared" ref="F36:F44" si="5">+E36*$D36</f>
        <v>0</v>
      </c>
      <c r="G36" s="687">
        <v>2325.0</v>
      </c>
      <c r="H36" s="688">
        <f t="shared" ref="H36:H44" si="6">+G36*$D36</f>
        <v>0</v>
      </c>
      <c r="I36" s="189"/>
      <c r="J36" s="189"/>
      <c r="K36" s="189"/>
      <c r="L36" s="189"/>
      <c r="M36" s="189"/>
      <c r="N36" s="189"/>
      <c r="O36" s="189"/>
      <c r="P36" s="189"/>
      <c r="Q36" s="189"/>
      <c r="R36" s="189"/>
      <c r="S36" s="189"/>
      <c r="T36" s="189"/>
      <c r="U36" s="189"/>
      <c r="V36" s="189"/>
    </row>
    <row r="37" ht="15.75" customHeight="1">
      <c r="A37" s="679" t="s">
        <v>292</v>
      </c>
      <c r="B37" s="673" t="s">
        <v>1364</v>
      </c>
      <c r="C37" s="685" t="s">
        <v>799</v>
      </c>
      <c r="D37" s="686">
        <v>0.0</v>
      </c>
      <c r="E37" s="687">
        <v>23250.0</v>
      </c>
      <c r="F37" s="688">
        <f t="shared" si="5"/>
        <v>0</v>
      </c>
      <c r="G37" s="687">
        <v>2558.0</v>
      </c>
      <c r="H37" s="688">
        <f t="shared" si="6"/>
        <v>0</v>
      </c>
      <c r="I37" s="189"/>
      <c r="J37" s="189"/>
      <c r="K37" s="189"/>
      <c r="L37" s="189"/>
      <c r="M37" s="189"/>
      <c r="N37" s="189"/>
      <c r="O37" s="189"/>
      <c r="P37" s="189"/>
      <c r="Q37" s="189"/>
      <c r="R37" s="189"/>
      <c r="S37" s="189"/>
      <c r="T37" s="189"/>
      <c r="U37" s="189"/>
      <c r="V37" s="189"/>
    </row>
    <row r="38" ht="15.75" customHeight="1">
      <c r="A38" s="679" t="s">
        <v>508</v>
      </c>
      <c r="B38" s="673" t="s">
        <v>1365</v>
      </c>
      <c r="C38" s="685" t="s">
        <v>799</v>
      </c>
      <c r="D38" s="686">
        <v>0.0</v>
      </c>
      <c r="E38" s="687">
        <v>29760.0</v>
      </c>
      <c r="F38" s="688">
        <f t="shared" si="5"/>
        <v>0</v>
      </c>
      <c r="G38" s="687">
        <v>3255.0</v>
      </c>
      <c r="H38" s="688">
        <f t="shared" si="6"/>
        <v>0</v>
      </c>
      <c r="I38" s="189"/>
      <c r="J38" s="189"/>
      <c r="K38" s="189"/>
      <c r="L38" s="189"/>
      <c r="M38" s="189"/>
      <c r="N38" s="189"/>
      <c r="O38" s="189"/>
      <c r="P38" s="189"/>
      <c r="Q38" s="189"/>
      <c r="R38" s="189"/>
      <c r="S38" s="189"/>
      <c r="T38" s="189"/>
      <c r="U38" s="189"/>
      <c r="V38" s="189"/>
    </row>
    <row r="39" ht="15.75" customHeight="1">
      <c r="A39" s="679" t="s">
        <v>510</v>
      </c>
      <c r="B39" s="673" t="s">
        <v>1366</v>
      </c>
      <c r="C39" s="685" t="s">
        <v>799</v>
      </c>
      <c r="D39" s="686">
        <v>0.0</v>
      </c>
      <c r="E39" s="687">
        <v>34875.0</v>
      </c>
      <c r="F39" s="688">
        <f t="shared" si="5"/>
        <v>0</v>
      </c>
      <c r="G39" s="687">
        <v>3720.0</v>
      </c>
      <c r="H39" s="688">
        <f t="shared" si="6"/>
        <v>0</v>
      </c>
      <c r="I39" s="189"/>
      <c r="J39" s="189"/>
      <c r="K39" s="189"/>
      <c r="L39" s="189"/>
      <c r="M39" s="189"/>
      <c r="N39" s="189"/>
      <c r="O39" s="189"/>
      <c r="P39" s="189"/>
      <c r="Q39" s="189"/>
      <c r="R39" s="189"/>
      <c r="S39" s="189"/>
      <c r="T39" s="189"/>
      <c r="U39" s="189"/>
      <c r="V39" s="189"/>
    </row>
    <row r="40" ht="15.75" customHeight="1">
      <c r="A40" s="679" t="s">
        <v>952</v>
      </c>
      <c r="B40" s="673" t="s">
        <v>1367</v>
      </c>
      <c r="C40" s="685" t="s">
        <v>799</v>
      </c>
      <c r="D40" s="686">
        <v>5.0</v>
      </c>
      <c r="E40" s="687">
        <v>41845.0</v>
      </c>
      <c r="F40" s="688">
        <f t="shared" si="5"/>
        <v>209225</v>
      </c>
      <c r="G40" s="687">
        <v>4946.0</v>
      </c>
      <c r="H40" s="688">
        <f t="shared" si="6"/>
        <v>24730</v>
      </c>
      <c r="I40" s="189"/>
      <c r="J40" s="189"/>
      <c r="K40" s="189"/>
      <c r="L40" s="189"/>
      <c r="M40" s="189"/>
      <c r="N40" s="189"/>
      <c r="O40" s="189"/>
      <c r="P40" s="189"/>
      <c r="Q40" s="189"/>
      <c r="R40" s="189"/>
      <c r="S40" s="189"/>
      <c r="T40" s="189"/>
      <c r="U40" s="189"/>
      <c r="V40" s="189"/>
    </row>
    <row r="41" ht="15.75" customHeight="1">
      <c r="A41" s="679" t="s">
        <v>955</v>
      </c>
      <c r="B41" s="673" t="s">
        <v>1368</v>
      </c>
      <c r="C41" s="685" t="s">
        <v>799</v>
      </c>
      <c r="D41" s="686">
        <v>4.0</v>
      </c>
      <c r="E41" s="687">
        <v>43626.0</v>
      </c>
      <c r="F41" s="688">
        <f t="shared" si="5"/>
        <v>174504</v>
      </c>
      <c r="G41" s="687">
        <v>5195.0</v>
      </c>
      <c r="H41" s="688">
        <f t="shared" si="6"/>
        <v>20780</v>
      </c>
      <c r="I41" s="189"/>
      <c r="J41" s="189"/>
      <c r="K41" s="189"/>
      <c r="L41" s="189"/>
      <c r="M41" s="189"/>
      <c r="N41" s="189"/>
      <c r="O41" s="189"/>
      <c r="P41" s="189"/>
      <c r="Q41" s="189"/>
      <c r="R41" s="189"/>
      <c r="S41" s="189"/>
      <c r="T41" s="189"/>
      <c r="U41" s="189"/>
      <c r="V41" s="189"/>
    </row>
    <row r="42" ht="15.75" customHeight="1">
      <c r="A42" s="679" t="s">
        <v>957</v>
      </c>
      <c r="B42" s="673" t="s">
        <v>1369</v>
      </c>
      <c r="C42" s="685" t="s">
        <v>799</v>
      </c>
      <c r="D42" s="686">
        <v>0.0</v>
      </c>
      <c r="E42" s="687">
        <v>43106.0</v>
      </c>
      <c r="F42" s="688">
        <f t="shared" si="5"/>
        <v>0</v>
      </c>
      <c r="G42" s="687">
        <v>5348.0</v>
      </c>
      <c r="H42" s="688">
        <f t="shared" si="6"/>
        <v>0</v>
      </c>
      <c r="I42" s="189"/>
      <c r="J42" s="189"/>
      <c r="K42" s="189"/>
      <c r="L42" s="189"/>
      <c r="M42" s="189"/>
      <c r="N42" s="189"/>
      <c r="O42" s="189"/>
      <c r="P42" s="189"/>
      <c r="Q42" s="189"/>
      <c r="R42" s="189"/>
      <c r="S42" s="189"/>
      <c r="T42" s="189"/>
      <c r="U42" s="189"/>
      <c r="V42" s="189"/>
    </row>
    <row r="43" ht="15.75" customHeight="1">
      <c r="A43" s="679" t="s">
        <v>959</v>
      </c>
      <c r="B43" s="673" t="s">
        <v>1370</v>
      </c>
      <c r="C43" s="685" t="s">
        <v>799</v>
      </c>
      <c r="D43" s="686">
        <v>11.0</v>
      </c>
      <c r="E43" s="687">
        <v>48968.0</v>
      </c>
      <c r="F43" s="688">
        <f t="shared" si="5"/>
        <v>538648</v>
      </c>
      <c r="G43" s="687">
        <v>5935.0</v>
      </c>
      <c r="H43" s="688">
        <f t="shared" si="6"/>
        <v>65285</v>
      </c>
      <c r="I43" s="189"/>
      <c r="J43" s="189"/>
      <c r="K43" s="189"/>
      <c r="L43" s="189"/>
      <c r="M43" s="189"/>
      <c r="N43" s="189"/>
      <c r="O43" s="189"/>
      <c r="P43" s="189"/>
      <c r="Q43" s="189"/>
      <c r="R43" s="189"/>
      <c r="S43" s="189"/>
      <c r="T43" s="189"/>
      <c r="U43" s="189"/>
      <c r="V43" s="189"/>
    </row>
    <row r="44" ht="15.75" customHeight="1">
      <c r="A44" s="679" t="s">
        <v>961</v>
      </c>
      <c r="B44" s="673" t="s">
        <v>1371</v>
      </c>
      <c r="C44" s="685" t="s">
        <v>799</v>
      </c>
      <c r="D44" s="686">
        <v>13.0</v>
      </c>
      <c r="E44" s="687">
        <v>51194.0</v>
      </c>
      <c r="F44" s="688">
        <f t="shared" si="5"/>
        <v>665522</v>
      </c>
      <c r="G44" s="687">
        <v>6184.0</v>
      </c>
      <c r="H44" s="688">
        <f t="shared" si="6"/>
        <v>80392</v>
      </c>
      <c r="I44" s="189"/>
      <c r="J44" s="189"/>
      <c r="K44" s="189"/>
      <c r="L44" s="189"/>
      <c r="M44" s="189"/>
      <c r="N44" s="189"/>
      <c r="O44" s="189"/>
      <c r="P44" s="189"/>
      <c r="Q44" s="189"/>
      <c r="R44" s="189"/>
      <c r="S44" s="189"/>
      <c r="T44" s="189"/>
      <c r="U44" s="189"/>
      <c r="V44" s="189"/>
    </row>
    <row r="45" ht="15.75" customHeight="1">
      <c r="A45" s="669"/>
      <c r="B45" s="670"/>
      <c r="C45" s="670"/>
      <c r="D45" s="674"/>
      <c r="E45" s="671"/>
      <c r="F45" s="675"/>
      <c r="G45" s="671"/>
      <c r="H45" s="675"/>
      <c r="I45" s="189"/>
      <c r="J45" s="189"/>
      <c r="K45" s="189"/>
      <c r="L45" s="189"/>
      <c r="M45" s="189"/>
      <c r="N45" s="189"/>
      <c r="O45" s="189"/>
      <c r="P45" s="189"/>
      <c r="Q45" s="189"/>
      <c r="R45" s="189"/>
      <c r="S45" s="189"/>
      <c r="T45" s="189"/>
      <c r="U45" s="189"/>
      <c r="V45" s="189"/>
    </row>
    <row r="46" ht="15.75" customHeight="1">
      <c r="A46" s="679">
        <v>2.3</v>
      </c>
      <c r="B46" s="676" t="s">
        <v>1372</v>
      </c>
      <c r="C46" s="670"/>
      <c r="D46" s="674"/>
      <c r="E46" s="671"/>
      <c r="F46" s="675"/>
      <c r="G46" s="671"/>
      <c r="H46" s="675"/>
      <c r="I46" s="189"/>
      <c r="J46" s="189"/>
      <c r="K46" s="189"/>
      <c r="L46" s="189"/>
      <c r="M46" s="189"/>
      <c r="N46" s="189"/>
      <c r="O46" s="189"/>
      <c r="P46" s="189"/>
      <c r="Q46" s="189"/>
      <c r="R46" s="189"/>
      <c r="S46" s="189"/>
      <c r="T46" s="189"/>
      <c r="U46" s="189"/>
      <c r="V46" s="189"/>
    </row>
    <row r="47" ht="15.75" customHeight="1">
      <c r="A47" s="679" t="s">
        <v>284</v>
      </c>
      <c r="B47" s="673" t="s">
        <v>1373</v>
      </c>
      <c r="C47" s="685" t="s">
        <v>799</v>
      </c>
      <c r="D47" s="686">
        <v>0.0</v>
      </c>
      <c r="E47" s="687">
        <v>19530.0</v>
      </c>
      <c r="F47" s="688">
        <f t="shared" ref="F47:F51" si="7">+E47*$D47</f>
        <v>0</v>
      </c>
      <c r="G47" s="687">
        <v>2325.0</v>
      </c>
      <c r="H47" s="688">
        <f t="shared" ref="H47:H51" si="8">+G47*$D47</f>
        <v>0</v>
      </c>
      <c r="I47" s="189"/>
      <c r="J47" s="189"/>
      <c r="K47" s="189"/>
      <c r="L47" s="189"/>
      <c r="M47" s="189"/>
      <c r="N47" s="189"/>
      <c r="O47" s="189"/>
      <c r="P47" s="189"/>
      <c r="Q47" s="189"/>
      <c r="R47" s="189"/>
      <c r="S47" s="189"/>
      <c r="T47" s="189"/>
      <c r="U47" s="189"/>
      <c r="V47" s="189"/>
    </row>
    <row r="48" ht="15.75" customHeight="1">
      <c r="A48" s="679" t="s">
        <v>292</v>
      </c>
      <c r="B48" s="673" t="s">
        <v>1374</v>
      </c>
      <c r="C48" s="685" t="s">
        <v>799</v>
      </c>
      <c r="D48" s="686">
        <v>0.0</v>
      </c>
      <c r="E48" s="687">
        <v>20460.0</v>
      </c>
      <c r="F48" s="688">
        <f t="shared" si="7"/>
        <v>0</v>
      </c>
      <c r="G48" s="687">
        <v>3023.0</v>
      </c>
      <c r="H48" s="688">
        <f t="shared" si="8"/>
        <v>0</v>
      </c>
      <c r="I48" s="189"/>
      <c r="J48" s="189"/>
      <c r="K48" s="189"/>
      <c r="L48" s="189"/>
      <c r="M48" s="189"/>
      <c r="N48" s="189"/>
      <c r="O48" s="189"/>
      <c r="P48" s="189"/>
      <c r="Q48" s="189"/>
      <c r="R48" s="189"/>
      <c r="S48" s="189"/>
      <c r="T48" s="189"/>
      <c r="U48" s="189"/>
      <c r="V48" s="189"/>
    </row>
    <row r="49" ht="15.75" customHeight="1">
      <c r="A49" s="679" t="s">
        <v>508</v>
      </c>
      <c r="B49" s="673" t="s">
        <v>1375</v>
      </c>
      <c r="C49" s="685" t="s">
        <v>799</v>
      </c>
      <c r="D49" s="686">
        <v>0.0</v>
      </c>
      <c r="E49" s="687">
        <v>22785.0</v>
      </c>
      <c r="F49" s="688">
        <f t="shared" si="7"/>
        <v>0</v>
      </c>
      <c r="G49" s="687">
        <v>3255.0</v>
      </c>
      <c r="H49" s="688">
        <f t="shared" si="8"/>
        <v>0</v>
      </c>
      <c r="I49" s="189"/>
      <c r="J49" s="189"/>
      <c r="K49" s="189"/>
      <c r="L49" s="189"/>
      <c r="M49" s="189"/>
      <c r="N49" s="189"/>
      <c r="O49" s="189"/>
      <c r="P49" s="189"/>
      <c r="Q49" s="189"/>
      <c r="R49" s="189"/>
      <c r="S49" s="189"/>
      <c r="T49" s="189"/>
      <c r="U49" s="189"/>
      <c r="V49" s="189"/>
    </row>
    <row r="50" ht="15.75" customHeight="1">
      <c r="A50" s="679" t="s">
        <v>510</v>
      </c>
      <c r="B50" s="673" t="s">
        <v>1376</v>
      </c>
      <c r="C50" s="685" t="s">
        <v>799</v>
      </c>
      <c r="D50" s="686">
        <v>0.0</v>
      </c>
      <c r="E50" s="687">
        <v>25575.0</v>
      </c>
      <c r="F50" s="688">
        <f t="shared" si="7"/>
        <v>0</v>
      </c>
      <c r="G50" s="687">
        <v>6324.0</v>
      </c>
      <c r="H50" s="688">
        <f t="shared" si="8"/>
        <v>0</v>
      </c>
      <c r="I50" s="189"/>
      <c r="J50" s="189"/>
      <c r="K50" s="189"/>
      <c r="L50" s="189"/>
      <c r="M50" s="189"/>
      <c r="N50" s="189"/>
      <c r="O50" s="189"/>
      <c r="P50" s="189"/>
      <c r="Q50" s="189"/>
      <c r="R50" s="189"/>
      <c r="S50" s="189"/>
      <c r="T50" s="189"/>
      <c r="U50" s="189"/>
      <c r="V50" s="189"/>
    </row>
    <row r="51" ht="15.75" customHeight="1">
      <c r="A51" s="679" t="s">
        <v>952</v>
      </c>
      <c r="B51" s="673" t="s">
        <v>1377</v>
      </c>
      <c r="C51" s="685" t="s">
        <v>799</v>
      </c>
      <c r="D51" s="686">
        <v>0.0</v>
      </c>
      <c r="E51" s="687">
        <v>29760.0</v>
      </c>
      <c r="F51" s="688">
        <f t="shared" si="7"/>
        <v>0</v>
      </c>
      <c r="G51" s="687">
        <v>7440.0</v>
      </c>
      <c r="H51" s="688">
        <f t="shared" si="8"/>
        <v>0</v>
      </c>
      <c r="I51" s="189"/>
      <c r="J51" s="189"/>
      <c r="K51" s="189"/>
      <c r="L51" s="189"/>
      <c r="M51" s="189"/>
      <c r="N51" s="189"/>
      <c r="O51" s="189"/>
      <c r="P51" s="189"/>
      <c r="Q51" s="189"/>
      <c r="R51" s="189"/>
      <c r="S51" s="189"/>
      <c r="T51" s="189"/>
      <c r="U51" s="189"/>
      <c r="V51" s="189"/>
    </row>
    <row r="52" ht="15.75" customHeight="1">
      <c r="A52" s="669"/>
      <c r="B52" s="670"/>
      <c r="C52" s="670"/>
      <c r="D52" s="674"/>
      <c r="E52" s="671"/>
      <c r="F52" s="675"/>
      <c r="G52" s="671"/>
      <c r="H52" s="675"/>
      <c r="I52" s="189"/>
      <c r="J52" s="189"/>
      <c r="K52" s="189"/>
      <c r="L52" s="189"/>
      <c r="M52" s="189"/>
      <c r="N52" s="189"/>
      <c r="O52" s="189"/>
      <c r="P52" s="189"/>
      <c r="Q52" s="189"/>
      <c r="R52" s="189"/>
      <c r="S52" s="189"/>
      <c r="T52" s="189"/>
      <c r="U52" s="189"/>
      <c r="V52" s="189"/>
    </row>
    <row r="53" ht="15.75" customHeight="1">
      <c r="A53" s="669">
        <v>3.0</v>
      </c>
      <c r="B53" s="676" t="s">
        <v>1378</v>
      </c>
      <c r="C53" s="670"/>
      <c r="D53" s="674"/>
      <c r="E53" s="671"/>
      <c r="F53" s="675"/>
      <c r="G53" s="671"/>
      <c r="H53" s="675"/>
      <c r="I53" s="189"/>
      <c r="J53" s="189"/>
      <c r="K53" s="189"/>
      <c r="L53" s="189"/>
      <c r="M53" s="189"/>
      <c r="N53" s="189"/>
      <c r="O53" s="189"/>
      <c r="P53" s="189"/>
      <c r="Q53" s="189"/>
      <c r="R53" s="189"/>
      <c r="S53" s="189"/>
      <c r="T53" s="189"/>
      <c r="U53" s="189"/>
      <c r="V53" s="189"/>
    </row>
    <row r="54" ht="15.75" customHeight="1">
      <c r="A54" s="669"/>
      <c r="B54" s="673" t="s">
        <v>1379</v>
      </c>
      <c r="C54" s="670"/>
      <c r="D54" s="674"/>
      <c r="E54" s="671"/>
      <c r="F54" s="675"/>
      <c r="G54" s="671"/>
      <c r="H54" s="675"/>
      <c r="I54" s="189"/>
      <c r="J54" s="189"/>
      <c r="K54" s="189"/>
      <c r="L54" s="189"/>
      <c r="M54" s="189"/>
      <c r="N54" s="189"/>
      <c r="O54" s="189"/>
      <c r="P54" s="189"/>
      <c r="Q54" s="189"/>
      <c r="R54" s="189"/>
      <c r="S54" s="189"/>
      <c r="T54" s="189"/>
      <c r="U54" s="189"/>
      <c r="V54" s="189"/>
    </row>
    <row r="55" ht="15.75" customHeight="1">
      <c r="A55" s="669">
        <v>3.1</v>
      </c>
      <c r="B55" s="676" t="s">
        <v>1380</v>
      </c>
      <c r="C55" s="670"/>
      <c r="D55" s="674"/>
      <c r="E55" s="671"/>
      <c r="F55" s="675"/>
      <c r="G55" s="671"/>
      <c r="H55" s="675"/>
      <c r="I55" s="189"/>
      <c r="J55" s="189"/>
      <c r="K55" s="189"/>
      <c r="L55" s="189"/>
      <c r="M55" s="189"/>
      <c r="N55" s="189"/>
      <c r="O55" s="189"/>
      <c r="P55" s="189"/>
      <c r="Q55" s="189"/>
      <c r="R55" s="189"/>
      <c r="S55" s="189"/>
      <c r="T55" s="189"/>
      <c r="U55" s="189"/>
      <c r="V55" s="189"/>
    </row>
    <row r="56" ht="15.75" customHeight="1">
      <c r="A56" s="669"/>
      <c r="B56" s="670"/>
      <c r="C56" s="670"/>
      <c r="D56" s="674"/>
      <c r="E56" s="671"/>
      <c r="F56" s="675"/>
      <c r="G56" s="671"/>
      <c r="H56" s="675"/>
      <c r="I56" s="189"/>
      <c r="J56" s="189"/>
      <c r="K56" s="189"/>
      <c r="L56" s="189"/>
      <c r="M56" s="189"/>
      <c r="N56" s="189"/>
      <c r="O56" s="189"/>
      <c r="P56" s="189"/>
      <c r="Q56" s="189"/>
      <c r="R56" s="189"/>
      <c r="S56" s="189"/>
      <c r="T56" s="189"/>
      <c r="U56" s="189"/>
      <c r="V56" s="189"/>
    </row>
    <row r="57" ht="15.75" customHeight="1">
      <c r="A57" s="669" t="s">
        <v>284</v>
      </c>
      <c r="B57" s="673" t="s">
        <v>1381</v>
      </c>
      <c r="C57" s="685" t="s">
        <v>799</v>
      </c>
      <c r="D57" s="686">
        <v>0.0</v>
      </c>
      <c r="E57" s="671"/>
      <c r="F57" s="688">
        <f t="shared" ref="F57:F60" si="9">+E57*$D57</f>
        <v>0</v>
      </c>
      <c r="G57" s="671"/>
      <c r="H57" s="688">
        <f t="shared" ref="H57:H60" si="10">+G57*$D57</f>
        <v>0</v>
      </c>
      <c r="I57" s="189"/>
      <c r="J57" s="189"/>
      <c r="K57" s="189"/>
      <c r="L57" s="189"/>
      <c r="M57" s="189"/>
      <c r="N57" s="189"/>
      <c r="O57" s="189"/>
      <c r="P57" s="189"/>
      <c r="Q57" s="189"/>
      <c r="R57" s="189"/>
      <c r="S57" s="189"/>
      <c r="T57" s="189"/>
      <c r="U57" s="189"/>
      <c r="V57" s="189"/>
    </row>
    <row r="58" ht="15.75" customHeight="1">
      <c r="A58" s="669" t="s">
        <v>292</v>
      </c>
      <c r="B58" s="673" t="s">
        <v>1381</v>
      </c>
      <c r="C58" s="685" t="s">
        <v>799</v>
      </c>
      <c r="D58" s="686">
        <v>0.0</v>
      </c>
      <c r="E58" s="671"/>
      <c r="F58" s="688">
        <f t="shared" si="9"/>
        <v>0</v>
      </c>
      <c r="G58" s="671"/>
      <c r="H58" s="688">
        <f t="shared" si="10"/>
        <v>0</v>
      </c>
      <c r="I58" s="189"/>
      <c r="J58" s="189"/>
      <c r="K58" s="189"/>
      <c r="L58" s="189"/>
      <c r="M58" s="189"/>
      <c r="N58" s="189"/>
      <c r="O58" s="189"/>
      <c r="P58" s="189"/>
      <c r="Q58" s="189"/>
      <c r="R58" s="189"/>
      <c r="S58" s="189"/>
      <c r="T58" s="189"/>
      <c r="U58" s="189"/>
      <c r="V58" s="189"/>
    </row>
    <row r="59" ht="15.75" customHeight="1">
      <c r="A59" s="669" t="s">
        <v>508</v>
      </c>
      <c r="B59" s="673" t="s">
        <v>1382</v>
      </c>
      <c r="C59" s="685" t="s">
        <v>799</v>
      </c>
      <c r="D59" s="686">
        <v>0.0</v>
      </c>
      <c r="E59" s="671"/>
      <c r="F59" s="688">
        <f t="shared" si="9"/>
        <v>0</v>
      </c>
      <c r="G59" s="671"/>
      <c r="H59" s="688">
        <f t="shared" si="10"/>
        <v>0</v>
      </c>
      <c r="I59" s="189"/>
      <c r="J59" s="189"/>
      <c r="K59" s="189"/>
      <c r="L59" s="189"/>
      <c r="M59" s="189"/>
      <c r="N59" s="189"/>
      <c r="O59" s="189"/>
      <c r="P59" s="189"/>
      <c r="Q59" s="189"/>
      <c r="R59" s="189"/>
      <c r="S59" s="189"/>
      <c r="T59" s="189"/>
      <c r="U59" s="189"/>
      <c r="V59" s="189"/>
    </row>
    <row r="60" ht="15.75" customHeight="1">
      <c r="A60" s="669"/>
      <c r="B60" s="670"/>
      <c r="C60" s="685" t="s">
        <v>799</v>
      </c>
      <c r="D60" s="686">
        <v>0.0</v>
      </c>
      <c r="E60" s="671"/>
      <c r="F60" s="688">
        <f t="shared" si="9"/>
        <v>0</v>
      </c>
      <c r="G60" s="671"/>
      <c r="H60" s="688">
        <f t="shared" si="10"/>
        <v>0</v>
      </c>
      <c r="I60" s="189"/>
      <c r="J60" s="189"/>
      <c r="K60" s="189"/>
      <c r="L60" s="189"/>
      <c r="M60" s="189"/>
      <c r="N60" s="189"/>
      <c r="O60" s="189"/>
      <c r="P60" s="189"/>
      <c r="Q60" s="189"/>
      <c r="R60" s="189"/>
      <c r="S60" s="189"/>
      <c r="T60" s="189"/>
      <c r="U60" s="189"/>
      <c r="V60" s="189"/>
    </row>
    <row r="61" ht="15.75" customHeight="1">
      <c r="A61" s="669">
        <v>3.2</v>
      </c>
      <c r="B61" s="676" t="s">
        <v>1383</v>
      </c>
      <c r="C61" s="670"/>
      <c r="D61" s="674"/>
      <c r="E61" s="671"/>
      <c r="F61" s="675"/>
      <c r="G61" s="671"/>
      <c r="H61" s="675"/>
      <c r="I61" s="189"/>
      <c r="J61" s="189"/>
      <c r="K61" s="189"/>
      <c r="L61" s="189"/>
      <c r="M61" s="189"/>
      <c r="N61" s="189"/>
      <c r="O61" s="189"/>
      <c r="P61" s="189"/>
      <c r="Q61" s="189"/>
      <c r="R61" s="189"/>
      <c r="S61" s="189"/>
      <c r="T61" s="189"/>
      <c r="U61" s="189"/>
      <c r="V61" s="189"/>
    </row>
    <row r="62" ht="15.75" customHeight="1">
      <c r="A62" s="669"/>
      <c r="B62" s="670"/>
      <c r="C62" s="685" t="s">
        <v>799</v>
      </c>
      <c r="D62" s="686">
        <v>0.0</v>
      </c>
      <c r="E62" s="671"/>
      <c r="F62" s="688">
        <f t="shared" ref="F62:F64" si="11">+E62*$D62</f>
        <v>0</v>
      </c>
      <c r="G62" s="671"/>
      <c r="H62" s="688">
        <f t="shared" ref="H62:H64" si="12">+G62*$D62</f>
        <v>0</v>
      </c>
      <c r="I62" s="189"/>
      <c r="J62" s="189"/>
      <c r="K62" s="189"/>
      <c r="L62" s="189"/>
      <c r="M62" s="189"/>
      <c r="N62" s="189"/>
      <c r="O62" s="189"/>
      <c r="P62" s="189"/>
      <c r="Q62" s="189"/>
      <c r="R62" s="189"/>
      <c r="S62" s="189"/>
      <c r="T62" s="189"/>
      <c r="U62" s="189"/>
      <c r="V62" s="189"/>
    </row>
    <row r="63" ht="15.75" customHeight="1">
      <c r="A63" s="669" t="s">
        <v>284</v>
      </c>
      <c r="B63" s="673" t="s">
        <v>1384</v>
      </c>
      <c r="C63" s="685" t="s">
        <v>799</v>
      </c>
      <c r="D63" s="686">
        <v>0.0</v>
      </c>
      <c r="E63" s="671"/>
      <c r="F63" s="688">
        <f t="shared" si="11"/>
        <v>0</v>
      </c>
      <c r="G63" s="671"/>
      <c r="H63" s="688">
        <f t="shared" si="12"/>
        <v>0</v>
      </c>
      <c r="I63" s="189"/>
      <c r="J63" s="189"/>
      <c r="K63" s="189"/>
      <c r="L63" s="189"/>
      <c r="M63" s="189"/>
      <c r="N63" s="189"/>
      <c r="O63" s="189"/>
      <c r="P63" s="189"/>
      <c r="Q63" s="189"/>
      <c r="R63" s="189"/>
      <c r="S63" s="189"/>
      <c r="T63" s="189"/>
      <c r="U63" s="189"/>
      <c r="V63" s="189"/>
    </row>
    <row r="64" ht="15.75" customHeight="1">
      <c r="A64" s="669" t="s">
        <v>292</v>
      </c>
      <c r="B64" s="673" t="s">
        <v>1385</v>
      </c>
      <c r="C64" s="685" t="s">
        <v>799</v>
      </c>
      <c r="D64" s="686">
        <v>0.0</v>
      </c>
      <c r="E64" s="671"/>
      <c r="F64" s="688">
        <f t="shared" si="11"/>
        <v>0</v>
      </c>
      <c r="G64" s="671"/>
      <c r="H64" s="688">
        <f t="shared" si="12"/>
        <v>0</v>
      </c>
      <c r="I64" s="189"/>
      <c r="J64" s="189"/>
      <c r="K64" s="189"/>
      <c r="L64" s="189"/>
      <c r="M64" s="189"/>
      <c r="N64" s="189"/>
      <c r="O64" s="189"/>
      <c r="P64" s="189"/>
      <c r="Q64" s="189"/>
      <c r="R64" s="189"/>
      <c r="S64" s="189"/>
      <c r="T64" s="189"/>
      <c r="U64" s="189"/>
      <c r="V64" s="189"/>
    </row>
    <row r="65" ht="15.75" customHeight="1">
      <c r="A65" s="669" t="s">
        <v>508</v>
      </c>
      <c r="B65" s="673" t="s">
        <v>1386</v>
      </c>
      <c r="C65" s="670"/>
      <c r="D65" s="674"/>
      <c r="E65" s="671"/>
      <c r="F65" s="688">
        <f>+E65*D65</f>
        <v>0</v>
      </c>
      <c r="G65" s="671"/>
      <c r="H65" s="688">
        <f>+G65*F65</f>
        <v>0</v>
      </c>
      <c r="I65" s="189"/>
      <c r="J65" s="189"/>
      <c r="K65" s="189"/>
      <c r="L65" s="189"/>
      <c r="M65" s="189"/>
      <c r="N65" s="189"/>
      <c r="O65" s="189"/>
      <c r="P65" s="189"/>
      <c r="Q65" s="189"/>
      <c r="R65" s="189"/>
      <c r="S65" s="189"/>
      <c r="T65" s="189"/>
      <c r="U65" s="189"/>
      <c r="V65" s="189"/>
    </row>
    <row r="66" ht="15.75" customHeight="1">
      <c r="A66" s="669" t="s">
        <v>510</v>
      </c>
      <c r="B66" s="673" t="s">
        <v>1387</v>
      </c>
      <c r="C66" s="685" t="s">
        <v>799</v>
      </c>
      <c r="D66" s="686">
        <v>0.0</v>
      </c>
      <c r="E66" s="671"/>
      <c r="F66" s="688">
        <f t="shared" ref="F66:F67" si="13">+E66*$D66</f>
        <v>0</v>
      </c>
      <c r="G66" s="671"/>
      <c r="H66" s="688">
        <f t="shared" ref="H66:H67" si="14">+G66*$D66</f>
        <v>0</v>
      </c>
      <c r="I66" s="189"/>
      <c r="J66" s="189"/>
      <c r="K66" s="189"/>
      <c r="L66" s="189"/>
      <c r="M66" s="189"/>
      <c r="N66" s="189"/>
      <c r="O66" s="189"/>
      <c r="P66" s="189"/>
      <c r="Q66" s="189"/>
      <c r="R66" s="189"/>
      <c r="S66" s="189"/>
      <c r="T66" s="189"/>
      <c r="U66" s="189"/>
      <c r="V66" s="189"/>
    </row>
    <row r="67" ht="15.75" customHeight="1">
      <c r="A67" s="669" t="s">
        <v>952</v>
      </c>
      <c r="B67" s="673" t="s">
        <v>1388</v>
      </c>
      <c r="C67" s="685" t="s">
        <v>799</v>
      </c>
      <c r="D67" s="686">
        <v>0.0</v>
      </c>
      <c r="E67" s="671"/>
      <c r="F67" s="688">
        <f t="shared" si="13"/>
        <v>0</v>
      </c>
      <c r="G67" s="671"/>
      <c r="H67" s="688">
        <f t="shared" si="14"/>
        <v>0</v>
      </c>
      <c r="I67" s="189"/>
      <c r="J67" s="189"/>
      <c r="K67" s="189"/>
      <c r="L67" s="189"/>
      <c r="M67" s="189"/>
      <c r="N67" s="189"/>
      <c r="O67" s="189"/>
      <c r="P67" s="189"/>
      <c r="Q67" s="189"/>
      <c r="R67" s="189"/>
      <c r="S67" s="189"/>
      <c r="T67" s="189"/>
      <c r="U67" s="189"/>
      <c r="V67" s="189"/>
    </row>
    <row r="68" ht="15.75" customHeight="1">
      <c r="A68" s="669"/>
      <c r="B68" s="670"/>
      <c r="C68" s="670"/>
      <c r="D68" s="674"/>
      <c r="E68" s="671"/>
      <c r="F68" s="675"/>
      <c r="G68" s="671"/>
      <c r="H68" s="675"/>
      <c r="I68" s="189"/>
      <c r="J68" s="189"/>
      <c r="K68" s="189"/>
      <c r="L68" s="189"/>
      <c r="M68" s="189"/>
      <c r="N68" s="189"/>
      <c r="O68" s="189"/>
      <c r="P68" s="189"/>
      <c r="Q68" s="189"/>
      <c r="R68" s="189"/>
      <c r="S68" s="189"/>
      <c r="T68" s="189"/>
      <c r="U68" s="189"/>
      <c r="V68" s="189"/>
    </row>
    <row r="69" ht="15.75" customHeight="1">
      <c r="A69" s="669">
        <v>3.3</v>
      </c>
      <c r="B69" s="676" t="s">
        <v>1389</v>
      </c>
      <c r="C69" s="670"/>
      <c r="D69" s="674"/>
      <c r="E69" s="671"/>
      <c r="F69" s="675"/>
      <c r="G69" s="671"/>
      <c r="H69" s="675"/>
      <c r="I69" s="189"/>
      <c r="J69" s="189"/>
      <c r="K69" s="189"/>
      <c r="L69" s="189"/>
      <c r="M69" s="189"/>
      <c r="N69" s="189"/>
      <c r="O69" s="189"/>
      <c r="P69" s="189"/>
      <c r="Q69" s="189"/>
      <c r="R69" s="189"/>
      <c r="S69" s="189"/>
      <c r="T69" s="189"/>
      <c r="U69" s="189"/>
      <c r="V69" s="189"/>
    </row>
    <row r="70" ht="15.75" customHeight="1">
      <c r="A70" s="669"/>
      <c r="B70" s="670"/>
      <c r="C70" s="670"/>
      <c r="D70" s="674"/>
      <c r="E70" s="671"/>
      <c r="F70" s="675"/>
      <c r="G70" s="671"/>
      <c r="H70" s="675"/>
      <c r="I70" s="189"/>
      <c r="J70" s="189"/>
      <c r="K70" s="189"/>
      <c r="L70" s="189"/>
      <c r="M70" s="189"/>
      <c r="N70" s="189"/>
      <c r="O70" s="189"/>
      <c r="P70" s="189"/>
      <c r="Q70" s="189"/>
      <c r="R70" s="189"/>
      <c r="S70" s="189"/>
      <c r="T70" s="189"/>
      <c r="U70" s="189"/>
      <c r="V70" s="189"/>
    </row>
    <row r="71" ht="15.75" customHeight="1">
      <c r="A71" s="669" t="s">
        <v>284</v>
      </c>
      <c r="B71" s="673" t="s">
        <v>1390</v>
      </c>
      <c r="C71" s="685" t="s">
        <v>799</v>
      </c>
      <c r="D71" s="686">
        <v>0.0</v>
      </c>
      <c r="E71" s="671"/>
      <c r="F71" s="688">
        <f t="shared" ref="F71:F79" si="15">+E71*$D71</f>
        <v>0</v>
      </c>
      <c r="G71" s="671"/>
      <c r="H71" s="688">
        <f t="shared" ref="H71:H79" si="16">+G71*$D71</f>
        <v>0</v>
      </c>
      <c r="I71" s="189"/>
      <c r="J71" s="189"/>
      <c r="K71" s="189"/>
      <c r="L71" s="189"/>
      <c r="M71" s="189"/>
      <c r="N71" s="189"/>
      <c r="O71" s="189"/>
      <c r="P71" s="189"/>
      <c r="Q71" s="189"/>
      <c r="R71" s="189"/>
      <c r="S71" s="189"/>
      <c r="T71" s="189"/>
      <c r="U71" s="189"/>
      <c r="V71" s="189"/>
    </row>
    <row r="72" ht="15.75" customHeight="1">
      <c r="A72" s="669" t="s">
        <v>292</v>
      </c>
      <c r="B72" s="673" t="s">
        <v>1391</v>
      </c>
      <c r="C72" s="685" t="s">
        <v>799</v>
      </c>
      <c r="D72" s="686">
        <v>0.0</v>
      </c>
      <c r="E72" s="671"/>
      <c r="F72" s="688">
        <f t="shared" si="15"/>
        <v>0</v>
      </c>
      <c r="G72" s="671"/>
      <c r="H72" s="688">
        <f t="shared" si="16"/>
        <v>0</v>
      </c>
      <c r="I72" s="189"/>
      <c r="J72" s="189"/>
      <c r="K72" s="189"/>
      <c r="L72" s="189"/>
      <c r="M72" s="189"/>
      <c r="N72" s="189"/>
      <c r="O72" s="189"/>
      <c r="P72" s="189"/>
      <c r="Q72" s="189"/>
      <c r="R72" s="189"/>
      <c r="S72" s="189"/>
      <c r="T72" s="189"/>
      <c r="U72" s="189"/>
      <c r="V72" s="189"/>
    </row>
    <row r="73" ht="15.75" customHeight="1">
      <c r="A73" s="669" t="s">
        <v>508</v>
      </c>
      <c r="B73" s="673" t="s">
        <v>1392</v>
      </c>
      <c r="C73" s="685" t="s">
        <v>799</v>
      </c>
      <c r="D73" s="686">
        <v>0.0</v>
      </c>
      <c r="E73" s="671"/>
      <c r="F73" s="688">
        <f t="shared" si="15"/>
        <v>0</v>
      </c>
      <c r="G73" s="671"/>
      <c r="H73" s="688">
        <f t="shared" si="16"/>
        <v>0</v>
      </c>
      <c r="I73" s="189"/>
      <c r="J73" s="189"/>
      <c r="K73" s="189"/>
      <c r="L73" s="189"/>
      <c r="M73" s="189"/>
      <c r="N73" s="189"/>
      <c r="O73" s="189"/>
      <c r="P73" s="189"/>
      <c r="Q73" s="189"/>
      <c r="R73" s="189"/>
      <c r="S73" s="189"/>
      <c r="T73" s="189"/>
      <c r="U73" s="189"/>
      <c r="V73" s="189"/>
    </row>
    <row r="74" ht="15.75" customHeight="1">
      <c r="A74" s="669" t="s">
        <v>510</v>
      </c>
      <c r="B74" s="673" t="s">
        <v>1393</v>
      </c>
      <c r="C74" s="685" t="s">
        <v>799</v>
      </c>
      <c r="D74" s="686">
        <v>0.0</v>
      </c>
      <c r="E74" s="671"/>
      <c r="F74" s="688">
        <f t="shared" si="15"/>
        <v>0</v>
      </c>
      <c r="G74" s="671"/>
      <c r="H74" s="688">
        <f t="shared" si="16"/>
        <v>0</v>
      </c>
      <c r="I74" s="189"/>
      <c r="J74" s="189"/>
      <c r="K74" s="189"/>
      <c r="L74" s="189"/>
      <c r="M74" s="189"/>
      <c r="N74" s="189"/>
      <c r="O74" s="189"/>
      <c r="P74" s="189"/>
      <c r="Q74" s="189"/>
      <c r="R74" s="189"/>
      <c r="S74" s="189"/>
      <c r="T74" s="189"/>
      <c r="U74" s="189"/>
      <c r="V74" s="189"/>
    </row>
    <row r="75" ht="15.75" customHeight="1">
      <c r="A75" s="669" t="s">
        <v>952</v>
      </c>
      <c r="B75" s="673" t="s">
        <v>1394</v>
      </c>
      <c r="C75" s="685" t="s">
        <v>799</v>
      </c>
      <c r="D75" s="686">
        <v>0.0</v>
      </c>
      <c r="E75" s="671"/>
      <c r="F75" s="688">
        <f t="shared" si="15"/>
        <v>0</v>
      </c>
      <c r="G75" s="671"/>
      <c r="H75" s="688">
        <f t="shared" si="16"/>
        <v>0</v>
      </c>
      <c r="I75" s="189"/>
      <c r="J75" s="189"/>
      <c r="K75" s="189"/>
      <c r="L75" s="189"/>
      <c r="M75" s="189"/>
      <c r="N75" s="189"/>
      <c r="O75" s="189"/>
      <c r="P75" s="189"/>
      <c r="Q75" s="189"/>
      <c r="R75" s="189"/>
      <c r="S75" s="189"/>
      <c r="T75" s="189"/>
      <c r="U75" s="189"/>
      <c r="V75" s="189"/>
    </row>
    <row r="76" ht="15.75" customHeight="1">
      <c r="A76" s="669" t="s">
        <v>955</v>
      </c>
      <c r="B76" s="673" t="s">
        <v>1395</v>
      </c>
      <c r="C76" s="685" t="s">
        <v>799</v>
      </c>
      <c r="D76" s="686">
        <v>0.0</v>
      </c>
      <c r="E76" s="671"/>
      <c r="F76" s="688">
        <f t="shared" si="15"/>
        <v>0</v>
      </c>
      <c r="G76" s="671"/>
      <c r="H76" s="688">
        <f t="shared" si="16"/>
        <v>0</v>
      </c>
      <c r="I76" s="189"/>
      <c r="J76" s="189"/>
      <c r="K76" s="189"/>
      <c r="L76" s="189"/>
      <c r="M76" s="189"/>
      <c r="N76" s="189"/>
      <c r="O76" s="189"/>
      <c r="P76" s="189"/>
      <c r="Q76" s="189"/>
      <c r="R76" s="189"/>
      <c r="S76" s="189"/>
      <c r="T76" s="189"/>
      <c r="U76" s="189"/>
      <c r="V76" s="189"/>
    </row>
    <row r="77" ht="15.75" customHeight="1">
      <c r="A77" s="669" t="s">
        <v>957</v>
      </c>
      <c r="B77" s="673" t="s">
        <v>1396</v>
      </c>
      <c r="C77" s="685" t="s">
        <v>799</v>
      </c>
      <c r="D77" s="686">
        <v>0.0</v>
      </c>
      <c r="E77" s="671"/>
      <c r="F77" s="688">
        <f t="shared" si="15"/>
        <v>0</v>
      </c>
      <c r="G77" s="671"/>
      <c r="H77" s="688">
        <f t="shared" si="16"/>
        <v>0</v>
      </c>
      <c r="I77" s="189"/>
      <c r="J77" s="189"/>
      <c r="K77" s="189"/>
      <c r="L77" s="189"/>
      <c r="M77" s="189"/>
      <c r="N77" s="189"/>
      <c r="O77" s="189"/>
      <c r="P77" s="189"/>
      <c r="Q77" s="189"/>
      <c r="R77" s="189"/>
      <c r="S77" s="189"/>
      <c r="T77" s="189"/>
      <c r="U77" s="189"/>
      <c r="V77" s="189"/>
    </row>
    <row r="78" ht="15.75" customHeight="1">
      <c r="A78" s="669" t="s">
        <v>959</v>
      </c>
      <c r="B78" s="673" t="s">
        <v>1397</v>
      </c>
      <c r="C78" s="685" t="s">
        <v>799</v>
      </c>
      <c r="D78" s="686">
        <v>0.0</v>
      </c>
      <c r="E78" s="671"/>
      <c r="F78" s="688">
        <f t="shared" si="15"/>
        <v>0</v>
      </c>
      <c r="G78" s="671"/>
      <c r="H78" s="688">
        <f t="shared" si="16"/>
        <v>0</v>
      </c>
      <c r="I78" s="189"/>
      <c r="J78" s="189"/>
      <c r="K78" s="189"/>
      <c r="L78" s="189"/>
      <c r="M78" s="189"/>
      <c r="N78" s="189"/>
      <c r="O78" s="189"/>
      <c r="P78" s="189"/>
      <c r="Q78" s="189"/>
      <c r="R78" s="189"/>
      <c r="S78" s="189"/>
      <c r="T78" s="189"/>
      <c r="U78" s="189"/>
      <c r="V78" s="189"/>
    </row>
    <row r="79" ht="15.75" customHeight="1">
      <c r="A79" s="669" t="s">
        <v>961</v>
      </c>
      <c r="B79" s="673" t="s">
        <v>1398</v>
      </c>
      <c r="C79" s="685" t="s">
        <v>799</v>
      </c>
      <c r="D79" s="686">
        <v>0.0</v>
      </c>
      <c r="E79" s="683">
        <v>139500.0</v>
      </c>
      <c r="F79" s="688">
        <f t="shared" si="15"/>
        <v>0</v>
      </c>
      <c r="G79" s="683">
        <v>27900.0</v>
      </c>
      <c r="H79" s="688">
        <f t="shared" si="16"/>
        <v>0</v>
      </c>
      <c r="I79" s="189"/>
      <c r="J79" s="189"/>
      <c r="K79" s="189"/>
      <c r="L79" s="189"/>
      <c r="M79" s="189"/>
      <c r="N79" s="189"/>
      <c r="O79" s="189"/>
      <c r="P79" s="189"/>
      <c r="Q79" s="189"/>
      <c r="R79" s="189"/>
      <c r="S79" s="189"/>
      <c r="T79" s="189"/>
      <c r="U79" s="189"/>
      <c r="V79" s="189"/>
    </row>
    <row r="80" ht="15.75" customHeight="1">
      <c r="A80" s="669"/>
      <c r="B80" s="670"/>
      <c r="C80" s="670"/>
      <c r="D80" s="674"/>
      <c r="E80" s="671"/>
      <c r="F80" s="675"/>
      <c r="G80" s="671"/>
      <c r="H80" s="675"/>
      <c r="I80" s="189"/>
      <c r="J80" s="189"/>
      <c r="K80" s="189"/>
      <c r="L80" s="189"/>
      <c r="M80" s="189"/>
      <c r="N80" s="189"/>
      <c r="O80" s="189"/>
      <c r="P80" s="189"/>
      <c r="Q80" s="189"/>
      <c r="R80" s="189"/>
      <c r="S80" s="189"/>
      <c r="T80" s="189"/>
      <c r="U80" s="189"/>
      <c r="V80" s="189"/>
    </row>
    <row r="81" ht="15.75" customHeight="1">
      <c r="A81" s="669">
        <v>3.4</v>
      </c>
      <c r="B81" s="673" t="s">
        <v>1399</v>
      </c>
      <c r="C81" s="670"/>
      <c r="D81" s="674"/>
      <c r="E81" s="671"/>
      <c r="F81" s="675"/>
      <c r="G81" s="671"/>
      <c r="H81" s="675"/>
      <c r="I81" s="189"/>
      <c r="J81" s="189"/>
      <c r="K81" s="189"/>
      <c r="L81" s="189"/>
      <c r="M81" s="189"/>
      <c r="N81" s="189"/>
      <c r="O81" s="189"/>
      <c r="P81" s="189"/>
      <c r="Q81" s="189"/>
      <c r="R81" s="189"/>
      <c r="S81" s="189"/>
      <c r="T81" s="189"/>
      <c r="U81" s="189"/>
      <c r="V81" s="189"/>
    </row>
    <row r="82" ht="15.75" customHeight="1">
      <c r="A82" s="669"/>
      <c r="B82" s="670"/>
      <c r="C82" s="670"/>
      <c r="D82" s="674"/>
      <c r="E82" s="671"/>
      <c r="F82" s="675"/>
      <c r="G82" s="671"/>
      <c r="H82" s="675"/>
      <c r="I82" s="189"/>
      <c r="J82" s="189"/>
      <c r="K82" s="189"/>
      <c r="L82" s="189"/>
      <c r="M82" s="189"/>
      <c r="N82" s="189"/>
      <c r="O82" s="189"/>
      <c r="P82" s="189"/>
      <c r="Q82" s="189"/>
      <c r="R82" s="189"/>
      <c r="S82" s="189"/>
      <c r="T82" s="189"/>
      <c r="U82" s="189"/>
      <c r="V82" s="189"/>
    </row>
    <row r="83" ht="15.75" customHeight="1">
      <c r="A83" s="669" t="s">
        <v>284</v>
      </c>
      <c r="B83" s="673" t="s">
        <v>1400</v>
      </c>
      <c r="C83" s="685" t="s">
        <v>799</v>
      </c>
      <c r="D83" s="686">
        <v>0.0</v>
      </c>
      <c r="E83" s="671"/>
      <c r="F83" s="688">
        <f t="shared" ref="F83:F85" si="17">+E83*$D83</f>
        <v>0</v>
      </c>
      <c r="G83" s="671"/>
      <c r="H83" s="688">
        <f t="shared" ref="H83:H85" si="18">+G83*$D83</f>
        <v>0</v>
      </c>
      <c r="I83" s="189"/>
      <c r="J83" s="189"/>
      <c r="K83" s="189"/>
      <c r="L83" s="189"/>
      <c r="M83" s="189"/>
      <c r="N83" s="189"/>
      <c r="O83" s="189"/>
      <c r="P83" s="189"/>
      <c r="Q83" s="189"/>
      <c r="R83" s="189"/>
      <c r="S83" s="189"/>
      <c r="T83" s="189"/>
      <c r="U83" s="189"/>
      <c r="V83" s="189"/>
    </row>
    <row r="84" ht="15.75" customHeight="1">
      <c r="A84" s="669" t="s">
        <v>292</v>
      </c>
      <c r="B84" s="673" t="s">
        <v>1401</v>
      </c>
      <c r="C84" s="685" t="s">
        <v>799</v>
      </c>
      <c r="D84" s="686">
        <v>0.0</v>
      </c>
      <c r="E84" s="683">
        <v>153450.0</v>
      </c>
      <c r="F84" s="688">
        <f t="shared" si="17"/>
        <v>0</v>
      </c>
      <c r="G84" s="683">
        <v>31155.0</v>
      </c>
      <c r="H84" s="688">
        <f t="shared" si="18"/>
        <v>0</v>
      </c>
      <c r="I84" s="189"/>
      <c r="J84" s="189"/>
      <c r="K84" s="189"/>
      <c r="L84" s="189"/>
      <c r="M84" s="189"/>
      <c r="N84" s="189"/>
      <c r="O84" s="189"/>
      <c r="P84" s="189"/>
      <c r="Q84" s="189"/>
      <c r="R84" s="189"/>
      <c r="S84" s="189"/>
      <c r="T84" s="189"/>
      <c r="U84" s="189"/>
      <c r="V84" s="189"/>
    </row>
    <row r="85" ht="15.75" customHeight="1">
      <c r="A85" s="669" t="s">
        <v>508</v>
      </c>
      <c r="B85" s="673" t="s">
        <v>1402</v>
      </c>
      <c r="C85" s="685" t="s">
        <v>799</v>
      </c>
      <c r="D85" s="686">
        <v>0.0</v>
      </c>
      <c r="E85" s="671"/>
      <c r="F85" s="688">
        <f t="shared" si="17"/>
        <v>0</v>
      </c>
      <c r="G85" s="671"/>
      <c r="H85" s="688">
        <f t="shared" si="18"/>
        <v>0</v>
      </c>
      <c r="I85" s="189"/>
      <c r="J85" s="189"/>
      <c r="K85" s="189"/>
      <c r="L85" s="189"/>
      <c r="M85" s="189"/>
      <c r="N85" s="189"/>
      <c r="O85" s="189"/>
      <c r="P85" s="189"/>
      <c r="Q85" s="189"/>
      <c r="R85" s="189"/>
      <c r="S85" s="189"/>
      <c r="T85" s="189"/>
      <c r="U85" s="189"/>
      <c r="V85" s="189"/>
    </row>
    <row r="86" ht="15.75" customHeight="1">
      <c r="A86" s="669"/>
      <c r="B86" s="670"/>
      <c r="C86" s="670"/>
      <c r="D86" s="674"/>
      <c r="E86" s="671"/>
      <c r="F86" s="675"/>
      <c r="G86" s="671"/>
      <c r="H86" s="675"/>
      <c r="I86" s="189"/>
      <c r="J86" s="189"/>
      <c r="K86" s="189"/>
      <c r="L86" s="189"/>
      <c r="M86" s="189"/>
      <c r="N86" s="189"/>
      <c r="O86" s="189"/>
      <c r="P86" s="189"/>
      <c r="Q86" s="189"/>
      <c r="R86" s="189"/>
      <c r="S86" s="189"/>
      <c r="T86" s="189"/>
      <c r="U86" s="189"/>
      <c r="V86" s="189"/>
    </row>
    <row r="87" ht="15.75" customHeight="1">
      <c r="A87" s="669">
        <v>3.5</v>
      </c>
      <c r="B87" s="676" t="s">
        <v>1403</v>
      </c>
      <c r="C87" s="670"/>
      <c r="D87" s="674"/>
      <c r="E87" s="671"/>
      <c r="F87" s="675"/>
      <c r="G87" s="671"/>
      <c r="H87" s="675"/>
      <c r="I87" s="189"/>
      <c r="J87" s="189"/>
      <c r="K87" s="189"/>
      <c r="L87" s="189"/>
      <c r="M87" s="189"/>
      <c r="N87" s="189"/>
      <c r="O87" s="189"/>
      <c r="P87" s="189"/>
      <c r="Q87" s="189"/>
      <c r="R87" s="189"/>
      <c r="S87" s="189"/>
      <c r="T87" s="189"/>
      <c r="U87" s="189"/>
      <c r="V87" s="189"/>
    </row>
    <row r="88" ht="15.75" customHeight="1">
      <c r="A88" s="669"/>
      <c r="B88" s="673" t="s">
        <v>1404</v>
      </c>
      <c r="C88" s="670"/>
      <c r="D88" s="674"/>
      <c r="E88" s="671"/>
      <c r="F88" s="675"/>
      <c r="G88" s="671"/>
      <c r="H88" s="675"/>
      <c r="I88" s="189"/>
      <c r="J88" s="189"/>
      <c r="K88" s="189"/>
      <c r="L88" s="189"/>
      <c r="M88" s="189"/>
      <c r="N88" s="189"/>
      <c r="O88" s="189"/>
      <c r="P88" s="189"/>
      <c r="Q88" s="189"/>
      <c r="R88" s="189"/>
      <c r="S88" s="189"/>
      <c r="T88" s="189"/>
      <c r="U88" s="189"/>
      <c r="V88" s="189"/>
    </row>
    <row r="89" ht="15.75" customHeight="1">
      <c r="A89" s="669"/>
      <c r="B89" s="670"/>
      <c r="C89" s="670"/>
      <c r="D89" s="674"/>
      <c r="E89" s="671"/>
      <c r="F89" s="675"/>
      <c r="G89" s="671"/>
      <c r="H89" s="675"/>
      <c r="I89" s="189"/>
      <c r="J89" s="189"/>
      <c r="K89" s="189"/>
      <c r="L89" s="189"/>
      <c r="M89" s="189"/>
      <c r="N89" s="189"/>
      <c r="O89" s="189"/>
      <c r="P89" s="189"/>
      <c r="Q89" s="189"/>
      <c r="R89" s="189"/>
      <c r="S89" s="189"/>
      <c r="T89" s="189"/>
      <c r="U89" s="189"/>
      <c r="V89" s="189"/>
    </row>
    <row r="90" ht="15.75" customHeight="1">
      <c r="A90" s="669" t="s">
        <v>284</v>
      </c>
      <c r="B90" s="673" t="s">
        <v>1405</v>
      </c>
      <c r="C90" s="685" t="s">
        <v>799</v>
      </c>
      <c r="D90" s="686">
        <v>0.0</v>
      </c>
      <c r="E90" s="671"/>
      <c r="F90" s="688">
        <f t="shared" ref="F90:F92" si="19">+E90*$D90</f>
        <v>0</v>
      </c>
      <c r="G90" s="671"/>
      <c r="H90" s="688">
        <f t="shared" ref="H90:H92" si="20">+G90*$D90</f>
        <v>0</v>
      </c>
      <c r="I90" s="189"/>
      <c r="J90" s="189"/>
      <c r="K90" s="189"/>
      <c r="L90" s="189"/>
      <c r="M90" s="189"/>
      <c r="N90" s="189"/>
      <c r="O90" s="189"/>
      <c r="P90" s="189"/>
      <c r="Q90" s="189"/>
      <c r="R90" s="189"/>
      <c r="S90" s="189"/>
      <c r="T90" s="189"/>
      <c r="U90" s="189"/>
      <c r="V90" s="189"/>
    </row>
    <row r="91" ht="15.75" customHeight="1">
      <c r="A91" s="669" t="s">
        <v>292</v>
      </c>
      <c r="B91" s="673" t="s">
        <v>1406</v>
      </c>
      <c r="C91" s="685" t="s">
        <v>799</v>
      </c>
      <c r="D91" s="686">
        <v>0.0</v>
      </c>
      <c r="E91" s="683">
        <v>65000.0</v>
      </c>
      <c r="F91" s="688">
        <f t="shared" si="19"/>
        <v>0</v>
      </c>
      <c r="G91" s="683">
        <v>3500.0</v>
      </c>
      <c r="H91" s="688">
        <f t="shared" si="20"/>
        <v>0</v>
      </c>
      <c r="I91" s="189"/>
      <c r="J91" s="189"/>
      <c r="K91" s="189"/>
      <c r="L91" s="189"/>
      <c r="M91" s="189"/>
      <c r="N91" s="189"/>
      <c r="O91" s="189"/>
      <c r="P91" s="189"/>
      <c r="Q91" s="189"/>
      <c r="R91" s="189"/>
      <c r="S91" s="189"/>
      <c r="T91" s="189"/>
      <c r="U91" s="189"/>
      <c r="V91" s="189"/>
    </row>
    <row r="92" ht="15.75" customHeight="1">
      <c r="A92" s="669" t="s">
        <v>508</v>
      </c>
      <c r="B92" s="673" t="s">
        <v>1407</v>
      </c>
      <c r="C92" s="685" t="s">
        <v>799</v>
      </c>
      <c r="D92" s="686">
        <v>0.0</v>
      </c>
      <c r="E92" s="671"/>
      <c r="F92" s="688">
        <f t="shared" si="19"/>
        <v>0</v>
      </c>
      <c r="G92" s="671"/>
      <c r="H92" s="688">
        <f t="shared" si="20"/>
        <v>0</v>
      </c>
      <c r="I92" s="189"/>
      <c r="J92" s="189"/>
      <c r="K92" s="189"/>
      <c r="L92" s="189"/>
      <c r="M92" s="189"/>
      <c r="N92" s="189"/>
      <c r="O92" s="189"/>
      <c r="P92" s="189"/>
      <c r="Q92" s="189"/>
      <c r="R92" s="189"/>
      <c r="S92" s="189"/>
      <c r="T92" s="189"/>
      <c r="U92" s="189"/>
      <c r="V92" s="189"/>
    </row>
    <row r="93" ht="15.75" customHeight="1">
      <c r="A93" s="669"/>
      <c r="B93" s="670"/>
      <c r="C93" s="670"/>
      <c r="D93" s="674"/>
      <c r="E93" s="671"/>
      <c r="F93" s="675"/>
      <c r="G93" s="671"/>
      <c r="H93" s="675"/>
      <c r="I93" s="189"/>
      <c r="J93" s="189"/>
      <c r="K93" s="189"/>
      <c r="L93" s="189"/>
      <c r="M93" s="189"/>
      <c r="N93" s="189"/>
      <c r="O93" s="189"/>
      <c r="P93" s="189"/>
      <c r="Q93" s="189"/>
      <c r="R93" s="189"/>
      <c r="S93" s="189"/>
      <c r="T93" s="189"/>
      <c r="U93" s="189"/>
      <c r="V93" s="189"/>
    </row>
    <row r="94" ht="15.75" customHeight="1">
      <c r="A94" s="669">
        <v>3.6</v>
      </c>
      <c r="B94" s="676" t="s">
        <v>1408</v>
      </c>
      <c r="C94" s="670"/>
      <c r="D94" s="674"/>
      <c r="E94" s="671"/>
      <c r="F94" s="675"/>
      <c r="G94" s="671"/>
      <c r="H94" s="675"/>
      <c r="I94" s="189"/>
      <c r="J94" s="189"/>
      <c r="K94" s="189"/>
      <c r="L94" s="189"/>
      <c r="M94" s="189"/>
      <c r="N94" s="189"/>
      <c r="O94" s="189"/>
      <c r="P94" s="189"/>
      <c r="Q94" s="189"/>
      <c r="R94" s="189"/>
      <c r="S94" s="189"/>
      <c r="T94" s="189"/>
      <c r="U94" s="189"/>
      <c r="V94" s="189"/>
    </row>
    <row r="95" ht="15.75" customHeight="1">
      <c r="A95" s="669"/>
      <c r="B95" s="673" t="s">
        <v>1409</v>
      </c>
      <c r="C95" s="670"/>
      <c r="D95" s="674"/>
      <c r="E95" s="671"/>
      <c r="F95" s="675"/>
      <c r="G95" s="671"/>
      <c r="H95" s="675"/>
      <c r="I95" s="189"/>
      <c r="J95" s="189"/>
      <c r="K95" s="189"/>
      <c r="L95" s="189"/>
      <c r="M95" s="189"/>
      <c r="N95" s="189"/>
      <c r="O95" s="189"/>
      <c r="P95" s="189"/>
      <c r="Q95" s="189"/>
      <c r="R95" s="189"/>
      <c r="S95" s="189"/>
      <c r="T95" s="189"/>
      <c r="U95" s="189"/>
      <c r="V95" s="189"/>
    </row>
    <row r="96" ht="15.75" customHeight="1">
      <c r="A96" s="669"/>
      <c r="B96" s="670"/>
      <c r="C96" s="670"/>
      <c r="D96" s="674"/>
      <c r="E96" s="671"/>
      <c r="F96" s="675"/>
      <c r="G96" s="671"/>
      <c r="H96" s="675"/>
      <c r="I96" s="189"/>
      <c r="J96" s="189"/>
      <c r="K96" s="189"/>
      <c r="L96" s="189"/>
      <c r="M96" s="189"/>
      <c r="N96" s="189"/>
      <c r="O96" s="189"/>
      <c r="P96" s="189"/>
      <c r="Q96" s="189"/>
      <c r="R96" s="189"/>
      <c r="S96" s="189"/>
      <c r="T96" s="189"/>
      <c r="U96" s="189"/>
      <c r="V96" s="189"/>
    </row>
    <row r="97" ht="15.75" customHeight="1">
      <c r="A97" s="669" t="s">
        <v>284</v>
      </c>
      <c r="B97" s="673" t="s">
        <v>1410</v>
      </c>
      <c r="C97" s="685" t="s">
        <v>799</v>
      </c>
      <c r="D97" s="686">
        <v>0.0</v>
      </c>
      <c r="E97" s="683">
        <v>37200.0</v>
      </c>
      <c r="F97" s="688">
        <f t="shared" ref="F97:F98" si="21">+E97*$D97</f>
        <v>0</v>
      </c>
      <c r="G97" s="683">
        <v>4046.0</v>
      </c>
      <c r="H97" s="688">
        <f t="shared" ref="H97:H98" si="22">+G97*$D97</f>
        <v>0</v>
      </c>
      <c r="I97" s="189"/>
      <c r="J97" s="189"/>
      <c r="K97" s="189"/>
      <c r="L97" s="189"/>
      <c r="M97" s="189"/>
      <c r="N97" s="189"/>
      <c r="O97" s="189"/>
      <c r="P97" s="189"/>
      <c r="Q97" s="189"/>
      <c r="R97" s="189"/>
      <c r="S97" s="189"/>
      <c r="T97" s="189"/>
      <c r="U97" s="189"/>
      <c r="V97" s="189"/>
    </row>
    <row r="98" ht="15.75" customHeight="1">
      <c r="A98" s="669" t="s">
        <v>292</v>
      </c>
      <c r="B98" s="673" t="s">
        <v>1411</v>
      </c>
      <c r="C98" s="685" t="s">
        <v>799</v>
      </c>
      <c r="D98" s="686">
        <v>0.0</v>
      </c>
      <c r="E98" s="683">
        <v>41850.0</v>
      </c>
      <c r="F98" s="688">
        <f t="shared" si="21"/>
        <v>0</v>
      </c>
      <c r="G98" s="683">
        <v>4464.0</v>
      </c>
      <c r="H98" s="688">
        <f t="shared" si="22"/>
        <v>0</v>
      </c>
      <c r="I98" s="189"/>
      <c r="J98" s="189"/>
      <c r="K98" s="189"/>
      <c r="L98" s="189"/>
      <c r="M98" s="189"/>
      <c r="N98" s="189"/>
      <c r="O98" s="189"/>
      <c r="P98" s="189"/>
      <c r="Q98" s="189"/>
      <c r="R98" s="189"/>
      <c r="S98" s="189"/>
      <c r="T98" s="189"/>
      <c r="U98" s="189"/>
      <c r="V98" s="189"/>
    </row>
    <row r="99" ht="15.75" customHeight="1">
      <c r="A99" s="669"/>
      <c r="B99" s="670"/>
      <c r="C99" s="670"/>
      <c r="D99" s="674"/>
      <c r="E99" s="671"/>
      <c r="F99" s="675"/>
      <c r="G99" s="671"/>
      <c r="H99" s="675"/>
      <c r="I99" s="189"/>
      <c r="J99" s="189"/>
      <c r="K99" s="189"/>
      <c r="L99" s="189"/>
      <c r="M99" s="189"/>
      <c r="N99" s="189"/>
      <c r="O99" s="189"/>
      <c r="P99" s="189"/>
      <c r="Q99" s="189"/>
      <c r="R99" s="189"/>
      <c r="S99" s="189"/>
      <c r="T99" s="189"/>
      <c r="U99" s="189"/>
      <c r="V99" s="189"/>
    </row>
    <row r="100" ht="15.75" customHeight="1">
      <c r="A100" s="606"/>
      <c r="B100" s="236" t="s">
        <v>1412</v>
      </c>
      <c r="C100" s="677"/>
      <c r="D100" s="678"/>
      <c r="E100" s="678"/>
      <c r="F100" s="601">
        <f>SUM(F7:F99)</f>
        <v>3893407.98</v>
      </c>
      <c r="G100" s="678"/>
      <c r="H100" s="608">
        <f>SUM(H7:H99)</f>
        <v>482109</v>
      </c>
      <c r="I100" s="285"/>
      <c r="J100" s="189"/>
      <c r="K100" s="189"/>
      <c r="L100" s="189"/>
      <c r="M100" s="189"/>
      <c r="N100" s="189"/>
      <c r="O100" s="189"/>
      <c r="P100" s="189"/>
      <c r="Q100" s="189"/>
      <c r="R100" s="189"/>
      <c r="S100" s="189"/>
      <c r="T100" s="189"/>
      <c r="U100" s="189"/>
      <c r="V100" s="189"/>
    </row>
    <row r="101" ht="15.75" customHeight="1">
      <c r="A101" s="669"/>
      <c r="B101" s="670"/>
      <c r="C101" s="670"/>
      <c r="D101" s="674"/>
      <c r="E101" s="671"/>
      <c r="F101" s="675"/>
      <c r="G101" s="671"/>
      <c r="H101" s="675"/>
      <c r="I101" s="189"/>
      <c r="J101" s="189"/>
      <c r="K101" s="189"/>
      <c r="L101" s="189"/>
      <c r="M101" s="189"/>
      <c r="N101" s="189"/>
      <c r="O101" s="189"/>
      <c r="P101" s="189"/>
      <c r="Q101" s="189"/>
      <c r="R101" s="189"/>
      <c r="S101" s="189"/>
      <c r="T101" s="189"/>
      <c r="U101" s="189"/>
      <c r="V101" s="189"/>
    </row>
    <row r="102" ht="15.75" customHeight="1">
      <c r="A102" s="606" t="s">
        <v>158</v>
      </c>
      <c r="B102" s="236" t="s">
        <v>1413</v>
      </c>
      <c r="C102" s="677"/>
      <c r="D102" s="678"/>
      <c r="E102" s="678"/>
      <c r="F102" s="646"/>
      <c r="G102" s="678"/>
      <c r="H102" s="646"/>
      <c r="I102" s="285"/>
      <c r="J102" s="189"/>
      <c r="K102" s="189"/>
      <c r="L102" s="189"/>
      <c r="M102" s="189"/>
      <c r="N102" s="189"/>
      <c r="O102" s="189"/>
      <c r="P102" s="189"/>
      <c r="Q102" s="189"/>
      <c r="R102" s="189"/>
      <c r="S102" s="189"/>
      <c r="T102" s="189"/>
      <c r="U102" s="189"/>
      <c r="V102" s="189"/>
    </row>
    <row r="103" ht="15.75" customHeight="1">
      <c r="A103" s="669"/>
      <c r="B103" s="670"/>
      <c r="C103" s="670"/>
      <c r="D103" s="674"/>
      <c r="E103" s="671"/>
      <c r="F103" s="675"/>
      <c r="G103" s="671"/>
      <c r="H103" s="675"/>
      <c r="I103" s="189"/>
      <c r="J103" s="189"/>
      <c r="K103" s="189"/>
      <c r="L103" s="189"/>
      <c r="M103" s="189"/>
      <c r="N103" s="189"/>
      <c r="O103" s="189"/>
      <c r="P103" s="189"/>
      <c r="Q103" s="189"/>
      <c r="R103" s="189"/>
      <c r="S103" s="189"/>
      <c r="T103" s="189"/>
      <c r="U103" s="189"/>
      <c r="V103" s="189"/>
    </row>
    <row r="104" ht="15.75" customHeight="1">
      <c r="A104" s="669">
        <v>1.0</v>
      </c>
      <c r="B104" s="673" t="s">
        <v>1414</v>
      </c>
      <c r="C104" s="685" t="s">
        <v>1415</v>
      </c>
      <c r="D104" s="685">
        <v>280.0</v>
      </c>
      <c r="E104" s="687">
        <v>1861.0</v>
      </c>
      <c r="F104" s="688">
        <f>+E104*$D104</f>
        <v>521080</v>
      </c>
      <c r="G104" s="687">
        <v>319.0</v>
      </c>
      <c r="H104" s="688">
        <f>+G104*$D104</f>
        <v>89320</v>
      </c>
      <c r="I104" s="189"/>
      <c r="J104" s="189"/>
      <c r="K104" s="189"/>
      <c r="L104" s="189"/>
      <c r="M104" s="189"/>
      <c r="N104" s="189"/>
      <c r="O104" s="189"/>
      <c r="P104" s="189"/>
      <c r="Q104" s="189"/>
      <c r="R104" s="189"/>
      <c r="S104" s="189"/>
      <c r="T104" s="189"/>
      <c r="U104" s="189"/>
      <c r="V104" s="189"/>
    </row>
    <row r="105" ht="15.75" customHeight="1">
      <c r="A105" s="669"/>
      <c r="B105" s="673" t="s">
        <v>1416</v>
      </c>
      <c r="C105" s="670"/>
      <c r="D105" s="674"/>
      <c r="E105" s="671"/>
      <c r="F105" s="675"/>
      <c r="G105" s="671"/>
      <c r="H105" s="675"/>
      <c r="I105" s="189"/>
      <c r="J105" s="189"/>
      <c r="K105" s="189"/>
      <c r="L105" s="189"/>
      <c r="M105" s="189"/>
      <c r="N105" s="189"/>
      <c r="O105" s="189"/>
      <c r="P105" s="189"/>
      <c r="Q105" s="189"/>
      <c r="R105" s="189"/>
      <c r="S105" s="189"/>
      <c r="T105" s="189"/>
      <c r="U105" s="189"/>
      <c r="V105" s="189"/>
    </row>
    <row r="106" ht="15.75" customHeight="1">
      <c r="A106" s="669"/>
      <c r="B106" s="670"/>
      <c r="C106" s="670"/>
      <c r="D106" s="674"/>
      <c r="E106" s="671"/>
      <c r="F106" s="675"/>
      <c r="G106" s="671"/>
      <c r="H106" s="675"/>
      <c r="I106" s="189"/>
      <c r="J106" s="189"/>
      <c r="K106" s="189"/>
      <c r="L106" s="189"/>
      <c r="M106" s="189"/>
      <c r="N106" s="189"/>
      <c r="O106" s="189"/>
      <c r="P106" s="189"/>
      <c r="Q106" s="189"/>
      <c r="R106" s="189"/>
      <c r="S106" s="189"/>
      <c r="T106" s="189"/>
      <c r="U106" s="189"/>
      <c r="V106" s="189"/>
    </row>
    <row r="107" ht="15.75" customHeight="1">
      <c r="A107" s="689">
        <v>2.0</v>
      </c>
      <c r="B107" s="676" t="s">
        <v>1417</v>
      </c>
      <c r="C107" s="670"/>
      <c r="D107" s="674"/>
      <c r="E107" s="671"/>
      <c r="F107" s="675"/>
      <c r="G107" s="671"/>
      <c r="H107" s="675"/>
      <c r="I107" s="189"/>
      <c r="J107" s="189"/>
      <c r="K107" s="189"/>
      <c r="L107" s="189"/>
      <c r="M107" s="189"/>
      <c r="N107" s="189"/>
      <c r="O107" s="189"/>
      <c r="P107" s="189"/>
      <c r="Q107" s="189"/>
      <c r="R107" s="189"/>
      <c r="S107" s="189"/>
      <c r="T107" s="189"/>
      <c r="U107" s="189"/>
      <c r="V107" s="189"/>
    </row>
    <row r="108" ht="15.75" customHeight="1">
      <c r="A108" s="669"/>
      <c r="B108" s="673" t="s">
        <v>1418</v>
      </c>
      <c r="C108" s="685" t="s">
        <v>799</v>
      </c>
      <c r="D108" s="686">
        <v>32.0</v>
      </c>
      <c r="E108" s="687">
        <v>4205.0</v>
      </c>
      <c r="F108" s="688">
        <f>+E108*$D108</f>
        <v>134560</v>
      </c>
      <c r="G108" s="687">
        <v>471.0</v>
      </c>
      <c r="H108" s="688">
        <f>+G108*$D108</f>
        <v>15072</v>
      </c>
      <c r="I108" s="189"/>
      <c r="J108" s="189"/>
      <c r="K108" s="189"/>
      <c r="L108" s="189"/>
      <c r="M108" s="189"/>
      <c r="N108" s="189"/>
      <c r="O108" s="189"/>
      <c r="P108" s="189"/>
      <c r="Q108" s="189"/>
      <c r="R108" s="189"/>
      <c r="S108" s="189"/>
      <c r="T108" s="189"/>
      <c r="U108" s="189"/>
      <c r="V108" s="189"/>
    </row>
    <row r="109" ht="15.75" customHeight="1">
      <c r="A109" s="669"/>
      <c r="B109" s="670"/>
      <c r="C109" s="670"/>
      <c r="D109" s="674"/>
      <c r="E109" s="671"/>
      <c r="F109" s="675"/>
      <c r="G109" s="671"/>
      <c r="H109" s="675"/>
      <c r="I109" s="189"/>
      <c r="J109" s="189"/>
      <c r="K109" s="189"/>
      <c r="L109" s="189"/>
      <c r="M109" s="189"/>
      <c r="N109" s="189"/>
      <c r="O109" s="189"/>
      <c r="P109" s="189"/>
      <c r="Q109" s="189"/>
      <c r="R109" s="189"/>
      <c r="S109" s="189"/>
      <c r="T109" s="189"/>
      <c r="U109" s="189"/>
      <c r="V109" s="189"/>
    </row>
    <row r="110" ht="15.75" customHeight="1">
      <c r="A110" s="689">
        <v>3.0</v>
      </c>
      <c r="B110" s="676" t="s">
        <v>1419</v>
      </c>
      <c r="C110" s="670"/>
      <c r="D110" s="674"/>
      <c r="E110" s="671"/>
      <c r="F110" s="675"/>
      <c r="G110" s="671"/>
      <c r="H110" s="675"/>
      <c r="I110" s="189"/>
      <c r="J110" s="189"/>
      <c r="K110" s="189"/>
      <c r="L110" s="189"/>
      <c r="M110" s="189"/>
      <c r="N110" s="189"/>
      <c r="O110" s="189"/>
      <c r="P110" s="189"/>
      <c r="Q110" s="189"/>
      <c r="R110" s="189"/>
      <c r="S110" s="189"/>
      <c r="T110" s="189"/>
      <c r="U110" s="189"/>
      <c r="V110" s="189"/>
    </row>
    <row r="111" ht="15.75" customHeight="1">
      <c r="A111" s="669"/>
      <c r="B111" s="673" t="s">
        <v>1420</v>
      </c>
      <c r="C111" s="670"/>
      <c r="D111" s="674"/>
      <c r="E111" s="671"/>
      <c r="F111" s="675"/>
      <c r="G111" s="671"/>
      <c r="H111" s="675"/>
      <c r="I111" s="189"/>
      <c r="J111" s="189"/>
      <c r="K111" s="189"/>
      <c r="L111" s="189"/>
      <c r="M111" s="189"/>
      <c r="N111" s="189"/>
      <c r="O111" s="189"/>
      <c r="P111" s="189"/>
      <c r="Q111" s="189"/>
      <c r="R111" s="189"/>
      <c r="S111" s="189"/>
      <c r="T111" s="189"/>
      <c r="U111" s="189"/>
      <c r="V111" s="189"/>
    </row>
    <row r="112" ht="15.75" customHeight="1">
      <c r="A112" s="669"/>
      <c r="B112" s="673" t="s">
        <v>1421</v>
      </c>
      <c r="C112" s="670"/>
      <c r="D112" s="674"/>
      <c r="E112" s="671"/>
      <c r="F112" s="675"/>
      <c r="G112" s="671"/>
      <c r="H112" s="675"/>
      <c r="I112" s="189"/>
      <c r="J112" s="189"/>
      <c r="K112" s="189"/>
      <c r="L112" s="189"/>
      <c r="M112" s="189"/>
      <c r="N112" s="189"/>
      <c r="O112" s="189"/>
      <c r="P112" s="189"/>
      <c r="Q112" s="189"/>
      <c r="R112" s="189"/>
      <c r="S112" s="189"/>
      <c r="T112" s="189"/>
      <c r="U112" s="189"/>
      <c r="V112" s="189"/>
    </row>
    <row r="113" ht="15.75" customHeight="1">
      <c r="A113" s="669"/>
      <c r="B113" s="673" t="s">
        <v>1422</v>
      </c>
      <c r="C113" s="670"/>
      <c r="D113" s="674"/>
      <c r="E113" s="671"/>
      <c r="F113" s="675"/>
      <c r="G113" s="671"/>
      <c r="H113" s="675"/>
      <c r="I113" s="189"/>
      <c r="J113" s="189"/>
      <c r="K113" s="189"/>
      <c r="L113" s="189"/>
      <c r="M113" s="189"/>
      <c r="N113" s="189"/>
      <c r="O113" s="189"/>
      <c r="P113" s="189"/>
      <c r="Q113" s="189"/>
      <c r="R113" s="189"/>
      <c r="S113" s="189"/>
      <c r="T113" s="189"/>
      <c r="U113" s="189"/>
      <c r="V113" s="189"/>
    </row>
    <row r="114" ht="15.75" customHeight="1">
      <c r="A114" s="669" t="s">
        <v>284</v>
      </c>
      <c r="B114" s="673" t="s">
        <v>1423</v>
      </c>
      <c r="C114" s="685" t="s">
        <v>1415</v>
      </c>
      <c r="D114" s="686">
        <v>0.0</v>
      </c>
      <c r="E114" s="671"/>
      <c r="F114" s="688">
        <f t="shared" ref="F114:F118" si="23">+E114*$D114</f>
        <v>0</v>
      </c>
      <c r="G114" s="671"/>
      <c r="H114" s="688">
        <f t="shared" ref="H114:H118" si="24">+G114*$D114</f>
        <v>0</v>
      </c>
      <c r="I114" s="189"/>
      <c r="J114" s="189"/>
      <c r="K114" s="189"/>
      <c r="L114" s="189"/>
      <c r="M114" s="189"/>
      <c r="N114" s="189"/>
      <c r="O114" s="189"/>
      <c r="P114" s="189"/>
      <c r="Q114" s="189"/>
      <c r="R114" s="189"/>
      <c r="S114" s="189"/>
      <c r="T114" s="189"/>
      <c r="U114" s="189"/>
      <c r="V114" s="189"/>
    </row>
    <row r="115" ht="15.75" customHeight="1">
      <c r="A115" s="669" t="s">
        <v>292</v>
      </c>
      <c r="B115" s="673" t="s">
        <v>1424</v>
      </c>
      <c r="C115" s="685" t="s">
        <v>1415</v>
      </c>
      <c r="D115" s="686">
        <v>0.0</v>
      </c>
      <c r="E115" s="687">
        <v>837.0</v>
      </c>
      <c r="F115" s="688">
        <f t="shared" si="23"/>
        <v>0</v>
      </c>
      <c r="G115" s="687">
        <v>93.0</v>
      </c>
      <c r="H115" s="688">
        <f t="shared" si="24"/>
        <v>0</v>
      </c>
      <c r="I115" s="189"/>
      <c r="J115" s="189"/>
      <c r="K115" s="189"/>
      <c r="L115" s="189"/>
      <c r="M115" s="189"/>
      <c r="N115" s="189"/>
      <c r="O115" s="189"/>
      <c r="P115" s="189"/>
      <c r="Q115" s="189"/>
      <c r="R115" s="189"/>
      <c r="S115" s="189"/>
      <c r="T115" s="189"/>
      <c r="U115" s="189"/>
      <c r="V115" s="189"/>
    </row>
    <row r="116" ht="15.75" customHeight="1">
      <c r="A116" s="669" t="s">
        <v>508</v>
      </c>
      <c r="B116" s="673" t="s">
        <v>1425</v>
      </c>
      <c r="C116" s="685" t="s">
        <v>1415</v>
      </c>
      <c r="D116" s="685">
        <v>49.0</v>
      </c>
      <c r="E116" s="687">
        <v>792.0</v>
      </c>
      <c r="F116" s="688">
        <f t="shared" si="23"/>
        <v>38808</v>
      </c>
      <c r="G116" s="687">
        <v>94.0</v>
      </c>
      <c r="H116" s="688">
        <f t="shared" si="24"/>
        <v>4606</v>
      </c>
      <c r="I116" s="189"/>
      <c r="J116" s="189"/>
      <c r="K116" s="189"/>
      <c r="L116" s="189"/>
      <c r="M116" s="189"/>
      <c r="N116" s="189"/>
      <c r="O116" s="189"/>
      <c r="P116" s="189"/>
      <c r="Q116" s="189"/>
      <c r="R116" s="189"/>
      <c r="S116" s="189"/>
      <c r="T116" s="189"/>
      <c r="U116" s="189"/>
      <c r="V116" s="189"/>
    </row>
    <row r="117" ht="15.75" customHeight="1">
      <c r="A117" s="669" t="s">
        <v>510</v>
      </c>
      <c r="B117" s="673" t="s">
        <v>1426</v>
      </c>
      <c r="C117" s="685" t="s">
        <v>1415</v>
      </c>
      <c r="D117" s="685">
        <v>98.0</v>
      </c>
      <c r="E117" s="687">
        <v>684.0</v>
      </c>
      <c r="F117" s="688">
        <f t="shared" si="23"/>
        <v>67032</v>
      </c>
      <c r="G117" s="687">
        <v>84.0</v>
      </c>
      <c r="H117" s="688">
        <f t="shared" si="24"/>
        <v>8232</v>
      </c>
      <c r="I117" s="189"/>
      <c r="J117" s="189"/>
      <c r="K117" s="189"/>
      <c r="L117" s="189"/>
      <c r="M117" s="189"/>
      <c r="N117" s="189"/>
      <c r="O117" s="189"/>
      <c r="P117" s="189"/>
      <c r="Q117" s="189"/>
      <c r="R117" s="189"/>
      <c r="S117" s="189"/>
      <c r="T117" s="189"/>
      <c r="U117" s="189"/>
      <c r="V117" s="189"/>
    </row>
    <row r="118" ht="15.75" customHeight="1">
      <c r="A118" s="669" t="s">
        <v>952</v>
      </c>
      <c r="B118" s="673" t="s">
        <v>1427</v>
      </c>
      <c r="C118" s="685" t="s">
        <v>1415</v>
      </c>
      <c r="D118" s="685">
        <v>65.0</v>
      </c>
      <c r="E118" s="687">
        <v>545.0</v>
      </c>
      <c r="F118" s="688">
        <f t="shared" si="23"/>
        <v>35425</v>
      </c>
      <c r="G118" s="687">
        <v>64.0</v>
      </c>
      <c r="H118" s="688">
        <f t="shared" si="24"/>
        <v>4160</v>
      </c>
      <c r="I118" s="189"/>
      <c r="J118" s="189"/>
      <c r="K118" s="189"/>
      <c r="L118" s="189"/>
      <c r="M118" s="189"/>
      <c r="N118" s="189"/>
      <c r="O118" s="189"/>
      <c r="P118" s="189"/>
      <c r="Q118" s="189"/>
      <c r="R118" s="189"/>
      <c r="S118" s="189"/>
      <c r="T118" s="189"/>
      <c r="U118" s="189"/>
      <c r="V118" s="189"/>
    </row>
    <row r="119" ht="15.75" customHeight="1">
      <c r="A119" s="669"/>
      <c r="B119" s="670"/>
      <c r="C119" s="670"/>
      <c r="D119" s="674"/>
      <c r="E119" s="671"/>
      <c r="F119" s="675"/>
      <c r="G119" s="671"/>
      <c r="H119" s="675"/>
      <c r="I119" s="189"/>
      <c r="J119" s="189"/>
      <c r="K119" s="189"/>
      <c r="L119" s="189"/>
      <c r="M119" s="189"/>
      <c r="N119" s="189"/>
      <c r="O119" s="189"/>
      <c r="P119" s="189"/>
      <c r="Q119" s="189"/>
      <c r="R119" s="189"/>
      <c r="S119" s="189"/>
      <c r="T119" s="189"/>
      <c r="U119" s="189"/>
      <c r="V119" s="189"/>
    </row>
    <row r="120" ht="15.75" customHeight="1">
      <c r="A120" s="669"/>
      <c r="B120" s="676" t="s">
        <v>1428</v>
      </c>
      <c r="C120" s="670"/>
      <c r="D120" s="674"/>
      <c r="E120" s="671"/>
      <c r="F120" s="675"/>
      <c r="G120" s="671"/>
      <c r="H120" s="675"/>
      <c r="I120" s="189"/>
      <c r="J120" s="189"/>
      <c r="K120" s="189"/>
      <c r="L120" s="189"/>
      <c r="M120" s="189"/>
      <c r="N120" s="189"/>
      <c r="O120" s="189"/>
      <c r="P120" s="189"/>
      <c r="Q120" s="189"/>
      <c r="R120" s="189"/>
      <c r="S120" s="189"/>
      <c r="T120" s="189"/>
      <c r="U120" s="189"/>
      <c r="V120" s="189"/>
    </row>
    <row r="121" ht="15.75" customHeight="1">
      <c r="A121" s="669"/>
      <c r="B121" s="676" t="s">
        <v>1429</v>
      </c>
      <c r="C121" s="670"/>
      <c r="D121" s="674"/>
      <c r="E121" s="671"/>
      <c r="F121" s="675"/>
      <c r="G121" s="671"/>
      <c r="H121" s="675"/>
      <c r="I121" s="189"/>
      <c r="J121" s="189"/>
      <c r="K121" s="189"/>
      <c r="L121" s="189"/>
      <c r="M121" s="189"/>
      <c r="N121" s="189"/>
      <c r="O121" s="189"/>
      <c r="P121" s="189"/>
      <c r="Q121" s="189"/>
      <c r="R121" s="189"/>
      <c r="S121" s="189"/>
      <c r="T121" s="189"/>
      <c r="U121" s="189"/>
      <c r="V121" s="189"/>
    </row>
    <row r="122" ht="15.75" customHeight="1">
      <c r="A122" s="669"/>
      <c r="B122" s="676" t="s">
        <v>1430</v>
      </c>
      <c r="C122" s="670"/>
      <c r="D122" s="674"/>
      <c r="E122" s="671"/>
      <c r="F122" s="675"/>
      <c r="G122" s="671"/>
      <c r="H122" s="675"/>
      <c r="I122" s="189"/>
      <c r="J122" s="189"/>
      <c r="K122" s="189"/>
      <c r="L122" s="189"/>
      <c r="M122" s="189"/>
      <c r="N122" s="189"/>
      <c r="O122" s="189"/>
      <c r="P122" s="189"/>
      <c r="Q122" s="189"/>
      <c r="R122" s="189"/>
      <c r="S122" s="189"/>
      <c r="T122" s="189"/>
      <c r="U122" s="189"/>
      <c r="V122" s="189"/>
    </row>
    <row r="123" ht="15.75" customHeight="1">
      <c r="A123" s="669"/>
      <c r="B123" s="676" t="s">
        <v>1431</v>
      </c>
      <c r="C123" s="670"/>
      <c r="D123" s="674"/>
      <c r="E123" s="671"/>
      <c r="F123" s="675"/>
      <c r="G123" s="671"/>
      <c r="H123" s="675"/>
      <c r="I123" s="189"/>
      <c r="J123" s="189"/>
      <c r="K123" s="189"/>
      <c r="L123" s="189"/>
      <c r="M123" s="189"/>
      <c r="N123" s="189"/>
      <c r="O123" s="189"/>
      <c r="P123" s="189"/>
      <c r="Q123" s="189"/>
      <c r="R123" s="189"/>
      <c r="S123" s="189"/>
      <c r="T123" s="189"/>
      <c r="U123" s="189"/>
      <c r="V123" s="189"/>
    </row>
    <row r="124" ht="15.75" customHeight="1">
      <c r="A124" s="669"/>
      <c r="B124" s="676" t="s">
        <v>1432</v>
      </c>
      <c r="C124" s="670"/>
      <c r="D124" s="674"/>
      <c r="E124" s="671"/>
      <c r="F124" s="675"/>
      <c r="G124" s="671"/>
      <c r="H124" s="675"/>
      <c r="I124" s="189"/>
      <c r="J124" s="189"/>
      <c r="K124" s="189"/>
      <c r="L124" s="189"/>
      <c r="M124" s="189"/>
      <c r="N124" s="189"/>
      <c r="O124" s="189"/>
      <c r="P124" s="189"/>
      <c r="Q124" s="189"/>
      <c r="R124" s="189"/>
      <c r="S124" s="189"/>
      <c r="T124" s="189"/>
      <c r="U124" s="189"/>
      <c r="V124" s="189"/>
    </row>
    <row r="125" ht="15.75" customHeight="1">
      <c r="A125" s="669"/>
      <c r="B125" s="676" t="s">
        <v>1433</v>
      </c>
      <c r="C125" s="670"/>
      <c r="D125" s="674"/>
      <c r="E125" s="671"/>
      <c r="F125" s="675"/>
      <c r="G125" s="671"/>
      <c r="H125" s="675"/>
      <c r="I125" s="189"/>
      <c r="J125" s="189"/>
      <c r="K125" s="189"/>
      <c r="L125" s="189"/>
      <c r="M125" s="189"/>
      <c r="N125" s="189"/>
      <c r="O125" s="189"/>
      <c r="P125" s="189"/>
      <c r="Q125" s="189"/>
      <c r="R125" s="189"/>
      <c r="S125" s="189"/>
      <c r="T125" s="189"/>
      <c r="U125" s="189"/>
      <c r="V125" s="189"/>
    </row>
    <row r="126" ht="15.75" customHeight="1">
      <c r="A126" s="669"/>
      <c r="B126" s="670"/>
      <c r="C126" s="670"/>
      <c r="D126" s="674"/>
      <c r="E126" s="671"/>
      <c r="F126" s="675"/>
      <c r="G126" s="671"/>
      <c r="H126" s="675"/>
      <c r="I126" s="189"/>
      <c r="J126" s="189"/>
      <c r="K126" s="189"/>
      <c r="L126" s="189"/>
      <c r="M126" s="189"/>
      <c r="N126" s="189"/>
      <c r="O126" s="189"/>
      <c r="P126" s="189"/>
      <c r="Q126" s="189"/>
      <c r="R126" s="189"/>
      <c r="S126" s="189"/>
      <c r="T126" s="189"/>
      <c r="U126" s="189"/>
      <c r="V126" s="189"/>
    </row>
    <row r="127" ht="15.75" customHeight="1">
      <c r="A127" s="669">
        <v>4.0</v>
      </c>
      <c r="B127" s="673" t="s">
        <v>1434</v>
      </c>
      <c r="C127" s="685" t="s">
        <v>799</v>
      </c>
      <c r="D127" s="686">
        <v>2.0</v>
      </c>
      <c r="E127" s="687">
        <v>6925.0</v>
      </c>
      <c r="F127" s="688">
        <f>+E127*$D127</f>
        <v>13850</v>
      </c>
      <c r="G127" s="687">
        <v>792.0</v>
      </c>
      <c r="H127" s="688">
        <f>+G127*$D127</f>
        <v>1584</v>
      </c>
      <c r="I127" s="189"/>
      <c r="J127" s="189"/>
      <c r="K127" s="189"/>
      <c r="L127" s="189"/>
      <c r="M127" s="189"/>
      <c r="N127" s="189"/>
      <c r="O127" s="189"/>
      <c r="P127" s="189"/>
      <c r="Q127" s="189"/>
      <c r="R127" s="189"/>
      <c r="S127" s="189"/>
      <c r="T127" s="189"/>
      <c r="U127" s="189"/>
      <c r="V127" s="189"/>
    </row>
    <row r="128" ht="15.75" customHeight="1">
      <c r="A128" s="669"/>
      <c r="B128" s="670"/>
      <c r="C128" s="670"/>
      <c r="D128" s="674"/>
      <c r="E128" s="671"/>
      <c r="F128" s="675"/>
      <c r="G128" s="671"/>
      <c r="H128" s="675"/>
      <c r="I128" s="189"/>
      <c r="J128" s="189"/>
      <c r="K128" s="189"/>
      <c r="L128" s="189"/>
      <c r="M128" s="189"/>
      <c r="N128" s="189"/>
      <c r="O128" s="189"/>
      <c r="P128" s="189"/>
      <c r="Q128" s="189"/>
      <c r="R128" s="189"/>
      <c r="S128" s="189"/>
      <c r="T128" s="189"/>
      <c r="U128" s="189"/>
      <c r="V128" s="189"/>
    </row>
    <row r="129" ht="15.75" customHeight="1">
      <c r="A129" s="669">
        <v>5.0</v>
      </c>
      <c r="B129" s="673" t="s">
        <v>1435</v>
      </c>
      <c r="C129" s="685" t="s">
        <v>799</v>
      </c>
      <c r="D129" s="686">
        <v>2.0</v>
      </c>
      <c r="E129" s="687">
        <v>5441.0</v>
      </c>
      <c r="F129" s="688">
        <f>+E129*$D129</f>
        <v>10882</v>
      </c>
      <c r="G129" s="687">
        <v>743.0</v>
      </c>
      <c r="H129" s="688">
        <f>+G129*$D129</f>
        <v>1486</v>
      </c>
      <c r="I129" s="189"/>
      <c r="J129" s="189"/>
      <c r="K129" s="189"/>
      <c r="L129" s="189"/>
      <c r="M129" s="189"/>
      <c r="N129" s="189"/>
      <c r="O129" s="189"/>
      <c r="P129" s="189"/>
      <c r="Q129" s="189"/>
      <c r="R129" s="189"/>
      <c r="S129" s="189"/>
      <c r="T129" s="189"/>
      <c r="U129" s="189"/>
      <c r="V129" s="189"/>
    </row>
    <row r="130" ht="15.75" customHeight="1">
      <c r="A130" s="669"/>
      <c r="B130" s="670"/>
      <c r="C130" s="670"/>
      <c r="D130" s="674"/>
      <c r="E130" s="671"/>
      <c r="F130" s="675"/>
      <c r="G130" s="671"/>
      <c r="H130" s="675"/>
      <c r="I130" s="189"/>
      <c r="J130" s="189"/>
      <c r="K130" s="189"/>
      <c r="L130" s="189"/>
      <c r="M130" s="189"/>
      <c r="N130" s="189"/>
      <c r="O130" s="189"/>
      <c r="P130" s="189"/>
      <c r="Q130" s="189"/>
      <c r="R130" s="189"/>
      <c r="S130" s="189"/>
      <c r="T130" s="189"/>
      <c r="U130" s="189"/>
      <c r="V130" s="189"/>
    </row>
    <row r="131" ht="15.75" customHeight="1">
      <c r="A131" s="669">
        <v>6.0</v>
      </c>
      <c r="B131" s="673" t="s">
        <v>1436</v>
      </c>
      <c r="C131" s="670"/>
      <c r="D131" s="674"/>
      <c r="E131" s="671"/>
      <c r="F131" s="675"/>
      <c r="G131" s="671"/>
      <c r="H131" s="675"/>
      <c r="I131" s="189"/>
      <c r="J131" s="189"/>
      <c r="K131" s="189"/>
      <c r="L131" s="189"/>
      <c r="M131" s="189"/>
      <c r="N131" s="189"/>
      <c r="O131" s="189"/>
      <c r="P131" s="189"/>
      <c r="Q131" s="189"/>
      <c r="R131" s="189"/>
      <c r="S131" s="189"/>
      <c r="T131" s="189"/>
      <c r="U131" s="189"/>
      <c r="V131" s="189"/>
    </row>
    <row r="132" ht="15.75" customHeight="1">
      <c r="A132" s="669"/>
      <c r="B132" s="670"/>
      <c r="C132" s="670"/>
      <c r="D132" s="674"/>
      <c r="E132" s="671"/>
      <c r="F132" s="675"/>
      <c r="G132" s="671"/>
      <c r="H132" s="675"/>
      <c r="I132" s="189"/>
      <c r="J132" s="189"/>
      <c r="K132" s="189"/>
      <c r="L132" s="189"/>
      <c r="M132" s="189"/>
      <c r="N132" s="189"/>
      <c r="O132" s="189"/>
      <c r="P132" s="189"/>
      <c r="Q132" s="189"/>
      <c r="R132" s="189"/>
      <c r="S132" s="189"/>
      <c r="T132" s="189"/>
      <c r="U132" s="189"/>
      <c r="V132" s="189"/>
    </row>
    <row r="133" ht="15.75" customHeight="1">
      <c r="A133" s="669">
        <v>7.0</v>
      </c>
      <c r="B133" s="673" t="s">
        <v>1437</v>
      </c>
      <c r="C133" s="685" t="s">
        <v>1438</v>
      </c>
      <c r="D133" s="685">
        <v>320.0</v>
      </c>
      <c r="E133" s="687">
        <v>149.0</v>
      </c>
      <c r="F133" s="688">
        <f t="shared" ref="F133:F135" si="25">+E133*$D133</f>
        <v>47680</v>
      </c>
      <c r="G133" s="687">
        <v>50.0</v>
      </c>
      <c r="H133" s="688">
        <f t="shared" ref="H133:H135" si="26">+G133*$D133</f>
        <v>16000</v>
      </c>
      <c r="I133" s="189"/>
      <c r="J133" s="189"/>
      <c r="K133" s="189"/>
      <c r="L133" s="189"/>
      <c r="M133" s="189"/>
      <c r="N133" s="189"/>
      <c r="O133" s="189"/>
      <c r="P133" s="189"/>
      <c r="Q133" s="189"/>
      <c r="R133" s="189"/>
      <c r="S133" s="189"/>
      <c r="T133" s="189"/>
      <c r="U133" s="189"/>
      <c r="V133" s="189"/>
    </row>
    <row r="134" ht="15.75" customHeight="1">
      <c r="A134" s="669">
        <v>8.0</v>
      </c>
      <c r="B134" s="673" t="s">
        <v>1439</v>
      </c>
      <c r="C134" s="685" t="s">
        <v>799</v>
      </c>
      <c r="D134" s="686">
        <v>33.0</v>
      </c>
      <c r="E134" s="687">
        <v>2474.0</v>
      </c>
      <c r="F134" s="688">
        <f t="shared" si="25"/>
        <v>81642</v>
      </c>
      <c r="G134" s="687">
        <v>297.0</v>
      </c>
      <c r="H134" s="688">
        <f t="shared" si="26"/>
        <v>9801</v>
      </c>
      <c r="I134" s="189"/>
      <c r="J134" s="189"/>
      <c r="K134" s="189"/>
      <c r="L134" s="189"/>
      <c r="M134" s="189"/>
      <c r="N134" s="189"/>
      <c r="O134" s="189"/>
      <c r="P134" s="189"/>
      <c r="Q134" s="189"/>
      <c r="R134" s="189"/>
      <c r="S134" s="189"/>
      <c r="T134" s="189"/>
      <c r="U134" s="189"/>
      <c r="V134" s="189"/>
    </row>
    <row r="135" ht="15.75" customHeight="1">
      <c r="A135" s="669">
        <v>9.0</v>
      </c>
      <c r="B135" s="673" t="s">
        <v>1440</v>
      </c>
      <c r="C135" s="685" t="s">
        <v>799</v>
      </c>
      <c r="D135" s="686">
        <v>1.0</v>
      </c>
      <c r="E135" s="687">
        <v>85096.0</v>
      </c>
      <c r="F135" s="688">
        <f t="shared" si="25"/>
        <v>85096</v>
      </c>
      <c r="G135" s="687">
        <v>12764.0</v>
      </c>
      <c r="H135" s="688">
        <f t="shared" si="26"/>
        <v>12764</v>
      </c>
      <c r="I135" s="189"/>
      <c r="J135" s="189"/>
      <c r="K135" s="189"/>
      <c r="L135" s="189"/>
      <c r="M135" s="189"/>
      <c r="N135" s="189"/>
      <c r="O135" s="189"/>
      <c r="P135" s="189"/>
      <c r="Q135" s="189"/>
      <c r="R135" s="189"/>
      <c r="S135" s="189"/>
      <c r="T135" s="189"/>
      <c r="U135" s="189"/>
      <c r="V135" s="189"/>
    </row>
    <row r="136" ht="15.75" customHeight="1">
      <c r="A136" s="669"/>
      <c r="B136" s="673" t="s">
        <v>1441</v>
      </c>
      <c r="C136" s="670"/>
      <c r="D136" s="674"/>
      <c r="E136" s="671"/>
      <c r="F136" s="675"/>
      <c r="G136" s="671"/>
      <c r="H136" s="675"/>
      <c r="I136" s="189"/>
      <c r="J136" s="189"/>
      <c r="K136" s="189"/>
      <c r="L136" s="189"/>
      <c r="M136" s="189"/>
      <c r="N136" s="189"/>
      <c r="O136" s="189"/>
      <c r="P136" s="189"/>
      <c r="Q136" s="189"/>
      <c r="R136" s="189"/>
      <c r="S136" s="189"/>
      <c r="T136" s="189"/>
      <c r="U136" s="189"/>
      <c r="V136" s="189"/>
    </row>
    <row r="137" ht="15.75" customHeight="1">
      <c r="A137" s="690"/>
      <c r="B137" s="670"/>
      <c r="C137" s="670"/>
      <c r="D137" s="674"/>
      <c r="E137" s="671"/>
      <c r="F137" s="675"/>
      <c r="G137" s="671"/>
      <c r="H137" s="675"/>
      <c r="I137" s="189"/>
      <c r="J137" s="189"/>
      <c r="K137" s="189"/>
      <c r="L137" s="189"/>
      <c r="M137" s="189"/>
      <c r="N137" s="189"/>
      <c r="O137" s="189"/>
      <c r="P137" s="189"/>
      <c r="Q137" s="189"/>
      <c r="R137" s="189"/>
      <c r="S137" s="189"/>
      <c r="T137" s="189"/>
      <c r="U137" s="189"/>
      <c r="V137" s="189"/>
    </row>
    <row r="138" ht="15.75" customHeight="1">
      <c r="A138" s="669">
        <v>10.0</v>
      </c>
      <c r="B138" s="673" t="s">
        <v>1442</v>
      </c>
      <c r="C138" s="670"/>
      <c r="D138" s="674"/>
      <c r="E138" s="671"/>
      <c r="F138" s="675"/>
      <c r="G138" s="671"/>
      <c r="H138" s="675"/>
      <c r="I138" s="189"/>
      <c r="J138" s="189"/>
      <c r="K138" s="189"/>
      <c r="L138" s="189"/>
      <c r="M138" s="189"/>
      <c r="N138" s="189"/>
      <c r="O138" s="189"/>
      <c r="P138" s="189"/>
      <c r="Q138" s="189"/>
      <c r="R138" s="189"/>
      <c r="S138" s="189"/>
      <c r="T138" s="189"/>
      <c r="U138" s="189"/>
      <c r="V138" s="189"/>
    </row>
    <row r="139" ht="15.75" customHeight="1">
      <c r="A139" s="669"/>
      <c r="B139" s="691" t="s">
        <v>1443</v>
      </c>
      <c r="C139" s="670"/>
      <c r="D139" s="674"/>
      <c r="E139" s="671"/>
      <c r="F139" s="675"/>
      <c r="G139" s="671"/>
      <c r="H139" s="675"/>
      <c r="I139" s="189"/>
      <c r="J139" s="189"/>
      <c r="K139" s="189"/>
      <c r="L139" s="189"/>
      <c r="M139" s="189"/>
      <c r="N139" s="189"/>
      <c r="O139" s="189"/>
      <c r="P139" s="189"/>
      <c r="Q139" s="189"/>
      <c r="R139" s="189"/>
      <c r="S139" s="189"/>
      <c r="T139" s="189"/>
      <c r="U139" s="189"/>
      <c r="V139" s="189"/>
    </row>
    <row r="140" ht="15.75" customHeight="1">
      <c r="A140" s="669" t="s">
        <v>284</v>
      </c>
      <c r="B140" s="673" t="s">
        <v>1444</v>
      </c>
      <c r="C140" s="685" t="s">
        <v>1415</v>
      </c>
      <c r="D140" s="686">
        <v>0.0</v>
      </c>
      <c r="E140" s="687">
        <v>1535.0</v>
      </c>
      <c r="F140" s="688">
        <f t="shared" ref="F140:F144" si="27">+E140*$D140</f>
        <v>0</v>
      </c>
      <c r="G140" s="687">
        <v>167.0</v>
      </c>
      <c r="H140" s="688">
        <f t="shared" ref="H140:H144" si="28">+G140*$D140</f>
        <v>0</v>
      </c>
      <c r="I140" s="189"/>
      <c r="J140" s="189"/>
      <c r="K140" s="189"/>
      <c r="L140" s="189"/>
      <c r="M140" s="189"/>
      <c r="N140" s="189"/>
      <c r="O140" s="189"/>
      <c r="P140" s="189"/>
      <c r="Q140" s="189"/>
      <c r="R140" s="189"/>
      <c r="S140" s="189"/>
      <c r="T140" s="189"/>
      <c r="U140" s="189"/>
      <c r="V140" s="189"/>
    </row>
    <row r="141" ht="15.75" customHeight="1">
      <c r="A141" s="669" t="s">
        <v>292</v>
      </c>
      <c r="B141" s="691" t="s">
        <v>1445</v>
      </c>
      <c r="C141" s="685" t="s">
        <v>1415</v>
      </c>
      <c r="D141" s="686">
        <v>0.0</v>
      </c>
      <c r="E141" s="687">
        <v>1209.0</v>
      </c>
      <c r="F141" s="688">
        <f t="shared" si="27"/>
        <v>0</v>
      </c>
      <c r="G141" s="687">
        <v>140.0</v>
      </c>
      <c r="H141" s="688">
        <f t="shared" si="28"/>
        <v>0</v>
      </c>
      <c r="I141" s="189"/>
      <c r="J141" s="189"/>
      <c r="K141" s="189"/>
      <c r="L141" s="189"/>
      <c r="M141" s="189"/>
      <c r="N141" s="189"/>
      <c r="O141" s="189"/>
      <c r="P141" s="189"/>
      <c r="Q141" s="189"/>
      <c r="R141" s="189"/>
      <c r="S141" s="189"/>
      <c r="T141" s="189"/>
      <c r="U141" s="189"/>
      <c r="V141" s="189"/>
    </row>
    <row r="142" ht="15.75" customHeight="1">
      <c r="A142" s="669" t="s">
        <v>508</v>
      </c>
      <c r="B142" s="691" t="s">
        <v>1446</v>
      </c>
      <c r="C142" s="685" t="s">
        <v>1415</v>
      </c>
      <c r="D142" s="685">
        <v>39.0</v>
      </c>
      <c r="E142" s="687">
        <v>891.0</v>
      </c>
      <c r="F142" s="688">
        <f t="shared" si="27"/>
        <v>34749</v>
      </c>
      <c r="G142" s="687">
        <v>100.0</v>
      </c>
      <c r="H142" s="688">
        <f t="shared" si="28"/>
        <v>3900</v>
      </c>
      <c r="I142" s="189"/>
      <c r="J142" s="189"/>
      <c r="K142" s="189"/>
      <c r="L142" s="189"/>
      <c r="M142" s="189"/>
      <c r="N142" s="189"/>
      <c r="O142" s="189"/>
      <c r="P142" s="189"/>
      <c r="Q142" s="189"/>
      <c r="R142" s="189"/>
      <c r="S142" s="189"/>
      <c r="T142" s="189"/>
      <c r="U142" s="189"/>
      <c r="V142" s="189"/>
    </row>
    <row r="143" ht="15.75" customHeight="1">
      <c r="A143" s="669" t="s">
        <v>510</v>
      </c>
      <c r="B143" s="691" t="s">
        <v>1447</v>
      </c>
      <c r="C143" s="685" t="s">
        <v>1415</v>
      </c>
      <c r="D143" s="685">
        <v>34.0</v>
      </c>
      <c r="E143" s="687">
        <v>471.0</v>
      </c>
      <c r="F143" s="688">
        <f t="shared" si="27"/>
        <v>16014</v>
      </c>
      <c r="G143" s="687">
        <v>74.0</v>
      </c>
      <c r="H143" s="688">
        <f t="shared" si="28"/>
        <v>2516</v>
      </c>
      <c r="I143" s="189"/>
      <c r="J143" s="189"/>
      <c r="K143" s="189"/>
      <c r="L143" s="189"/>
      <c r="M143" s="189"/>
      <c r="N143" s="189"/>
      <c r="O143" s="189"/>
      <c r="P143" s="189"/>
      <c r="Q143" s="189"/>
      <c r="R143" s="189"/>
      <c r="S143" s="189"/>
      <c r="T143" s="189"/>
      <c r="U143" s="189"/>
      <c r="V143" s="189"/>
    </row>
    <row r="144" ht="15.75" customHeight="1">
      <c r="A144" s="669" t="s">
        <v>952</v>
      </c>
      <c r="B144" s="673" t="s">
        <v>1448</v>
      </c>
      <c r="C144" s="685" t="s">
        <v>1415</v>
      </c>
      <c r="D144" s="686">
        <v>0.0</v>
      </c>
      <c r="E144" s="687">
        <v>326.0</v>
      </c>
      <c r="F144" s="688">
        <f t="shared" si="27"/>
        <v>0</v>
      </c>
      <c r="G144" s="687">
        <v>47.0</v>
      </c>
      <c r="H144" s="688">
        <f t="shared" si="28"/>
        <v>0</v>
      </c>
      <c r="I144" s="189"/>
      <c r="J144" s="189"/>
      <c r="K144" s="189"/>
      <c r="L144" s="189"/>
      <c r="M144" s="189"/>
      <c r="N144" s="189"/>
      <c r="O144" s="189"/>
      <c r="P144" s="189"/>
      <c r="Q144" s="189"/>
      <c r="R144" s="189"/>
      <c r="S144" s="189"/>
      <c r="T144" s="189"/>
      <c r="U144" s="189"/>
      <c r="V144" s="189"/>
    </row>
    <row r="145" ht="15.75" customHeight="1">
      <c r="A145" s="669"/>
      <c r="B145" s="673" t="s">
        <v>1449</v>
      </c>
      <c r="C145" s="670"/>
      <c r="D145" s="674"/>
      <c r="E145" s="671"/>
      <c r="F145" s="675"/>
      <c r="G145" s="671"/>
      <c r="H145" s="675"/>
      <c r="I145" s="189"/>
      <c r="J145" s="189"/>
      <c r="K145" s="189"/>
      <c r="L145" s="189"/>
      <c r="M145" s="189"/>
      <c r="N145" s="189"/>
      <c r="O145" s="189"/>
      <c r="P145" s="189"/>
      <c r="Q145" s="189"/>
      <c r="R145" s="189"/>
      <c r="S145" s="189"/>
      <c r="T145" s="189"/>
      <c r="U145" s="189"/>
      <c r="V145" s="189"/>
    </row>
    <row r="146" ht="15.75" customHeight="1">
      <c r="A146" s="669"/>
      <c r="B146" s="670"/>
      <c r="C146" s="670"/>
      <c r="D146" s="674"/>
      <c r="E146" s="671"/>
      <c r="F146" s="675"/>
      <c r="G146" s="671"/>
      <c r="H146" s="675"/>
      <c r="I146" s="189"/>
      <c r="J146" s="189"/>
      <c r="K146" s="189"/>
      <c r="L146" s="189"/>
      <c r="M146" s="189"/>
      <c r="N146" s="189"/>
      <c r="O146" s="189"/>
      <c r="P146" s="189"/>
      <c r="Q146" s="189"/>
      <c r="R146" s="189"/>
      <c r="S146" s="189"/>
      <c r="T146" s="189"/>
      <c r="U146" s="189"/>
      <c r="V146" s="189"/>
    </row>
    <row r="147" ht="15.75" customHeight="1">
      <c r="A147" s="669">
        <v>11.0</v>
      </c>
      <c r="B147" s="676" t="s">
        <v>1450</v>
      </c>
      <c r="C147" s="685" t="s">
        <v>799</v>
      </c>
      <c r="D147" s="686">
        <v>2.0</v>
      </c>
      <c r="E147" s="687">
        <v>8409.0</v>
      </c>
      <c r="F147" s="688">
        <f>+E147*$D147</f>
        <v>16818</v>
      </c>
      <c r="G147" s="687">
        <v>989.0</v>
      </c>
      <c r="H147" s="688">
        <f>+G147*$D147</f>
        <v>1978</v>
      </c>
      <c r="I147" s="189"/>
      <c r="J147" s="189"/>
      <c r="K147" s="189"/>
      <c r="L147" s="189"/>
      <c r="M147" s="189"/>
      <c r="N147" s="189"/>
      <c r="O147" s="189"/>
      <c r="P147" s="189"/>
      <c r="Q147" s="189"/>
      <c r="R147" s="189"/>
      <c r="S147" s="189"/>
      <c r="T147" s="189"/>
      <c r="U147" s="189"/>
      <c r="V147" s="189"/>
    </row>
    <row r="148" ht="15.75" customHeight="1">
      <c r="A148" s="669"/>
      <c r="B148" s="670"/>
      <c r="C148" s="670"/>
      <c r="D148" s="674"/>
      <c r="E148" s="671"/>
      <c r="F148" s="675"/>
      <c r="G148" s="671"/>
      <c r="H148" s="675"/>
      <c r="I148" s="189"/>
      <c r="J148" s="189"/>
      <c r="K148" s="189"/>
      <c r="L148" s="189"/>
      <c r="M148" s="189"/>
      <c r="N148" s="189"/>
      <c r="O148" s="189"/>
      <c r="P148" s="189"/>
      <c r="Q148" s="189"/>
      <c r="R148" s="189"/>
      <c r="S148" s="189"/>
      <c r="T148" s="189"/>
      <c r="U148" s="189"/>
      <c r="V148" s="189"/>
    </row>
    <row r="149" ht="15.75" customHeight="1">
      <c r="A149" s="669">
        <v>12.0</v>
      </c>
      <c r="B149" s="676" t="s">
        <v>1451</v>
      </c>
      <c r="C149" s="685" t="s">
        <v>1346</v>
      </c>
      <c r="D149" s="686">
        <v>12.0</v>
      </c>
      <c r="E149" s="687">
        <v>3957.0</v>
      </c>
      <c r="F149" s="688">
        <f>+E149*$D149</f>
        <v>47484</v>
      </c>
      <c r="G149" s="687">
        <v>495.0</v>
      </c>
      <c r="H149" s="688">
        <f>+G149*$D149</f>
        <v>5940</v>
      </c>
      <c r="I149" s="189"/>
      <c r="J149" s="189"/>
      <c r="K149" s="189"/>
      <c r="L149" s="189"/>
      <c r="M149" s="189"/>
      <c r="N149" s="189"/>
      <c r="O149" s="189"/>
      <c r="P149" s="189"/>
      <c r="Q149" s="189"/>
      <c r="R149" s="189"/>
      <c r="S149" s="189"/>
      <c r="T149" s="189"/>
      <c r="U149" s="189"/>
      <c r="V149" s="189"/>
    </row>
    <row r="150" ht="15.75" customHeight="1">
      <c r="A150" s="669"/>
      <c r="B150" s="670"/>
      <c r="C150" s="670"/>
      <c r="D150" s="674"/>
      <c r="E150" s="671"/>
      <c r="F150" s="675"/>
      <c r="G150" s="671"/>
      <c r="H150" s="675"/>
      <c r="I150" s="189"/>
      <c r="J150" s="189"/>
      <c r="K150" s="189"/>
      <c r="L150" s="189"/>
      <c r="M150" s="189"/>
      <c r="N150" s="189"/>
      <c r="O150" s="189"/>
      <c r="P150" s="189"/>
      <c r="Q150" s="189"/>
      <c r="R150" s="189"/>
      <c r="S150" s="189"/>
      <c r="T150" s="189"/>
      <c r="U150" s="189"/>
      <c r="V150" s="189"/>
    </row>
    <row r="151" ht="15.75" customHeight="1">
      <c r="A151" s="669">
        <v>13.0</v>
      </c>
      <c r="B151" s="676" t="s">
        <v>1452</v>
      </c>
      <c r="C151" s="670"/>
      <c r="D151" s="674"/>
      <c r="E151" s="671"/>
      <c r="F151" s="675"/>
      <c r="G151" s="671"/>
      <c r="H151" s="675"/>
      <c r="I151" s="189"/>
      <c r="J151" s="189"/>
      <c r="K151" s="189"/>
      <c r="L151" s="189"/>
      <c r="M151" s="189"/>
      <c r="N151" s="189"/>
      <c r="O151" s="189"/>
      <c r="P151" s="189"/>
      <c r="Q151" s="189"/>
      <c r="R151" s="189"/>
      <c r="S151" s="189"/>
      <c r="T151" s="189"/>
      <c r="U151" s="189"/>
      <c r="V151" s="189"/>
    </row>
    <row r="152" ht="15.75" customHeight="1">
      <c r="A152" s="669"/>
      <c r="B152" s="673" t="s">
        <v>1453</v>
      </c>
      <c r="C152" s="685" t="s">
        <v>799</v>
      </c>
      <c r="D152" s="686">
        <v>0.0</v>
      </c>
      <c r="E152" s="687">
        <v>120000.0</v>
      </c>
      <c r="F152" s="688">
        <f>+E152*$D152</f>
        <v>0</v>
      </c>
      <c r="G152" s="687">
        <v>25000.0</v>
      </c>
      <c r="H152" s="688">
        <f>+G152*$D152</f>
        <v>0</v>
      </c>
      <c r="I152" s="189"/>
      <c r="J152" s="189"/>
      <c r="K152" s="189"/>
      <c r="L152" s="189"/>
      <c r="M152" s="189"/>
      <c r="N152" s="189"/>
      <c r="O152" s="189"/>
      <c r="P152" s="189"/>
      <c r="Q152" s="189"/>
      <c r="R152" s="189"/>
      <c r="S152" s="189"/>
      <c r="T152" s="189"/>
      <c r="U152" s="189"/>
      <c r="V152" s="189"/>
    </row>
    <row r="153" ht="15.75" customHeight="1">
      <c r="A153" s="669"/>
      <c r="B153" s="670"/>
      <c r="C153" s="670"/>
      <c r="D153" s="674"/>
      <c r="E153" s="671"/>
      <c r="F153" s="675"/>
      <c r="G153" s="671"/>
      <c r="H153" s="675"/>
      <c r="I153" s="189"/>
      <c r="J153" s="189"/>
      <c r="K153" s="189"/>
      <c r="L153" s="189"/>
      <c r="M153" s="189"/>
      <c r="N153" s="189"/>
      <c r="O153" s="189"/>
      <c r="P153" s="189"/>
      <c r="Q153" s="189"/>
      <c r="R153" s="189"/>
      <c r="S153" s="189"/>
      <c r="T153" s="189"/>
      <c r="U153" s="189"/>
      <c r="V153" s="189"/>
    </row>
    <row r="154" ht="15.75" customHeight="1">
      <c r="A154" s="606"/>
      <c r="B154" s="236" t="s">
        <v>1454</v>
      </c>
      <c r="C154" s="677"/>
      <c r="D154" s="678"/>
      <c r="E154" s="678"/>
      <c r="F154" s="601">
        <f>SUM(F102:F153)</f>
        <v>1151120</v>
      </c>
      <c r="G154" s="678"/>
      <c r="H154" s="608">
        <f>SUM(H102:H153)</f>
        <v>177359</v>
      </c>
      <c r="I154" s="285"/>
      <c r="J154" s="189"/>
      <c r="K154" s="189"/>
      <c r="L154" s="189"/>
      <c r="M154" s="189"/>
      <c r="N154" s="189"/>
      <c r="O154" s="189"/>
      <c r="P154" s="189"/>
      <c r="Q154" s="189"/>
      <c r="R154" s="189"/>
      <c r="S154" s="189"/>
      <c r="T154" s="189"/>
      <c r="U154" s="189"/>
      <c r="V154" s="189"/>
    </row>
    <row r="155" ht="15.75" customHeight="1">
      <c r="A155" s="669"/>
      <c r="B155" s="670"/>
      <c r="C155" s="670"/>
      <c r="D155" s="674"/>
      <c r="E155" s="671"/>
      <c r="F155" s="675"/>
      <c r="G155" s="671"/>
      <c r="H155" s="675"/>
      <c r="I155" s="189"/>
      <c r="J155" s="189"/>
      <c r="K155" s="189"/>
      <c r="L155" s="189"/>
      <c r="M155" s="189"/>
      <c r="N155" s="189"/>
      <c r="O155" s="189"/>
      <c r="P155" s="189"/>
      <c r="Q155" s="189"/>
      <c r="R155" s="189"/>
      <c r="S155" s="189"/>
      <c r="T155" s="189"/>
      <c r="U155" s="189"/>
      <c r="V155" s="189"/>
    </row>
    <row r="156" ht="15.75" customHeight="1">
      <c r="A156" s="606" t="s">
        <v>166</v>
      </c>
      <c r="B156" s="236" t="s">
        <v>1455</v>
      </c>
      <c r="C156" s="677"/>
      <c r="D156" s="678"/>
      <c r="E156" s="678"/>
      <c r="F156" s="646"/>
      <c r="G156" s="678"/>
      <c r="H156" s="646"/>
      <c r="I156" s="285"/>
      <c r="J156" s="189"/>
      <c r="K156" s="189"/>
      <c r="L156" s="189"/>
      <c r="M156" s="189"/>
      <c r="N156" s="189"/>
      <c r="O156" s="189"/>
      <c r="P156" s="189"/>
      <c r="Q156" s="189"/>
      <c r="R156" s="189"/>
      <c r="S156" s="189"/>
      <c r="T156" s="189"/>
      <c r="U156" s="189"/>
      <c r="V156" s="189"/>
    </row>
    <row r="157" ht="15.75" customHeight="1">
      <c r="A157" s="669"/>
      <c r="B157" s="670"/>
      <c r="C157" s="670"/>
      <c r="D157" s="674"/>
      <c r="E157" s="671"/>
      <c r="F157" s="675"/>
      <c r="G157" s="671"/>
      <c r="H157" s="675"/>
      <c r="I157" s="189"/>
      <c r="J157" s="189"/>
      <c r="K157" s="189"/>
      <c r="L157" s="189"/>
      <c r="M157" s="189"/>
      <c r="N157" s="189"/>
      <c r="O157" s="189"/>
      <c r="P157" s="189"/>
      <c r="Q157" s="189"/>
      <c r="R157" s="189"/>
      <c r="S157" s="189"/>
      <c r="T157" s="189"/>
      <c r="U157" s="189"/>
      <c r="V157" s="189"/>
    </row>
    <row r="158" ht="15.75" customHeight="1">
      <c r="A158" s="669">
        <v>1.0</v>
      </c>
      <c r="B158" s="673" t="s">
        <v>1456</v>
      </c>
      <c r="C158" s="685"/>
      <c r="D158" s="686"/>
      <c r="E158" s="687"/>
      <c r="F158" s="688"/>
      <c r="G158" s="687"/>
      <c r="H158" s="688"/>
      <c r="I158" s="189"/>
      <c r="J158" s="189"/>
      <c r="K158" s="189"/>
      <c r="L158" s="189"/>
      <c r="M158" s="189"/>
      <c r="N158" s="189"/>
      <c r="O158" s="189"/>
      <c r="P158" s="189"/>
      <c r="Q158" s="189"/>
      <c r="R158" s="189"/>
      <c r="S158" s="189"/>
      <c r="T158" s="189"/>
      <c r="U158" s="189"/>
      <c r="V158" s="189"/>
    </row>
    <row r="159" ht="15.75" customHeight="1">
      <c r="A159" s="669">
        <f>A158+0.1</f>
        <v>1.1</v>
      </c>
      <c r="B159" s="673" t="s">
        <v>1457</v>
      </c>
      <c r="C159" s="685" t="s">
        <v>799</v>
      </c>
      <c r="D159" s="686">
        <v>2.0</v>
      </c>
      <c r="E159" s="687">
        <v>65756.0</v>
      </c>
      <c r="F159" s="688">
        <f>+E159*$D159</f>
        <v>131512</v>
      </c>
      <c r="G159" s="687">
        <v>9670.0</v>
      </c>
      <c r="H159" s="688">
        <f>+G159*$D159</f>
        <v>19340</v>
      </c>
      <c r="I159" s="189"/>
      <c r="J159" s="189"/>
      <c r="K159" s="189"/>
      <c r="L159" s="189"/>
      <c r="M159" s="189"/>
      <c r="N159" s="189"/>
      <c r="O159" s="189"/>
      <c r="P159" s="189"/>
      <c r="Q159" s="189"/>
      <c r="R159" s="189"/>
      <c r="S159" s="189"/>
      <c r="T159" s="189"/>
      <c r="U159" s="189"/>
      <c r="V159" s="189"/>
    </row>
    <row r="160" ht="15.75" customHeight="1">
      <c r="A160" s="669"/>
      <c r="B160" s="673"/>
      <c r="C160" s="685"/>
      <c r="D160" s="686"/>
      <c r="E160" s="687"/>
      <c r="F160" s="688"/>
      <c r="G160" s="687"/>
      <c r="H160" s="688"/>
      <c r="I160" s="189"/>
      <c r="J160" s="189"/>
      <c r="K160" s="189"/>
      <c r="L160" s="189"/>
      <c r="M160" s="189"/>
      <c r="N160" s="189"/>
      <c r="O160" s="189"/>
      <c r="P160" s="189"/>
      <c r="Q160" s="189"/>
      <c r="R160" s="189"/>
      <c r="S160" s="189"/>
      <c r="T160" s="189"/>
      <c r="U160" s="189"/>
      <c r="V160" s="189"/>
    </row>
    <row r="161" ht="15.75" customHeight="1">
      <c r="A161" s="669">
        <v>2.0</v>
      </c>
      <c r="B161" s="673" t="s">
        <v>1458</v>
      </c>
      <c r="C161" s="685" t="s">
        <v>1459</v>
      </c>
      <c r="D161" s="686">
        <v>90.0</v>
      </c>
      <c r="E161" s="687">
        <v>1064.0</v>
      </c>
      <c r="F161" s="688">
        <f>+E161*$D161</f>
        <v>95760</v>
      </c>
      <c r="G161" s="687">
        <v>338.0</v>
      </c>
      <c r="H161" s="688">
        <f>+G161*$D161</f>
        <v>30420</v>
      </c>
      <c r="I161" s="189"/>
      <c r="J161" s="189"/>
      <c r="K161" s="189"/>
      <c r="L161" s="189"/>
      <c r="M161" s="189"/>
      <c r="N161" s="189"/>
      <c r="O161" s="189"/>
      <c r="P161" s="189"/>
      <c r="Q161" s="189"/>
      <c r="R161" s="189"/>
      <c r="S161" s="189"/>
      <c r="T161" s="189"/>
      <c r="U161" s="189"/>
      <c r="V161" s="189"/>
    </row>
    <row r="162" ht="15.75" customHeight="1">
      <c r="A162" s="669"/>
      <c r="B162" s="673"/>
      <c r="C162" s="685"/>
      <c r="D162" s="686"/>
      <c r="E162" s="687"/>
      <c r="F162" s="688"/>
      <c r="G162" s="687"/>
      <c r="H162" s="688"/>
      <c r="I162" s="189"/>
      <c r="J162" s="189"/>
      <c r="K162" s="189"/>
      <c r="L162" s="189"/>
      <c r="M162" s="189"/>
      <c r="N162" s="189"/>
      <c r="O162" s="189"/>
      <c r="P162" s="189"/>
      <c r="Q162" s="189"/>
      <c r="R162" s="189"/>
      <c r="S162" s="189"/>
      <c r="T162" s="189"/>
      <c r="U162" s="189"/>
      <c r="V162" s="189"/>
    </row>
    <row r="163" ht="15.75" customHeight="1">
      <c r="A163" s="669">
        <v>3.0</v>
      </c>
      <c r="B163" s="673" t="s">
        <v>1460</v>
      </c>
      <c r="C163" s="685" t="s">
        <v>799</v>
      </c>
      <c r="D163" s="686">
        <v>4.0</v>
      </c>
      <c r="E163" s="687">
        <v>2418.0</v>
      </c>
      <c r="F163" s="688">
        <f>+E163*$D163</f>
        <v>9672</v>
      </c>
      <c r="G163" s="687">
        <v>387.0</v>
      </c>
      <c r="H163" s="688">
        <f>+G163*$D163</f>
        <v>1548</v>
      </c>
      <c r="I163" s="189"/>
      <c r="J163" s="189"/>
      <c r="K163" s="189"/>
      <c r="L163" s="189"/>
      <c r="M163" s="189"/>
      <c r="N163" s="189"/>
      <c r="O163" s="189"/>
      <c r="P163" s="189"/>
      <c r="Q163" s="189"/>
      <c r="R163" s="189"/>
      <c r="S163" s="189"/>
      <c r="T163" s="189"/>
      <c r="U163" s="189"/>
      <c r="V163" s="189"/>
    </row>
    <row r="164" ht="15.75" customHeight="1">
      <c r="A164" s="669"/>
      <c r="B164" s="673"/>
      <c r="C164" s="685"/>
      <c r="D164" s="686"/>
      <c r="E164" s="687"/>
      <c r="F164" s="688"/>
      <c r="G164" s="687"/>
      <c r="H164" s="688"/>
      <c r="I164" s="189"/>
      <c r="J164" s="189"/>
      <c r="K164" s="189"/>
      <c r="L164" s="189"/>
      <c r="M164" s="189"/>
      <c r="N164" s="189"/>
      <c r="O164" s="189"/>
      <c r="P164" s="189"/>
      <c r="Q164" s="189"/>
      <c r="R164" s="189"/>
      <c r="S164" s="189"/>
      <c r="T164" s="189"/>
      <c r="U164" s="189"/>
      <c r="V164" s="189"/>
    </row>
    <row r="165" ht="15.75" customHeight="1">
      <c r="A165" s="669">
        <v>4.0</v>
      </c>
      <c r="B165" s="673" t="s">
        <v>1461</v>
      </c>
      <c r="C165" s="685"/>
      <c r="D165" s="686"/>
      <c r="E165" s="687"/>
      <c r="F165" s="688"/>
      <c r="G165" s="687"/>
      <c r="H165" s="688"/>
      <c r="I165" s="189"/>
      <c r="J165" s="189"/>
      <c r="K165" s="189"/>
      <c r="L165" s="189"/>
      <c r="M165" s="189"/>
      <c r="N165" s="189"/>
      <c r="O165" s="189"/>
      <c r="P165" s="189"/>
      <c r="Q165" s="189"/>
      <c r="R165" s="189"/>
      <c r="S165" s="189"/>
      <c r="T165" s="189"/>
      <c r="U165" s="189"/>
      <c r="V165" s="189"/>
    </row>
    <row r="166" ht="15.75" customHeight="1">
      <c r="A166" s="669">
        <f>A165+0.1</f>
        <v>4.1</v>
      </c>
      <c r="B166" s="673" t="s">
        <v>1462</v>
      </c>
      <c r="C166" s="685" t="s">
        <v>1459</v>
      </c>
      <c r="D166" s="686">
        <v>1.0</v>
      </c>
      <c r="E166" s="687">
        <v>4352.0</v>
      </c>
      <c r="F166" s="688">
        <f>+E166*$D166</f>
        <v>4352</v>
      </c>
      <c r="G166" s="687">
        <v>580.0</v>
      </c>
      <c r="H166" s="688">
        <f>+G166*$D166</f>
        <v>580</v>
      </c>
      <c r="I166" s="189"/>
      <c r="J166" s="189"/>
      <c r="K166" s="189"/>
      <c r="L166" s="189"/>
      <c r="M166" s="189"/>
      <c r="N166" s="189"/>
      <c r="O166" s="189"/>
      <c r="P166" s="189"/>
      <c r="Q166" s="189"/>
      <c r="R166" s="189"/>
      <c r="S166" s="189"/>
      <c r="T166" s="189"/>
      <c r="U166" s="189"/>
      <c r="V166" s="189"/>
    </row>
    <row r="167" ht="15.75" customHeight="1">
      <c r="A167" s="669"/>
      <c r="B167" s="673"/>
      <c r="C167" s="685"/>
      <c r="D167" s="686"/>
      <c r="E167" s="687"/>
      <c r="F167" s="688"/>
      <c r="G167" s="687"/>
      <c r="H167" s="688"/>
      <c r="I167" s="189"/>
      <c r="J167" s="189"/>
      <c r="K167" s="189"/>
      <c r="L167" s="189"/>
      <c r="M167" s="189"/>
      <c r="N167" s="189"/>
      <c r="O167" s="189"/>
      <c r="P167" s="189"/>
      <c r="Q167" s="189"/>
      <c r="R167" s="189"/>
      <c r="S167" s="189"/>
      <c r="T167" s="189"/>
      <c r="U167" s="189"/>
      <c r="V167" s="189"/>
    </row>
    <row r="168" ht="15.75" customHeight="1">
      <c r="A168" s="669">
        <v>5.0</v>
      </c>
      <c r="B168" s="673" t="s">
        <v>1463</v>
      </c>
      <c r="C168" s="685" t="s">
        <v>1415</v>
      </c>
      <c r="D168" s="686">
        <v>65.0</v>
      </c>
      <c r="E168" s="687">
        <v>629.0</v>
      </c>
      <c r="F168" s="688">
        <f>+E168*$D168</f>
        <v>40885</v>
      </c>
      <c r="G168" s="687">
        <v>145.0</v>
      </c>
      <c r="H168" s="688">
        <f>+G168*$D168</f>
        <v>9425</v>
      </c>
      <c r="I168" s="189"/>
      <c r="J168" s="189"/>
      <c r="K168" s="189"/>
      <c r="L168" s="189"/>
      <c r="M168" s="189"/>
      <c r="N168" s="189"/>
      <c r="O168" s="189"/>
      <c r="P168" s="189"/>
      <c r="Q168" s="189"/>
      <c r="R168" s="189"/>
      <c r="S168" s="189"/>
      <c r="T168" s="189"/>
      <c r="U168" s="189"/>
      <c r="V168" s="189"/>
    </row>
    <row r="169" ht="15.75" customHeight="1">
      <c r="A169" s="669"/>
      <c r="B169" s="673"/>
      <c r="C169" s="685"/>
      <c r="D169" s="686"/>
      <c r="E169" s="687"/>
      <c r="F169" s="688"/>
      <c r="G169" s="687"/>
      <c r="H169" s="688"/>
      <c r="I169" s="189"/>
      <c r="J169" s="189"/>
      <c r="K169" s="189"/>
      <c r="L169" s="189"/>
      <c r="M169" s="189"/>
      <c r="N169" s="189"/>
      <c r="O169" s="189"/>
      <c r="P169" s="189"/>
      <c r="Q169" s="189"/>
      <c r="R169" s="189"/>
      <c r="S169" s="189"/>
      <c r="T169" s="189"/>
      <c r="U169" s="189"/>
      <c r="V169" s="189"/>
    </row>
    <row r="170" ht="15.75" customHeight="1">
      <c r="A170" s="669">
        <v>6.0</v>
      </c>
      <c r="B170" s="673" t="s">
        <v>1464</v>
      </c>
      <c r="C170" s="685" t="s">
        <v>799</v>
      </c>
      <c r="D170" s="686">
        <v>2.0</v>
      </c>
      <c r="E170" s="687">
        <v>4352.0</v>
      </c>
      <c r="F170" s="688">
        <f>+E170*$D170</f>
        <v>8704</v>
      </c>
      <c r="G170" s="687">
        <v>532.0</v>
      </c>
      <c r="H170" s="688">
        <f>+G170*$D170</f>
        <v>1064</v>
      </c>
      <c r="I170" s="189"/>
      <c r="J170" s="189"/>
      <c r="K170" s="189"/>
      <c r="L170" s="189"/>
      <c r="M170" s="189"/>
      <c r="N170" s="189"/>
      <c r="O170" s="189"/>
      <c r="P170" s="189"/>
      <c r="Q170" s="189"/>
      <c r="R170" s="189"/>
      <c r="S170" s="189"/>
      <c r="T170" s="189"/>
      <c r="U170" s="189"/>
      <c r="V170" s="189"/>
    </row>
    <row r="171" ht="15.75" customHeight="1">
      <c r="A171" s="669"/>
      <c r="B171" s="673"/>
      <c r="C171" s="685"/>
      <c r="D171" s="686"/>
      <c r="E171" s="687"/>
      <c r="F171" s="688"/>
      <c r="G171" s="687"/>
      <c r="H171" s="688"/>
      <c r="I171" s="189"/>
      <c r="J171" s="189"/>
      <c r="K171" s="189"/>
      <c r="L171" s="189"/>
      <c r="M171" s="189"/>
      <c r="N171" s="189"/>
      <c r="O171" s="189"/>
      <c r="P171" s="189"/>
      <c r="Q171" s="189"/>
      <c r="R171" s="189"/>
      <c r="S171" s="189"/>
      <c r="T171" s="189"/>
      <c r="U171" s="189"/>
      <c r="V171" s="189"/>
    </row>
    <row r="172" ht="15.75" customHeight="1">
      <c r="A172" s="669">
        <v>7.0</v>
      </c>
      <c r="B172" s="673" t="s">
        <v>1465</v>
      </c>
      <c r="C172" s="685"/>
      <c r="D172" s="686"/>
      <c r="E172" s="687"/>
      <c r="F172" s="688"/>
      <c r="G172" s="687"/>
      <c r="H172" s="688"/>
      <c r="I172" s="189"/>
      <c r="J172" s="189"/>
      <c r="K172" s="189"/>
      <c r="L172" s="189"/>
      <c r="M172" s="189"/>
      <c r="N172" s="189"/>
      <c r="O172" s="189"/>
      <c r="P172" s="189"/>
      <c r="Q172" s="189"/>
      <c r="R172" s="189"/>
      <c r="S172" s="189"/>
      <c r="T172" s="189"/>
      <c r="U172" s="189"/>
      <c r="V172" s="189"/>
    </row>
    <row r="173" ht="15.75" customHeight="1">
      <c r="A173" s="669">
        <f>A172+0.1</f>
        <v>7.1</v>
      </c>
      <c r="B173" s="673" t="s">
        <v>1466</v>
      </c>
      <c r="C173" s="685" t="s">
        <v>799</v>
      </c>
      <c r="D173" s="686">
        <v>2.0</v>
      </c>
      <c r="E173" s="687">
        <v>6286.0</v>
      </c>
      <c r="F173" s="688">
        <f>+E173*$D173</f>
        <v>12572</v>
      </c>
      <c r="G173" s="687">
        <v>725.0</v>
      </c>
      <c r="H173" s="688">
        <f>+G173*$D173</f>
        <v>1450</v>
      </c>
      <c r="I173" s="189"/>
      <c r="J173" s="189"/>
      <c r="K173" s="189"/>
      <c r="L173" s="189"/>
      <c r="M173" s="189"/>
      <c r="N173" s="189"/>
      <c r="O173" s="189"/>
      <c r="P173" s="189"/>
      <c r="Q173" s="189"/>
      <c r="R173" s="189"/>
      <c r="S173" s="189"/>
      <c r="T173" s="189"/>
      <c r="U173" s="189"/>
      <c r="V173" s="189"/>
    </row>
    <row r="174" ht="15.75" customHeight="1">
      <c r="A174" s="669"/>
      <c r="B174" s="670"/>
      <c r="C174" s="670"/>
      <c r="D174" s="674"/>
      <c r="E174" s="671"/>
      <c r="F174" s="675"/>
      <c r="G174" s="671"/>
      <c r="H174" s="675"/>
      <c r="I174" s="189"/>
      <c r="J174" s="189"/>
      <c r="K174" s="189"/>
      <c r="L174" s="189"/>
      <c r="M174" s="189"/>
      <c r="N174" s="189"/>
      <c r="O174" s="189"/>
      <c r="P174" s="189"/>
      <c r="Q174" s="189"/>
      <c r="R174" s="189"/>
      <c r="S174" s="189"/>
      <c r="T174" s="189"/>
      <c r="U174" s="189"/>
      <c r="V174" s="189"/>
    </row>
    <row r="175" ht="15.75" customHeight="1">
      <c r="A175" s="606"/>
      <c r="B175" s="236" t="s">
        <v>1467</v>
      </c>
      <c r="C175" s="677"/>
      <c r="D175" s="678"/>
      <c r="E175" s="678"/>
      <c r="F175" s="601">
        <f>sum(F159:F173)</f>
        <v>303457</v>
      </c>
      <c r="G175" s="678"/>
      <c r="H175" s="601">
        <f>sum(H159:H173)</f>
        <v>63827</v>
      </c>
      <c r="I175" s="285"/>
      <c r="J175" s="189"/>
      <c r="K175" s="189"/>
      <c r="L175" s="189"/>
      <c r="M175" s="189"/>
      <c r="N175" s="189"/>
      <c r="O175" s="189"/>
      <c r="P175" s="189"/>
      <c r="Q175" s="189"/>
      <c r="R175" s="189"/>
      <c r="S175" s="189"/>
      <c r="T175" s="189"/>
      <c r="U175" s="189"/>
      <c r="V175" s="189"/>
    </row>
    <row r="176" ht="15.75" customHeight="1">
      <c r="A176" s="669"/>
      <c r="B176" s="670"/>
      <c r="C176" s="670"/>
      <c r="D176" s="674"/>
      <c r="E176" s="671"/>
      <c r="F176" s="675"/>
      <c r="G176" s="671"/>
      <c r="H176" s="675"/>
      <c r="I176" s="189"/>
      <c r="J176" s="189"/>
      <c r="K176" s="189"/>
      <c r="L176" s="189"/>
      <c r="M176" s="189"/>
      <c r="N176" s="189"/>
      <c r="O176" s="189"/>
      <c r="P176" s="189"/>
      <c r="Q176" s="189"/>
      <c r="R176" s="189"/>
      <c r="S176" s="189"/>
      <c r="T176" s="189"/>
      <c r="U176" s="189"/>
      <c r="V176" s="189"/>
    </row>
    <row r="177" ht="15.75" customHeight="1">
      <c r="A177" s="606" t="s">
        <v>171</v>
      </c>
      <c r="B177" s="236" t="s">
        <v>1468</v>
      </c>
      <c r="C177" s="677"/>
      <c r="D177" s="678"/>
      <c r="E177" s="678"/>
      <c r="F177" s="646"/>
      <c r="G177" s="678"/>
      <c r="H177" s="646"/>
      <c r="I177" s="285"/>
      <c r="J177" s="189"/>
      <c r="K177" s="189"/>
      <c r="L177" s="189"/>
      <c r="M177" s="189"/>
      <c r="N177" s="189"/>
      <c r="O177" s="189"/>
      <c r="P177" s="189"/>
      <c r="Q177" s="189"/>
      <c r="R177" s="189"/>
      <c r="S177" s="189"/>
      <c r="T177" s="189"/>
      <c r="U177" s="189"/>
      <c r="V177" s="189"/>
    </row>
    <row r="178" ht="15.75" customHeight="1">
      <c r="A178" s="669"/>
      <c r="B178" s="673" t="s">
        <v>1469</v>
      </c>
      <c r="C178" s="670"/>
      <c r="D178" s="674"/>
      <c r="E178" s="671"/>
      <c r="F178" s="675"/>
      <c r="G178" s="671"/>
      <c r="H178" s="675"/>
      <c r="I178" s="189"/>
      <c r="J178" s="189"/>
      <c r="K178" s="189"/>
      <c r="L178" s="189"/>
      <c r="M178" s="189"/>
      <c r="N178" s="189"/>
      <c r="O178" s="189"/>
      <c r="P178" s="189"/>
      <c r="Q178" s="189"/>
      <c r="R178" s="189"/>
      <c r="S178" s="189"/>
      <c r="T178" s="189"/>
      <c r="U178" s="189"/>
      <c r="V178" s="189"/>
    </row>
    <row r="179" ht="15.75" customHeight="1">
      <c r="A179" s="669">
        <v>1.0</v>
      </c>
      <c r="B179" s="673" t="s">
        <v>1470</v>
      </c>
      <c r="C179" s="685" t="s">
        <v>1471</v>
      </c>
      <c r="D179" s="685">
        <v>155.0</v>
      </c>
      <c r="E179" s="687">
        <v>511.0</v>
      </c>
      <c r="F179" s="688">
        <f>+E179*$D179</f>
        <v>79205</v>
      </c>
      <c r="G179" s="687">
        <v>532.0</v>
      </c>
      <c r="H179" s="688">
        <f>+G179*$D179</f>
        <v>82460</v>
      </c>
      <c r="I179" s="189"/>
      <c r="J179" s="189"/>
      <c r="K179" s="189"/>
      <c r="L179" s="189"/>
      <c r="M179" s="189"/>
      <c r="N179" s="189"/>
      <c r="O179" s="189"/>
      <c r="P179" s="189"/>
      <c r="Q179" s="189"/>
      <c r="R179" s="189"/>
      <c r="S179" s="189"/>
      <c r="T179" s="189"/>
      <c r="U179" s="189"/>
      <c r="V179" s="189"/>
    </row>
    <row r="180" ht="15.75" customHeight="1">
      <c r="A180" s="669"/>
      <c r="B180" s="670"/>
      <c r="C180" s="670"/>
      <c r="D180" s="674"/>
      <c r="E180" s="671"/>
      <c r="F180" s="675"/>
      <c r="G180" s="671"/>
      <c r="H180" s="675"/>
      <c r="I180" s="189"/>
      <c r="J180" s="189"/>
      <c r="K180" s="189"/>
      <c r="L180" s="189"/>
      <c r="M180" s="189"/>
      <c r="N180" s="189"/>
      <c r="O180" s="189"/>
      <c r="P180" s="189"/>
      <c r="Q180" s="189"/>
      <c r="R180" s="189"/>
      <c r="S180" s="189"/>
      <c r="T180" s="189"/>
      <c r="U180" s="189"/>
      <c r="V180" s="189"/>
    </row>
    <row r="181" ht="15.75" customHeight="1">
      <c r="A181" s="669">
        <v>2.0</v>
      </c>
      <c r="B181" s="673" t="s">
        <v>1472</v>
      </c>
      <c r="C181" s="685" t="s">
        <v>1473</v>
      </c>
      <c r="D181" s="685">
        <v>155.0</v>
      </c>
      <c r="E181" s="687">
        <v>460.0</v>
      </c>
      <c r="F181" s="688">
        <f>+E181*$D181</f>
        <v>71300</v>
      </c>
      <c r="G181" s="687">
        <v>74.0</v>
      </c>
      <c r="H181" s="688">
        <f>+G181*$D181</f>
        <v>11470</v>
      </c>
      <c r="I181" s="189"/>
      <c r="J181" s="189"/>
      <c r="K181" s="189"/>
      <c r="L181" s="189"/>
      <c r="M181" s="189"/>
      <c r="N181" s="189"/>
      <c r="O181" s="189"/>
      <c r="P181" s="189"/>
      <c r="Q181" s="189"/>
      <c r="R181" s="189"/>
      <c r="S181" s="189"/>
      <c r="T181" s="189"/>
      <c r="U181" s="189"/>
      <c r="V181" s="189"/>
    </row>
    <row r="182" ht="15.75" customHeight="1">
      <c r="A182" s="669"/>
      <c r="B182" s="670"/>
      <c r="C182" s="670"/>
      <c r="D182" s="674"/>
      <c r="E182" s="671"/>
      <c r="F182" s="675"/>
      <c r="G182" s="671"/>
      <c r="H182" s="675"/>
      <c r="I182" s="189"/>
      <c r="J182" s="189"/>
      <c r="K182" s="189"/>
      <c r="L182" s="189"/>
      <c r="M182" s="189"/>
      <c r="N182" s="189"/>
      <c r="O182" s="189"/>
      <c r="P182" s="189"/>
      <c r="Q182" s="189"/>
      <c r="R182" s="189"/>
      <c r="S182" s="189"/>
      <c r="T182" s="189"/>
      <c r="U182" s="189"/>
      <c r="V182" s="189"/>
    </row>
    <row r="183" ht="15.75" customHeight="1">
      <c r="A183" s="669"/>
      <c r="B183" s="670"/>
      <c r="C183" s="670"/>
      <c r="D183" s="674"/>
      <c r="E183" s="671"/>
      <c r="F183" s="675"/>
      <c r="G183" s="671"/>
      <c r="H183" s="675"/>
      <c r="I183" s="189"/>
      <c r="J183" s="189"/>
      <c r="K183" s="189"/>
      <c r="L183" s="189"/>
      <c r="M183" s="189"/>
      <c r="N183" s="189"/>
      <c r="O183" s="189"/>
      <c r="P183" s="189"/>
      <c r="Q183" s="189"/>
      <c r="R183" s="189"/>
      <c r="S183" s="189"/>
      <c r="T183" s="189"/>
      <c r="U183" s="189"/>
      <c r="V183" s="189"/>
    </row>
    <row r="184" ht="15.75" customHeight="1">
      <c r="A184" s="606"/>
      <c r="B184" s="236" t="s">
        <v>1474</v>
      </c>
      <c r="C184" s="677"/>
      <c r="D184" s="678"/>
      <c r="E184" s="678"/>
      <c r="F184" s="601">
        <f>SUM(F177:F183)</f>
        <v>150505</v>
      </c>
      <c r="G184" s="678"/>
      <c r="H184" s="608">
        <f>SUM(H177:H183)</f>
        <v>93930</v>
      </c>
      <c r="I184" s="285"/>
      <c r="J184" s="189"/>
      <c r="K184" s="189"/>
      <c r="L184" s="189"/>
      <c r="M184" s="189"/>
      <c r="N184" s="189"/>
      <c r="O184" s="189"/>
      <c r="P184" s="189"/>
      <c r="Q184" s="189"/>
      <c r="R184" s="189"/>
      <c r="S184" s="189"/>
      <c r="T184" s="189"/>
      <c r="U184" s="189"/>
      <c r="V184" s="189"/>
    </row>
    <row r="185" ht="15.75" customHeight="1">
      <c r="A185" s="669"/>
      <c r="B185" s="670"/>
      <c r="C185" s="670"/>
      <c r="D185" s="674"/>
      <c r="E185" s="671"/>
      <c r="F185" s="675"/>
      <c r="G185" s="671"/>
      <c r="H185" s="675"/>
      <c r="I185" s="189"/>
      <c r="J185" s="189"/>
      <c r="K185" s="189"/>
      <c r="L185" s="189"/>
      <c r="M185" s="189"/>
      <c r="N185" s="189"/>
      <c r="O185" s="189"/>
      <c r="P185" s="189"/>
      <c r="Q185" s="189"/>
      <c r="R185" s="189"/>
      <c r="S185" s="189"/>
      <c r="T185" s="189"/>
      <c r="U185" s="189"/>
      <c r="V185" s="189"/>
    </row>
    <row r="186" ht="15.75" customHeight="1">
      <c r="A186" s="606" t="s">
        <v>174</v>
      </c>
      <c r="B186" s="236" t="s">
        <v>1475</v>
      </c>
      <c r="C186" s="677"/>
      <c r="D186" s="678"/>
      <c r="E186" s="678"/>
      <c r="F186" s="601"/>
      <c r="G186" s="678"/>
      <c r="H186" s="608"/>
      <c r="I186" s="285"/>
      <c r="J186" s="189"/>
      <c r="K186" s="189"/>
      <c r="L186" s="189"/>
      <c r="M186" s="189"/>
      <c r="N186" s="189"/>
      <c r="O186" s="189"/>
      <c r="P186" s="189"/>
      <c r="Q186" s="189"/>
      <c r="R186" s="189"/>
      <c r="S186" s="189"/>
      <c r="T186" s="189"/>
      <c r="U186" s="189"/>
      <c r="V186" s="189"/>
    </row>
    <row r="187" ht="15.75" customHeight="1">
      <c r="A187" s="692"/>
      <c r="B187" s="693"/>
      <c r="C187" s="189"/>
      <c r="D187" s="661"/>
      <c r="E187" s="661"/>
      <c r="F187" s="694"/>
      <c r="G187" s="661"/>
      <c r="H187" s="695"/>
      <c r="I187" s="661"/>
      <c r="J187" s="189"/>
      <c r="K187" s="189"/>
      <c r="L187" s="189"/>
      <c r="M187" s="189"/>
      <c r="N187" s="189"/>
      <c r="O187" s="189"/>
      <c r="P187" s="189"/>
      <c r="Q187" s="189"/>
      <c r="R187" s="189"/>
      <c r="S187" s="189"/>
      <c r="T187" s="189"/>
      <c r="U187" s="189"/>
      <c r="V187" s="189"/>
    </row>
    <row r="188" ht="15.75" customHeight="1">
      <c r="A188" s="669">
        <v>18.0</v>
      </c>
      <c r="B188" s="673" t="s">
        <v>1476</v>
      </c>
      <c r="C188" s="685"/>
      <c r="D188" s="685"/>
      <c r="E188" s="687"/>
      <c r="F188" s="688"/>
      <c r="G188" s="687"/>
      <c r="H188" s="688"/>
      <c r="I188" s="189"/>
      <c r="J188" s="189"/>
      <c r="K188" s="189"/>
      <c r="L188" s="189"/>
      <c r="M188" s="189"/>
      <c r="N188" s="189"/>
      <c r="O188" s="189"/>
      <c r="P188" s="189"/>
      <c r="Q188" s="189"/>
      <c r="R188" s="189"/>
      <c r="S188" s="189"/>
      <c r="T188" s="189"/>
      <c r="U188" s="189"/>
      <c r="V188" s="189"/>
    </row>
    <row r="189" ht="15.75" customHeight="1">
      <c r="A189" s="669">
        <f t="shared" ref="A189:A191" si="29">A188+0.1</f>
        <v>18.1</v>
      </c>
      <c r="B189" s="673" t="s">
        <v>1477</v>
      </c>
      <c r="C189" s="685" t="s">
        <v>799</v>
      </c>
      <c r="D189" s="685">
        <v>1.0</v>
      </c>
      <c r="E189" s="687">
        <v>50284.0</v>
      </c>
      <c r="F189" s="688">
        <f t="shared" ref="F189:F191" si="30">+E189*$D189</f>
        <v>50284</v>
      </c>
      <c r="G189" s="687">
        <v>11604.0</v>
      </c>
      <c r="H189" s="688">
        <f t="shared" ref="H189:H191" si="31">+G189*$D189</f>
        <v>11604</v>
      </c>
      <c r="I189" s="189"/>
      <c r="J189" s="189"/>
      <c r="K189" s="189"/>
      <c r="L189" s="189"/>
      <c r="M189" s="189"/>
      <c r="N189" s="189"/>
      <c r="O189" s="189"/>
      <c r="P189" s="189"/>
      <c r="Q189" s="189"/>
      <c r="R189" s="189"/>
      <c r="S189" s="189"/>
      <c r="T189" s="189"/>
      <c r="U189" s="189"/>
      <c r="V189" s="189"/>
    </row>
    <row r="190" ht="15.75" customHeight="1">
      <c r="A190" s="669">
        <f t="shared" si="29"/>
        <v>18.2</v>
      </c>
      <c r="B190" s="673" t="s">
        <v>1478</v>
      </c>
      <c r="C190" s="685" t="s">
        <v>799</v>
      </c>
      <c r="D190" s="685">
        <v>1.0</v>
      </c>
      <c r="E190" s="687">
        <v>30944.0</v>
      </c>
      <c r="F190" s="688">
        <f t="shared" si="30"/>
        <v>30944</v>
      </c>
      <c r="G190" s="687">
        <v>11604.0</v>
      </c>
      <c r="H190" s="688">
        <f t="shared" si="31"/>
        <v>11604</v>
      </c>
      <c r="I190" s="189"/>
      <c r="J190" s="189"/>
      <c r="K190" s="189"/>
      <c r="L190" s="189"/>
      <c r="M190" s="189"/>
      <c r="N190" s="189"/>
      <c r="O190" s="189"/>
      <c r="P190" s="189"/>
      <c r="Q190" s="189"/>
      <c r="R190" s="189"/>
      <c r="S190" s="189"/>
      <c r="T190" s="189"/>
      <c r="U190" s="189"/>
      <c r="V190" s="189"/>
    </row>
    <row r="191" ht="15.75" customHeight="1">
      <c r="A191" s="669">
        <f t="shared" si="29"/>
        <v>18.3</v>
      </c>
      <c r="B191" s="673" t="s">
        <v>1479</v>
      </c>
      <c r="C191" s="685" t="s">
        <v>799</v>
      </c>
      <c r="D191" s="685">
        <v>1.0</v>
      </c>
      <c r="E191" s="687">
        <v>27076.0</v>
      </c>
      <c r="F191" s="688">
        <f t="shared" si="30"/>
        <v>27076</v>
      </c>
      <c r="G191" s="687">
        <v>11604.0</v>
      </c>
      <c r="H191" s="688">
        <f t="shared" si="31"/>
        <v>11604</v>
      </c>
      <c r="I191" s="189"/>
      <c r="J191" s="189"/>
      <c r="K191" s="189"/>
      <c r="L191" s="189"/>
      <c r="M191" s="189"/>
      <c r="N191" s="189"/>
      <c r="O191" s="189"/>
      <c r="P191" s="189"/>
      <c r="Q191" s="189"/>
      <c r="R191" s="189"/>
      <c r="S191" s="189"/>
      <c r="T191" s="189"/>
      <c r="U191" s="189"/>
      <c r="V191" s="189"/>
    </row>
    <row r="192" ht="15.75" customHeight="1">
      <c r="A192" s="669"/>
      <c r="B192" s="673"/>
      <c r="C192" s="685"/>
      <c r="D192" s="685"/>
      <c r="E192" s="687"/>
      <c r="F192" s="688"/>
      <c r="G192" s="687"/>
      <c r="H192" s="688"/>
      <c r="I192" s="189"/>
      <c r="J192" s="189"/>
      <c r="K192" s="189"/>
      <c r="L192" s="189"/>
      <c r="M192" s="189"/>
      <c r="N192" s="189"/>
      <c r="O192" s="189"/>
      <c r="P192" s="189"/>
      <c r="Q192" s="189"/>
      <c r="R192" s="189"/>
      <c r="S192" s="189"/>
      <c r="T192" s="189"/>
      <c r="U192" s="189"/>
      <c r="V192" s="189"/>
    </row>
    <row r="193" ht="15.75" customHeight="1">
      <c r="A193" s="669">
        <v>19.0</v>
      </c>
      <c r="B193" s="673" t="s">
        <v>1480</v>
      </c>
      <c r="C193" s="685"/>
      <c r="D193" s="685"/>
      <c r="E193" s="687"/>
      <c r="F193" s="688"/>
      <c r="G193" s="687"/>
      <c r="H193" s="688"/>
      <c r="I193" s="189"/>
      <c r="J193" s="189"/>
      <c r="K193" s="189"/>
      <c r="L193" s="189"/>
      <c r="M193" s="189"/>
      <c r="N193" s="189"/>
      <c r="O193" s="189"/>
      <c r="P193" s="189"/>
      <c r="Q193" s="189"/>
      <c r="R193" s="189"/>
      <c r="S193" s="189"/>
      <c r="T193" s="189"/>
      <c r="U193" s="189"/>
      <c r="V193" s="189"/>
    </row>
    <row r="194" ht="15.75" customHeight="1">
      <c r="A194" s="669">
        <f t="shared" ref="A194:A196" si="32">A193+0.1</f>
        <v>19.1</v>
      </c>
      <c r="B194" s="673" t="s">
        <v>1481</v>
      </c>
      <c r="C194" s="685" t="s">
        <v>799</v>
      </c>
      <c r="D194" s="685">
        <v>1.0</v>
      </c>
      <c r="E194" s="687">
        <v>56086.0</v>
      </c>
      <c r="F194" s="688">
        <f t="shared" ref="F194:F196" si="33">+E194*$D194</f>
        <v>56086</v>
      </c>
      <c r="G194" s="687">
        <v>11604.0</v>
      </c>
      <c r="H194" s="688">
        <f t="shared" ref="H194:H196" si="34">+G194*$D194</f>
        <v>11604</v>
      </c>
      <c r="I194" s="189"/>
      <c r="J194" s="189"/>
      <c r="K194" s="189"/>
      <c r="L194" s="189"/>
      <c r="M194" s="189"/>
      <c r="N194" s="189"/>
      <c r="O194" s="189"/>
      <c r="P194" s="189"/>
      <c r="Q194" s="189"/>
      <c r="R194" s="189"/>
      <c r="S194" s="189"/>
      <c r="T194" s="189"/>
      <c r="U194" s="189"/>
      <c r="V194" s="189"/>
    </row>
    <row r="195" ht="15.75" customHeight="1">
      <c r="A195" s="669">
        <f t="shared" si="32"/>
        <v>19.2</v>
      </c>
      <c r="B195" s="673" t="s">
        <v>1482</v>
      </c>
      <c r="C195" s="685" t="s">
        <v>799</v>
      </c>
      <c r="D195" s="685">
        <v>1.0</v>
      </c>
      <c r="E195" s="687">
        <v>34812.0</v>
      </c>
      <c r="F195" s="688">
        <f t="shared" si="33"/>
        <v>34812</v>
      </c>
      <c r="G195" s="687">
        <v>11604.0</v>
      </c>
      <c r="H195" s="688">
        <f t="shared" si="34"/>
        <v>11604</v>
      </c>
      <c r="I195" s="189"/>
      <c r="J195" s="189"/>
      <c r="K195" s="189"/>
      <c r="L195" s="189"/>
      <c r="M195" s="189"/>
      <c r="N195" s="189"/>
      <c r="O195" s="189"/>
      <c r="P195" s="189"/>
      <c r="Q195" s="189"/>
      <c r="R195" s="189"/>
      <c r="S195" s="189"/>
      <c r="T195" s="189"/>
      <c r="U195" s="189"/>
      <c r="V195" s="189"/>
    </row>
    <row r="196" ht="15.75" customHeight="1">
      <c r="A196" s="669">
        <f t="shared" si="32"/>
        <v>19.3</v>
      </c>
      <c r="B196" s="673" t="s">
        <v>1483</v>
      </c>
      <c r="C196" s="685" t="s">
        <v>799</v>
      </c>
      <c r="D196" s="685">
        <v>1.0</v>
      </c>
      <c r="E196" s="687">
        <v>30944.0</v>
      </c>
      <c r="F196" s="688">
        <f t="shared" si="33"/>
        <v>30944</v>
      </c>
      <c r="G196" s="687">
        <v>11604.0</v>
      </c>
      <c r="H196" s="688">
        <f t="shared" si="34"/>
        <v>11604</v>
      </c>
      <c r="I196" s="189"/>
      <c r="J196" s="189"/>
      <c r="K196" s="189"/>
      <c r="L196" s="189"/>
      <c r="M196" s="189"/>
      <c r="N196" s="189"/>
      <c r="O196" s="189"/>
      <c r="P196" s="189"/>
      <c r="Q196" s="189"/>
      <c r="R196" s="189"/>
      <c r="S196" s="189"/>
      <c r="T196" s="189"/>
      <c r="U196" s="189"/>
      <c r="V196" s="189"/>
    </row>
    <row r="197" ht="15.75" customHeight="1">
      <c r="A197" s="669"/>
      <c r="B197" s="673"/>
      <c r="C197" s="685"/>
      <c r="D197" s="685"/>
      <c r="E197" s="687"/>
      <c r="F197" s="688"/>
      <c r="G197" s="687"/>
      <c r="H197" s="688"/>
      <c r="I197" s="189"/>
      <c r="J197" s="189"/>
      <c r="K197" s="189"/>
      <c r="L197" s="189"/>
      <c r="M197" s="189"/>
      <c r="N197" s="189"/>
      <c r="O197" s="189"/>
      <c r="P197" s="189"/>
      <c r="Q197" s="189"/>
      <c r="R197" s="189"/>
      <c r="S197" s="189"/>
      <c r="T197" s="189"/>
      <c r="U197" s="189"/>
      <c r="V197" s="189"/>
    </row>
    <row r="198" ht="15.75" customHeight="1">
      <c r="A198" s="669">
        <v>20.0</v>
      </c>
      <c r="B198" s="673" t="s">
        <v>1484</v>
      </c>
      <c r="C198" s="685"/>
      <c r="D198" s="685"/>
      <c r="E198" s="687"/>
      <c r="F198" s="688"/>
      <c r="G198" s="687"/>
      <c r="H198" s="688"/>
      <c r="I198" s="189"/>
      <c r="J198" s="189"/>
      <c r="K198" s="189"/>
      <c r="L198" s="189"/>
      <c r="M198" s="189"/>
      <c r="N198" s="189"/>
      <c r="O198" s="189"/>
      <c r="P198" s="189"/>
      <c r="Q198" s="189"/>
      <c r="R198" s="189"/>
      <c r="S198" s="189"/>
      <c r="T198" s="189"/>
      <c r="U198" s="189"/>
      <c r="V198" s="189"/>
    </row>
    <row r="199" ht="15.75" customHeight="1">
      <c r="A199" s="669">
        <f>A198+0.1</f>
        <v>20.1</v>
      </c>
      <c r="B199" s="673" t="s">
        <v>1485</v>
      </c>
      <c r="C199" s="685" t="s">
        <v>799</v>
      </c>
      <c r="D199" s="685">
        <v>90.0</v>
      </c>
      <c r="E199" s="687">
        <v>1305.0</v>
      </c>
      <c r="F199" s="688">
        <f>+E199*$D199</f>
        <v>117450</v>
      </c>
      <c r="G199" s="687">
        <v>387.0</v>
      </c>
      <c r="H199" s="688">
        <f>+G199*$D199</f>
        <v>34830</v>
      </c>
      <c r="I199" s="189"/>
      <c r="J199" s="189"/>
      <c r="K199" s="189"/>
      <c r="L199" s="189"/>
      <c r="M199" s="189"/>
      <c r="N199" s="189"/>
      <c r="O199" s="189"/>
      <c r="P199" s="189"/>
      <c r="Q199" s="189"/>
      <c r="R199" s="189"/>
      <c r="S199" s="189"/>
      <c r="T199" s="189"/>
      <c r="U199" s="189"/>
      <c r="V199" s="189"/>
    </row>
    <row r="200" ht="15.75" customHeight="1">
      <c r="A200" s="669"/>
      <c r="B200" s="673"/>
      <c r="C200" s="685"/>
      <c r="D200" s="685"/>
      <c r="E200" s="687"/>
      <c r="F200" s="688"/>
      <c r="G200" s="687"/>
      <c r="H200" s="688"/>
      <c r="I200" s="189"/>
      <c r="J200" s="189"/>
      <c r="K200" s="189"/>
      <c r="L200" s="189"/>
      <c r="M200" s="189"/>
      <c r="N200" s="189"/>
      <c r="O200" s="189"/>
      <c r="P200" s="189"/>
      <c r="Q200" s="189"/>
      <c r="R200" s="189"/>
      <c r="S200" s="189"/>
      <c r="T200" s="189"/>
      <c r="U200" s="189"/>
      <c r="V200" s="189"/>
    </row>
    <row r="201" ht="15.75" customHeight="1">
      <c r="A201" s="669">
        <v>21.0</v>
      </c>
      <c r="B201" s="673" t="s">
        <v>1486</v>
      </c>
      <c r="C201" s="685" t="s">
        <v>799</v>
      </c>
      <c r="D201" s="685">
        <v>12.0</v>
      </c>
      <c r="E201" s="687">
        <v>2418.0</v>
      </c>
      <c r="F201" s="688">
        <f>+E201*$D201</f>
        <v>29016</v>
      </c>
      <c r="G201" s="687">
        <v>725.0</v>
      </c>
      <c r="H201" s="688">
        <f>+G201*$D201</f>
        <v>8700</v>
      </c>
      <c r="I201" s="189"/>
      <c r="J201" s="189"/>
      <c r="K201" s="189"/>
      <c r="L201" s="189"/>
      <c r="M201" s="189"/>
      <c r="N201" s="189"/>
      <c r="O201" s="189"/>
      <c r="P201" s="189"/>
      <c r="Q201" s="189"/>
      <c r="R201" s="189"/>
      <c r="S201" s="189"/>
      <c r="T201" s="189"/>
      <c r="U201" s="189"/>
      <c r="V201" s="189"/>
    </row>
    <row r="202" ht="15.75" customHeight="1">
      <c r="A202" s="669"/>
      <c r="B202" s="673"/>
      <c r="C202" s="685"/>
      <c r="D202" s="685"/>
      <c r="E202" s="687"/>
      <c r="F202" s="688"/>
      <c r="G202" s="687"/>
      <c r="H202" s="688"/>
      <c r="I202" s="189"/>
      <c r="J202" s="189"/>
      <c r="K202" s="189"/>
      <c r="L202" s="189"/>
      <c r="M202" s="189"/>
      <c r="N202" s="189"/>
      <c r="O202" s="189"/>
      <c r="P202" s="189"/>
      <c r="Q202" s="189"/>
      <c r="R202" s="189"/>
      <c r="S202" s="189"/>
      <c r="T202" s="189"/>
      <c r="U202" s="189"/>
      <c r="V202" s="189"/>
    </row>
    <row r="203" ht="15.75" customHeight="1">
      <c r="A203" s="669">
        <v>22.0</v>
      </c>
      <c r="B203" s="673" t="s">
        <v>1487</v>
      </c>
      <c r="C203" s="685" t="s">
        <v>799</v>
      </c>
      <c r="D203" s="685">
        <v>14.0</v>
      </c>
      <c r="E203" s="687">
        <v>725.0</v>
      </c>
      <c r="F203" s="688">
        <f t="shared" ref="F203:F204" si="35">+E203*$D203</f>
        <v>10150</v>
      </c>
      <c r="G203" s="687">
        <v>193.0</v>
      </c>
      <c r="H203" s="688">
        <f t="shared" ref="H203:H204" si="36">+G203*$D203</f>
        <v>2702</v>
      </c>
      <c r="I203" s="189"/>
      <c r="J203" s="189"/>
      <c r="K203" s="189"/>
      <c r="L203" s="189"/>
      <c r="M203" s="189"/>
      <c r="N203" s="189"/>
      <c r="O203" s="189"/>
      <c r="P203" s="189"/>
      <c r="Q203" s="189"/>
      <c r="R203" s="189"/>
      <c r="S203" s="189"/>
      <c r="T203" s="189"/>
      <c r="U203" s="189"/>
      <c r="V203" s="189"/>
    </row>
    <row r="204" ht="15.75" customHeight="1">
      <c r="A204" s="669">
        <f>A203+0.1</f>
        <v>22.1</v>
      </c>
      <c r="B204" s="673" t="s">
        <v>1488</v>
      </c>
      <c r="C204" s="685" t="s">
        <v>799</v>
      </c>
      <c r="D204" s="685">
        <v>12.0</v>
      </c>
      <c r="E204" s="687">
        <v>2176.0</v>
      </c>
      <c r="F204" s="688">
        <f t="shared" si="35"/>
        <v>26112</v>
      </c>
      <c r="G204" s="687">
        <v>484.0</v>
      </c>
      <c r="H204" s="688">
        <f t="shared" si="36"/>
        <v>5808</v>
      </c>
      <c r="I204" s="189"/>
      <c r="J204" s="189"/>
      <c r="K204" s="189"/>
      <c r="L204" s="189"/>
      <c r="M204" s="189"/>
      <c r="N204" s="189"/>
      <c r="O204" s="189"/>
      <c r="P204" s="189"/>
      <c r="Q204" s="189"/>
      <c r="R204" s="189"/>
      <c r="S204" s="189"/>
      <c r="T204" s="189"/>
      <c r="U204" s="189"/>
      <c r="V204" s="189"/>
    </row>
    <row r="205" ht="15.75" customHeight="1">
      <c r="A205" s="669"/>
      <c r="B205" s="673"/>
      <c r="C205" s="685"/>
      <c r="D205" s="685"/>
      <c r="E205" s="687"/>
      <c r="F205" s="688"/>
      <c r="G205" s="687"/>
      <c r="H205" s="688"/>
      <c r="I205" s="189"/>
      <c r="J205" s="189"/>
      <c r="K205" s="189"/>
      <c r="L205" s="189"/>
      <c r="M205" s="189"/>
      <c r="N205" s="189"/>
      <c r="O205" s="189"/>
      <c r="P205" s="189"/>
      <c r="Q205" s="189"/>
      <c r="R205" s="189"/>
      <c r="S205" s="189"/>
      <c r="T205" s="189"/>
      <c r="U205" s="189"/>
      <c r="V205" s="189"/>
    </row>
    <row r="206" ht="15.75" customHeight="1">
      <c r="A206" s="669">
        <v>23.0</v>
      </c>
      <c r="B206" s="673" t="s">
        <v>1461</v>
      </c>
      <c r="C206" s="685"/>
      <c r="D206" s="685"/>
      <c r="E206" s="687"/>
      <c r="F206" s="688"/>
      <c r="G206" s="687"/>
      <c r="H206" s="688"/>
      <c r="I206" s="189"/>
      <c r="J206" s="189"/>
      <c r="K206" s="189"/>
      <c r="L206" s="189"/>
      <c r="M206" s="189"/>
      <c r="N206" s="189"/>
      <c r="O206" s="189"/>
      <c r="P206" s="189"/>
      <c r="Q206" s="189"/>
      <c r="R206" s="189"/>
      <c r="S206" s="189"/>
      <c r="T206" s="189"/>
      <c r="U206" s="189"/>
      <c r="V206" s="189"/>
    </row>
    <row r="207" ht="15.75" customHeight="1">
      <c r="A207" s="669">
        <f>A206+0.1</f>
        <v>23.1</v>
      </c>
      <c r="B207" s="673" t="s">
        <v>1462</v>
      </c>
      <c r="C207" s="685" t="s">
        <v>1459</v>
      </c>
      <c r="D207" s="685">
        <v>0.5</v>
      </c>
      <c r="E207" s="687">
        <v>4352.0</v>
      </c>
      <c r="F207" s="688">
        <f>+E207*$D207</f>
        <v>2176</v>
      </c>
      <c r="G207" s="687">
        <v>967.0</v>
      </c>
      <c r="H207" s="688">
        <f>+G207*$D207</f>
        <v>483.5</v>
      </c>
      <c r="I207" s="189"/>
      <c r="J207" s="189"/>
      <c r="K207" s="189"/>
      <c r="L207" s="189"/>
      <c r="M207" s="189"/>
      <c r="N207" s="189"/>
      <c r="O207" s="189"/>
      <c r="P207" s="189"/>
      <c r="Q207" s="189"/>
      <c r="R207" s="189"/>
      <c r="S207" s="189"/>
      <c r="T207" s="189"/>
      <c r="U207" s="189"/>
      <c r="V207" s="189"/>
    </row>
    <row r="208" ht="15.75" customHeight="1">
      <c r="A208" s="669"/>
      <c r="B208" s="673"/>
      <c r="C208" s="685"/>
      <c r="D208" s="685"/>
      <c r="E208" s="687"/>
      <c r="F208" s="688"/>
      <c r="G208" s="687"/>
      <c r="H208" s="688"/>
      <c r="I208" s="189"/>
      <c r="J208" s="189"/>
      <c r="K208" s="189"/>
      <c r="L208" s="189"/>
      <c r="M208" s="189"/>
      <c r="N208" s="189"/>
      <c r="O208" s="189"/>
      <c r="P208" s="189"/>
      <c r="Q208" s="189"/>
      <c r="R208" s="189"/>
      <c r="S208" s="189"/>
      <c r="T208" s="189"/>
      <c r="U208" s="189"/>
      <c r="V208" s="189"/>
    </row>
    <row r="209" ht="15.75" customHeight="1">
      <c r="A209" s="669">
        <v>24.0</v>
      </c>
      <c r="B209" s="673" t="s">
        <v>1489</v>
      </c>
      <c r="C209" s="685" t="s">
        <v>799</v>
      </c>
      <c r="D209" s="685">
        <v>20.0</v>
      </c>
      <c r="E209" s="687">
        <v>2756.0</v>
      </c>
      <c r="F209" s="688">
        <f>+E209*$D209</f>
        <v>55120</v>
      </c>
      <c r="G209" s="687">
        <v>484.0</v>
      </c>
      <c r="H209" s="688">
        <f>+G209*$D209</f>
        <v>9680</v>
      </c>
      <c r="I209" s="189"/>
      <c r="J209" s="189"/>
      <c r="K209" s="189"/>
      <c r="L209" s="189"/>
      <c r="M209" s="189"/>
      <c r="N209" s="189"/>
      <c r="O209" s="189"/>
      <c r="P209" s="189"/>
      <c r="Q209" s="189"/>
      <c r="R209" s="189"/>
      <c r="S209" s="189"/>
      <c r="T209" s="189"/>
      <c r="U209" s="189"/>
      <c r="V209" s="189"/>
    </row>
    <row r="210" ht="15.75" customHeight="1">
      <c r="A210" s="669"/>
      <c r="B210" s="673"/>
      <c r="C210" s="685"/>
      <c r="D210" s="685"/>
      <c r="E210" s="687"/>
      <c r="F210" s="688"/>
      <c r="G210" s="687"/>
      <c r="H210" s="688"/>
      <c r="I210" s="189"/>
      <c r="J210" s="189"/>
      <c r="K210" s="189"/>
      <c r="L210" s="189"/>
      <c r="M210" s="189"/>
      <c r="N210" s="189"/>
      <c r="O210" s="189"/>
      <c r="P210" s="189"/>
      <c r="Q210" s="189"/>
      <c r="R210" s="189"/>
      <c r="S210" s="189"/>
      <c r="T210" s="189"/>
      <c r="U210" s="189"/>
      <c r="V210" s="189"/>
    </row>
    <row r="211" ht="15.75" customHeight="1">
      <c r="A211" s="669">
        <v>25.0</v>
      </c>
      <c r="B211" s="673" t="s">
        <v>1463</v>
      </c>
      <c r="C211" s="685" t="s">
        <v>1415</v>
      </c>
      <c r="D211" s="685">
        <v>30.0</v>
      </c>
      <c r="E211" s="687">
        <v>629.0</v>
      </c>
      <c r="F211" s="688">
        <f>+E211*$D211</f>
        <v>18870</v>
      </c>
      <c r="G211" s="687">
        <v>145.0</v>
      </c>
      <c r="H211" s="688">
        <f>+G211*$D211</f>
        <v>4350</v>
      </c>
      <c r="I211" s="189"/>
      <c r="J211" s="189"/>
      <c r="K211" s="189"/>
      <c r="L211" s="189"/>
      <c r="M211" s="189"/>
      <c r="N211" s="189"/>
      <c r="O211" s="189"/>
      <c r="P211" s="189"/>
      <c r="Q211" s="189"/>
      <c r="R211" s="189"/>
      <c r="S211" s="189"/>
      <c r="T211" s="189"/>
      <c r="U211" s="189"/>
      <c r="V211" s="189"/>
    </row>
    <row r="212" ht="15.75" customHeight="1">
      <c r="A212" s="669"/>
      <c r="B212" s="673"/>
      <c r="C212" s="685"/>
      <c r="D212" s="685"/>
      <c r="E212" s="687"/>
      <c r="F212" s="688"/>
      <c r="G212" s="687"/>
      <c r="H212" s="688"/>
      <c r="I212" s="189"/>
      <c r="J212" s="189"/>
      <c r="K212" s="189"/>
      <c r="L212" s="189"/>
      <c r="M212" s="189"/>
      <c r="N212" s="189"/>
      <c r="O212" s="189"/>
      <c r="P212" s="189"/>
      <c r="Q212" s="189"/>
      <c r="R212" s="189"/>
      <c r="S212" s="189"/>
      <c r="T212" s="189"/>
      <c r="U212" s="189"/>
      <c r="V212" s="189"/>
    </row>
    <row r="213" ht="15.75" customHeight="1">
      <c r="A213" s="669">
        <v>26.0</v>
      </c>
      <c r="B213" s="673" t="s">
        <v>1464</v>
      </c>
      <c r="C213" s="685" t="s">
        <v>799</v>
      </c>
      <c r="D213" s="685">
        <v>6.0</v>
      </c>
      <c r="E213" s="687">
        <v>4352.0</v>
      </c>
      <c r="F213" s="688">
        <f>+E213*$D213</f>
        <v>26112</v>
      </c>
      <c r="G213" s="687">
        <v>967.0</v>
      </c>
      <c r="H213" s="688">
        <f>+G213*$D213</f>
        <v>5802</v>
      </c>
      <c r="I213" s="189"/>
      <c r="J213" s="189"/>
      <c r="K213" s="189"/>
      <c r="L213" s="189"/>
      <c r="M213" s="189"/>
      <c r="N213" s="189"/>
      <c r="O213" s="189"/>
      <c r="P213" s="189"/>
      <c r="Q213" s="189"/>
      <c r="R213" s="189"/>
      <c r="S213" s="189"/>
      <c r="T213" s="189"/>
      <c r="U213" s="189"/>
      <c r="V213" s="189"/>
    </row>
    <row r="214" ht="15.75" customHeight="1">
      <c r="A214" s="669"/>
      <c r="B214" s="673"/>
      <c r="C214" s="685"/>
      <c r="D214" s="685"/>
      <c r="E214" s="687"/>
      <c r="F214" s="688"/>
      <c r="G214" s="687"/>
      <c r="H214" s="688"/>
      <c r="I214" s="189"/>
      <c r="J214" s="189"/>
      <c r="K214" s="189"/>
      <c r="L214" s="189"/>
      <c r="M214" s="189"/>
      <c r="N214" s="189"/>
      <c r="O214" s="189"/>
      <c r="P214" s="189"/>
      <c r="Q214" s="189"/>
      <c r="R214" s="189"/>
      <c r="S214" s="189"/>
      <c r="T214" s="189"/>
      <c r="U214" s="189"/>
      <c r="V214" s="189"/>
    </row>
    <row r="215" ht="15.75" customHeight="1">
      <c r="A215" s="669">
        <v>27.0</v>
      </c>
      <c r="B215" s="673" t="s">
        <v>1465</v>
      </c>
      <c r="C215" s="685"/>
      <c r="D215" s="685"/>
      <c r="E215" s="687"/>
      <c r="F215" s="688"/>
      <c r="G215" s="687"/>
      <c r="H215" s="688"/>
      <c r="I215" s="189"/>
      <c r="J215" s="189"/>
      <c r="K215" s="189"/>
      <c r="L215" s="189"/>
      <c r="M215" s="189"/>
      <c r="N215" s="189"/>
      <c r="O215" s="189"/>
      <c r="P215" s="189"/>
      <c r="Q215" s="189"/>
      <c r="R215" s="189"/>
      <c r="S215" s="189"/>
      <c r="T215" s="189"/>
      <c r="U215" s="189"/>
      <c r="V215" s="189"/>
    </row>
    <row r="216" ht="15.75" customHeight="1">
      <c r="A216" s="669">
        <f>A215+0.1</f>
        <v>27.1</v>
      </c>
      <c r="B216" s="673" t="s">
        <v>1466</v>
      </c>
      <c r="C216" s="685" t="s">
        <v>799</v>
      </c>
      <c r="D216" s="685">
        <v>6.0</v>
      </c>
      <c r="E216" s="687">
        <v>6286.0</v>
      </c>
      <c r="F216" s="688">
        <f>+E216*$D216</f>
        <v>37716</v>
      </c>
      <c r="G216" s="687">
        <v>1451.0</v>
      </c>
      <c r="H216" s="688">
        <f>+G216*$D216</f>
        <v>8706</v>
      </c>
      <c r="I216" s="189"/>
      <c r="J216" s="189"/>
      <c r="K216" s="189"/>
      <c r="L216" s="189"/>
      <c r="M216" s="189"/>
      <c r="N216" s="189"/>
      <c r="O216" s="189"/>
      <c r="P216" s="189"/>
      <c r="Q216" s="189"/>
      <c r="R216" s="189"/>
      <c r="S216" s="189"/>
      <c r="T216" s="189"/>
      <c r="U216" s="189"/>
      <c r="V216" s="189"/>
    </row>
    <row r="217" ht="15.75" customHeight="1">
      <c r="A217" s="669"/>
      <c r="B217" s="673"/>
      <c r="C217" s="685"/>
      <c r="D217" s="685"/>
      <c r="E217" s="687"/>
      <c r="F217" s="688"/>
      <c r="G217" s="687"/>
      <c r="H217" s="688"/>
      <c r="I217" s="189"/>
      <c r="J217" s="189"/>
      <c r="K217" s="189"/>
      <c r="L217" s="189"/>
      <c r="M217" s="189"/>
      <c r="N217" s="189"/>
      <c r="O217" s="189"/>
      <c r="P217" s="189"/>
      <c r="Q217" s="189"/>
      <c r="R217" s="189"/>
      <c r="S217" s="189"/>
      <c r="T217" s="189"/>
      <c r="U217" s="189"/>
      <c r="V217" s="189"/>
    </row>
    <row r="218" ht="15.75" customHeight="1">
      <c r="A218" s="669">
        <v>28.0</v>
      </c>
      <c r="B218" s="673" t="s">
        <v>1490</v>
      </c>
      <c r="C218" s="685" t="s">
        <v>1351</v>
      </c>
      <c r="D218" s="685">
        <v>1.0</v>
      </c>
      <c r="E218" s="687">
        <v>0.0</v>
      </c>
      <c r="F218" s="688">
        <f>+E218*$D218</f>
        <v>0</v>
      </c>
      <c r="G218" s="687">
        <v>14505.0</v>
      </c>
      <c r="H218" s="688">
        <f>+G218*$D218</f>
        <v>14505</v>
      </c>
      <c r="I218" s="189"/>
      <c r="J218" s="189"/>
      <c r="K218" s="189"/>
      <c r="L218" s="189"/>
      <c r="M218" s="189"/>
      <c r="N218" s="189"/>
      <c r="O218" s="189"/>
      <c r="P218" s="189"/>
      <c r="Q218" s="189"/>
      <c r="R218" s="189"/>
      <c r="S218" s="189"/>
      <c r="T218" s="189"/>
      <c r="U218" s="189"/>
      <c r="V218" s="189"/>
    </row>
    <row r="219" ht="15.75" customHeight="1">
      <c r="A219" s="669"/>
      <c r="B219" s="670"/>
      <c r="C219" s="670"/>
      <c r="D219" s="674"/>
      <c r="E219" s="671"/>
      <c r="F219" s="675"/>
      <c r="G219" s="671"/>
      <c r="H219" s="675"/>
      <c r="I219" s="189"/>
      <c r="J219" s="189"/>
      <c r="K219" s="189"/>
      <c r="L219" s="189"/>
      <c r="M219" s="189"/>
      <c r="N219" s="189"/>
      <c r="O219" s="189"/>
      <c r="P219" s="189"/>
      <c r="Q219" s="189"/>
      <c r="R219" s="189"/>
      <c r="S219" s="189"/>
      <c r="T219" s="189"/>
      <c r="U219" s="189"/>
      <c r="V219" s="189"/>
    </row>
    <row r="220" ht="15.75" customHeight="1">
      <c r="A220" s="606"/>
      <c r="B220" s="236" t="s">
        <v>1491</v>
      </c>
      <c r="C220" s="677"/>
      <c r="D220" s="678"/>
      <c r="E220" s="678"/>
      <c r="F220" s="601">
        <f>sum(F186:F219)</f>
        <v>552868</v>
      </c>
      <c r="G220" s="678"/>
      <c r="H220" s="601">
        <f>sum(H186:H219)</f>
        <v>165190.5</v>
      </c>
      <c r="I220" s="285"/>
      <c r="J220" s="189"/>
      <c r="K220" s="189"/>
      <c r="L220" s="189"/>
      <c r="M220" s="189"/>
      <c r="N220" s="189"/>
      <c r="O220" s="189"/>
      <c r="P220" s="189"/>
      <c r="Q220" s="189"/>
      <c r="R220" s="189"/>
      <c r="S220" s="189"/>
      <c r="T220" s="189"/>
      <c r="U220" s="189"/>
      <c r="V220" s="189"/>
    </row>
    <row r="221" ht="15.75" customHeight="1">
      <c r="A221" s="669"/>
      <c r="B221" s="670"/>
      <c r="C221" s="670"/>
      <c r="D221" s="696"/>
      <c r="E221" s="671"/>
      <c r="F221" s="675"/>
      <c r="G221" s="671"/>
      <c r="H221" s="675"/>
      <c r="I221" s="189"/>
      <c r="J221" s="189"/>
      <c r="K221" s="189"/>
      <c r="L221" s="189"/>
      <c r="M221" s="189"/>
      <c r="N221" s="189"/>
      <c r="O221" s="189"/>
      <c r="P221" s="189"/>
      <c r="Q221" s="189"/>
      <c r="R221" s="189"/>
      <c r="S221" s="189"/>
      <c r="T221" s="189"/>
      <c r="U221" s="189"/>
      <c r="V221" s="189"/>
    </row>
    <row r="222" ht="15.75" customHeight="1">
      <c r="A222" s="606" t="s">
        <v>182</v>
      </c>
      <c r="B222" s="236" t="s">
        <v>1492</v>
      </c>
      <c r="C222" s="677"/>
      <c r="D222" s="678"/>
      <c r="E222" s="678"/>
      <c r="F222" s="601"/>
      <c r="G222" s="678"/>
      <c r="H222" s="608"/>
      <c r="I222" s="285"/>
      <c r="J222" s="189"/>
      <c r="K222" s="189"/>
      <c r="L222" s="189"/>
      <c r="M222" s="189"/>
      <c r="N222" s="189"/>
      <c r="O222" s="189"/>
      <c r="P222" s="189"/>
      <c r="Q222" s="189"/>
      <c r="R222" s="189"/>
      <c r="S222" s="189"/>
      <c r="T222" s="189"/>
      <c r="U222" s="189"/>
      <c r="V222" s="189"/>
    </row>
    <row r="223" ht="15.75" customHeight="1">
      <c r="A223" s="669"/>
      <c r="B223" s="670"/>
      <c r="C223" s="685"/>
      <c r="D223" s="686"/>
      <c r="E223" s="671"/>
      <c r="F223" s="688"/>
      <c r="G223" s="671"/>
      <c r="H223" s="688"/>
      <c r="I223" s="189"/>
      <c r="J223" s="189"/>
      <c r="K223" s="189"/>
      <c r="L223" s="189"/>
      <c r="M223" s="189"/>
      <c r="N223" s="189"/>
      <c r="O223" s="189"/>
      <c r="P223" s="189"/>
      <c r="Q223" s="189"/>
      <c r="R223" s="189"/>
      <c r="S223" s="189"/>
      <c r="T223" s="189"/>
      <c r="U223" s="189"/>
      <c r="V223" s="189"/>
    </row>
    <row r="224" ht="15.75" customHeight="1">
      <c r="A224" s="669">
        <v>1.0</v>
      </c>
      <c r="B224" s="673" t="s">
        <v>1493</v>
      </c>
      <c r="C224" s="670"/>
      <c r="D224" s="674"/>
      <c r="E224" s="671"/>
      <c r="F224" s="688">
        <f t="shared" ref="F224:F225" si="37">+E224*$D224</f>
        <v>0</v>
      </c>
      <c r="G224" s="671"/>
      <c r="H224" s="688">
        <f t="shared" ref="H224:H225" si="38">+G224*$D224</f>
        <v>0</v>
      </c>
      <c r="I224" s="189"/>
      <c r="J224" s="189"/>
      <c r="K224" s="189"/>
      <c r="L224" s="189"/>
      <c r="M224" s="189"/>
      <c r="N224" s="189"/>
      <c r="O224" s="189"/>
      <c r="P224" s="189"/>
      <c r="Q224" s="189"/>
      <c r="R224" s="189"/>
      <c r="S224" s="189"/>
      <c r="T224" s="189"/>
      <c r="U224" s="189"/>
      <c r="V224" s="189"/>
    </row>
    <row r="225" ht="15.75" customHeight="1">
      <c r="A225" s="669" t="s">
        <v>284</v>
      </c>
      <c r="B225" s="680" t="s">
        <v>1494</v>
      </c>
      <c r="C225" s="685" t="s">
        <v>799</v>
      </c>
      <c r="D225" s="686">
        <v>2.0</v>
      </c>
      <c r="E225" s="687">
        <v>58504.0</v>
      </c>
      <c r="F225" s="688">
        <f t="shared" si="37"/>
        <v>117008</v>
      </c>
      <c r="G225" s="687">
        <v>5319.0</v>
      </c>
      <c r="H225" s="688">
        <f t="shared" si="38"/>
        <v>10638</v>
      </c>
      <c r="I225" s="189"/>
      <c r="J225" s="189"/>
      <c r="K225" s="189"/>
      <c r="L225" s="189"/>
      <c r="M225" s="189"/>
      <c r="N225" s="189"/>
      <c r="O225" s="189"/>
      <c r="P225" s="189"/>
      <c r="Q225" s="189"/>
      <c r="R225" s="189"/>
      <c r="S225" s="189"/>
      <c r="T225" s="189"/>
      <c r="U225" s="189"/>
      <c r="V225" s="189"/>
    </row>
    <row r="226" ht="15.75" customHeight="1">
      <c r="A226" s="669"/>
      <c r="B226" s="670"/>
      <c r="C226" s="670"/>
      <c r="D226" s="696"/>
      <c r="E226" s="671"/>
      <c r="F226" s="675"/>
      <c r="G226" s="671"/>
      <c r="H226" s="675"/>
      <c r="I226" s="189"/>
      <c r="J226" s="189"/>
      <c r="K226" s="189"/>
      <c r="L226" s="189"/>
      <c r="M226" s="189"/>
      <c r="N226" s="189"/>
      <c r="O226" s="189"/>
      <c r="P226" s="189"/>
      <c r="Q226" s="189"/>
      <c r="R226" s="189"/>
      <c r="S226" s="189"/>
      <c r="T226" s="189"/>
      <c r="U226" s="189"/>
      <c r="V226" s="189"/>
    </row>
    <row r="227" ht="15.75" customHeight="1">
      <c r="A227" s="669">
        <v>2.0</v>
      </c>
      <c r="B227" s="680" t="s">
        <v>1495</v>
      </c>
      <c r="C227" s="685" t="s">
        <v>799</v>
      </c>
      <c r="D227" s="686">
        <v>1.0</v>
      </c>
      <c r="E227" s="687">
        <v>53185.0</v>
      </c>
      <c r="F227" s="688">
        <f>+E227*$D227</f>
        <v>53185</v>
      </c>
      <c r="G227" s="687">
        <v>10637.0</v>
      </c>
      <c r="H227" s="688">
        <f>+G227*$D227</f>
        <v>10637</v>
      </c>
      <c r="I227" s="189"/>
      <c r="J227" s="189"/>
      <c r="K227" s="189"/>
      <c r="L227" s="189"/>
      <c r="M227" s="189"/>
      <c r="N227" s="189"/>
      <c r="O227" s="189"/>
      <c r="P227" s="189"/>
      <c r="Q227" s="189"/>
      <c r="R227" s="189"/>
      <c r="S227" s="189"/>
      <c r="T227" s="189"/>
      <c r="U227" s="189"/>
      <c r="V227" s="189"/>
    </row>
    <row r="228" ht="15.75" customHeight="1">
      <c r="A228" s="669"/>
      <c r="B228" s="673" t="s">
        <v>1496</v>
      </c>
      <c r="C228" s="670"/>
      <c r="D228" s="696"/>
      <c r="E228" s="671"/>
      <c r="F228" s="675"/>
      <c r="G228" s="671"/>
      <c r="H228" s="675"/>
      <c r="I228" s="189"/>
      <c r="J228" s="189"/>
      <c r="K228" s="189"/>
      <c r="L228" s="189"/>
      <c r="M228" s="189"/>
      <c r="N228" s="189"/>
      <c r="O228" s="189"/>
      <c r="P228" s="189"/>
      <c r="Q228" s="189"/>
      <c r="R228" s="189"/>
      <c r="S228" s="189"/>
      <c r="T228" s="189"/>
      <c r="U228" s="189"/>
      <c r="V228" s="189"/>
    </row>
    <row r="229" ht="15.75" customHeight="1">
      <c r="A229" s="669"/>
      <c r="B229" s="670"/>
      <c r="C229" s="670"/>
      <c r="D229" s="696"/>
      <c r="E229" s="671"/>
      <c r="F229" s="675"/>
      <c r="G229" s="671"/>
      <c r="H229" s="675"/>
      <c r="I229" s="189"/>
      <c r="J229" s="189"/>
      <c r="K229" s="189"/>
      <c r="L229" s="189"/>
      <c r="M229" s="189"/>
      <c r="N229" s="189"/>
      <c r="O229" s="189"/>
      <c r="P229" s="189"/>
      <c r="Q229" s="189"/>
      <c r="R229" s="189"/>
      <c r="S229" s="189"/>
      <c r="T229" s="189"/>
      <c r="U229" s="189"/>
      <c r="V229" s="189"/>
    </row>
    <row r="230" ht="15.75" customHeight="1">
      <c r="A230" s="669"/>
      <c r="B230" s="670"/>
      <c r="C230" s="670"/>
      <c r="D230" s="696"/>
      <c r="E230" s="671"/>
      <c r="F230" s="675"/>
      <c r="G230" s="671"/>
      <c r="H230" s="675"/>
      <c r="I230" s="189"/>
      <c r="J230" s="189"/>
      <c r="K230" s="189"/>
      <c r="L230" s="189"/>
      <c r="M230" s="189"/>
      <c r="N230" s="189"/>
      <c r="O230" s="189"/>
      <c r="P230" s="189"/>
      <c r="Q230" s="189"/>
      <c r="R230" s="189"/>
      <c r="S230" s="189"/>
      <c r="T230" s="189"/>
      <c r="U230" s="189"/>
      <c r="V230" s="189"/>
    </row>
    <row r="231" ht="15.75" customHeight="1">
      <c r="A231" s="669"/>
      <c r="B231" s="670"/>
      <c r="C231" s="670"/>
      <c r="D231" s="696"/>
      <c r="E231" s="671"/>
      <c r="F231" s="675"/>
      <c r="G231" s="671"/>
      <c r="H231" s="675"/>
      <c r="I231" s="189"/>
      <c r="J231" s="189"/>
      <c r="K231" s="189"/>
      <c r="L231" s="189"/>
      <c r="M231" s="189"/>
      <c r="N231" s="189"/>
      <c r="O231" s="189"/>
      <c r="P231" s="189"/>
      <c r="Q231" s="189"/>
      <c r="R231" s="189"/>
      <c r="S231" s="189"/>
      <c r="T231" s="189"/>
      <c r="U231" s="189"/>
      <c r="V231" s="189"/>
    </row>
    <row r="232" ht="15.75" customHeight="1">
      <c r="A232" s="669">
        <v>3.0</v>
      </c>
      <c r="B232" s="697" t="s">
        <v>1497</v>
      </c>
      <c r="C232" s="685"/>
      <c r="D232" s="686"/>
      <c r="E232" s="671"/>
      <c r="F232" s="688"/>
      <c r="G232" s="671"/>
      <c r="H232" s="688"/>
      <c r="I232" s="189"/>
      <c r="J232" s="189"/>
      <c r="K232" s="189"/>
      <c r="L232" s="189"/>
      <c r="M232" s="189"/>
      <c r="N232" s="189"/>
      <c r="O232" s="189"/>
      <c r="P232" s="189"/>
      <c r="Q232" s="189"/>
      <c r="R232" s="189"/>
      <c r="S232" s="189"/>
      <c r="T232" s="189"/>
      <c r="U232" s="189"/>
      <c r="V232" s="189"/>
    </row>
    <row r="233" ht="15.75" customHeight="1">
      <c r="A233" s="669"/>
      <c r="B233" s="670"/>
      <c r="C233" s="685"/>
      <c r="D233" s="686"/>
      <c r="E233" s="671"/>
      <c r="F233" s="688"/>
      <c r="G233" s="671"/>
      <c r="H233" s="688"/>
      <c r="I233" s="189"/>
      <c r="J233" s="189"/>
      <c r="K233" s="189"/>
      <c r="L233" s="189"/>
      <c r="M233" s="189"/>
      <c r="N233" s="189"/>
      <c r="O233" s="189"/>
      <c r="P233" s="189"/>
      <c r="Q233" s="189"/>
      <c r="R233" s="189"/>
      <c r="S233" s="189"/>
      <c r="T233" s="189"/>
      <c r="U233" s="189"/>
      <c r="V233" s="189"/>
    </row>
    <row r="234" ht="15.75" customHeight="1">
      <c r="A234" s="669" t="s">
        <v>284</v>
      </c>
      <c r="B234" s="680" t="s">
        <v>1494</v>
      </c>
      <c r="C234" s="685" t="s">
        <v>308</v>
      </c>
      <c r="D234" s="686">
        <v>0.0</v>
      </c>
      <c r="E234" s="671"/>
      <c r="F234" s="688">
        <f t="shared" ref="F234:F235" si="39">+E234*$D234</f>
        <v>0</v>
      </c>
      <c r="G234" s="671"/>
      <c r="H234" s="688">
        <f t="shared" ref="H234:H235" si="40">+G234*$D234</f>
        <v>0</v>
      </c>
      <c r="I234" s="189"/>
      <c r="J234" s="189"/>
      <c r="K234" s="189"/>
      <c r="L234" s="189"/>
      <c r="M234" s="189"/>
      <c r="N234" s="189"/>
      <c r="O234" s="189"/>
      <c r="P234" s="189"/>
      <c r="Q234" s="189"/>
      <c r="R234" s="189"/>
      <c r="S234" s="189"/>
      <c r="T234" s="189"/>
      <c r="U234" s="189"/>
      <c r="V234" s="189"/>
    </row>
    <row r="235" ht="15.75" customHeight="1">
      <c r="A235" s="698" t="s">
        <v>292</v>
      </c>
      <c r="B235" s="680" t="s">
        <v>1498</v>
      </c>
      <c r="C235" s="685" t="s">
        <v>308</v>
      </c>
      <c r="D235" s="686">
        <v>0.0</v>
      </c>
      <c r="E235" s="671"/>
      <c r="F235" s="688">
        <f t="shared" si="39"/>
        <v>0</v>
      </c>
      <c r="G235" s="671"/>
      <c r="H235" s="688">
        <f t="shared" si="40"/>
        <v>0</v>
      </c>
      <c r="I235" s="189"/>
      <c r="J235" s="189"/>
      <c r="K235" s="189"/>
      <c r="L235" s="189"/>
      <c r="M235" s="189"/>
      <c r="N235" s="189"/>
      <c r="O235" s="189"/>
      <c r="P235" s="189"/>
      <c r="Q235" s="189"/>
      <c r="R235" s="189"/>
      <c r="S235" s="189"/>
      <c r="T235" s="189"/>
      <c r="U235" s="189"/>
      <c r="V235" s="189"/>
    </row>
    <row r="236" ht="15.75" customHeight="1">
      <c r="A236" s="698"/>
      <c r="B236" s="670"/>
      <c r="C236" s="670"/>
      <c r="D236" s="696"/>
      <c r="E236" s="671"/>
      <c r="F236" s="675"/>
      <c r="G236" s="671"/>
      <c r="H236" s="675"/>
      <c r="I236" s="189"/>
      <c r="J236" s="189"/>
      <c r="K236" s="189"/>
      <c r="L236" s="189"/>
      <c r="M236" s="189"/>
      <c r="N236" s="189"/>
      <c r="O236" s="189"/>
      <c r="P236" s="189"/>
      <c r="Q236" s="189"/>
      <c r="R236" s="189"/>
      <c r="S236" s="189"/>
      <c r="T236" s="189"/>
      <c r="U236" s="189"/>
      <c r="V236" s="189"/>
    </row>
    <row r="237" ht="15.75" customHeight="1">
      <c r="A237" s="669">
        <v>4.0</v>
      </c>
      <c r="B237" s="697" t="s">
        <v>1499</v>
      </c>
      <c r="C237" s="670"/>
      <c r="D237" s="696"/>
      <c r="E237" s="671"/>
      <c r="F237" s="675"/>
      <c r="G237" s="671"/>
      <c r="H237" s="675"/>
      <c r="I237" s="189"/>
      <c r="J237" s="189"/>
      <c r="K237" s="189"/>
      <c r="L237" s="189"/>
      <c r="M237" s="189"/>
      <c r="N237" s="189"/>
      <c r="O237" s="189"/>
      <c r="P237" s="189"/>
      <c r="Q237" s="189"/>
      <c r="R237" s="189"/>
      <c r="S237" s="189"/>
      <c r="T237" s="189"/>
      <c r="U237" s="189"/>
      <c r="V237" s="189"/>
    </row>
    <row r="238" ht="15.75" customHeight="1">
      <c r="A238" s="669"/>
      <c r="B238" s="674"/>
      <c r="C238" s="670"/>
      <c r="D238" s="696"/>
      <c r="E238" s="671"/>
      <c r="F238" s="675"/>
      <c r="G238" s="671"/>
      <c r="H238" s="675"/>
      <c r="I238" s="189"/>
      <c r="J238" s="189"/>
      <c r="K238" s="189"/>
      <c r="L238" s="189"/>
      <c r="M238" s="189"/>
      <c r="N238" s="189"/>
      <c r="O238" s="189"/>
      <c r="P238" s="189"/>
      <c r="Q238" s="189"/>
      <c r="R238" s="189"/>
      <c r="S238" s="189"/>
      <c r="T238" s="189"/>
      <c r="U238" s="189"/>
      <c r="V238" s="189"/>
    </row>
    <row r="239" ht="15.75" customHeight="1">
      <c r="A239" s="669" t="s">
        <v>284</v>
      </c>
      <c r="B239" s="680" t="s">
        <v>1500</v>
      </c>
      <c r="C239" s="685" t="s">
        <v>799</v>
      </c>
      <c r="D239" s="686">
        <v>0.0</v>
      </c>
      <c r="E239" s="671"/>
      <c r="F239" s="688">
        <f t="shared" ref="F239:F240" si="41">+E239*$D239</f>
        <v>0</v>
      </c>
      <c r="G239" s="671"/>
      <c r="H239" s="688">
        <f t="shared" ref="H239:H240" si="42">+G239*$D239</f>
        <v>0</v>
      </c>
      <c r="I239" s="189"/>
      <c r="J239" s="189"/>
      <c r="K239" s="189"/>
      <c r="L239" s="189"/>
      <c r="M239" s="189"/>
      <c r="N239" s="189"/>
      <c r="O239" s="189"/>
      <c r="P239" s="189"/>
      <c r="Q239" s="189"/>
      <c r="R239" s="189"/>
      <c r="S239" s="189"/>
      <c r="T239" s="189"/>
      <c r="U239" s="189"/>
      <c r="V239" s="189"/>
    </row>
    <row r="240" ht="15.75" customHeight="1">
      <c r="A240" s="669" t="s">
        <v>292</v>
      </c>
      <c r="B240" s="680" t="s">
        <v>1494</v>
      </c>
      <c r="C240" s="685" t="s">
        <v>799</v>
      </c>
      <c r="D240" s="686">
        <v>0.0</v>
      </c>
      <c r="E240" s="671"/>
      <c r="F240" s="688">
        <f t="shared" si="41"/>
        <v>0</v>
      </c>
      <c r="G240" s="671"/>
      <c r="H240" s="688">
        <f t="shared" si="42"/>
        <v>0</v>
      </c>
      <c r="I240" s="189"/>
      <c r="J240" s="189"/>
      <c r="K240" s="189"/>
      <c r="L240" s="189"/>
      <c r="M240" s="189"/>
      <c r="N240" s="189"/>
      <c r="O240" s="189"/>
      <c r="P240" s="189"/>
      <c r="Q240" s="189"/>
      <c r="R240" s="189"/>
      <c r="S240" s="189"/>
      <c r="T240" s="189"/>
      <c r="U240" s="189"/>
      <c r="V240" s="189"/>
    </row>
    <row r="241" ht="15.75" customHeight="1">
      <c r="A241" s="669"/>
      <c r="B241" s="670"/>
      <c r="C241" s="670"/>
      <c r="D241" s="674"/>
      <c r="E241" s="671"/>
      <c r="F241" s="675"/>
      <c r="G241" s="671"/>
      <c r="H241" s="675"/>
      <c r="I241" s="189"/>
      <c r="J241" s="189"/>
      <c r="K241" s="189"/>
      <c r="L241" s="189"/>
      <c r="M241" s="189"/>
      <c r="N241" s="189"/>
      <c r="O241" s="189"/>
      <c r="P241" s="189"/>
      <c r="Q241" s="189"/>
      <c r="R241" s="189"/>
      <c r="S241" s="189"/>
      <c r="T241" s="189"/>
      <c r="U241" s="189"/>
      <c r="V241" s="189"/>
    </row>
    <row r="242" ht="15.75" customHeight="1">
      <c r="A242" s="669">
        <v>5.0</v>
      </c>
      <c r="B242" s="676" t="s">
        <v>1501</v>
      </c>
      <c r="C242" s="670"/>
      <c r="D242" s="674"/>
      <c r="E242" s="671"/>
      <c r="F242" s="675"/>
      <c r="G242" s="671"/>
      <c r="H242" s="675"/>
      <c r="I242" s="189"/>
      <c r="J242" s="189"/>
      <c r="K242" s="189"/>
      <c r="L242" s="189"/>
      <c r="M242" s="189"/>
      <c r="N242" s="189"/>
      <c r="O242" s="189"/>
      <c r="P242" s="189"/>
      <c r="Q242" s="189"/>
      <c r="R242" s="189"/>
      <c r="S242" s="189"/>
      <c r="T242" s="189"/>
      <c r="U242" s="189"/>
      <c r="V242" s="189"/>
    </row>
    <row r="243" ht="15.75" customHeight="1">
      <c r="A243" s="669" t="s">
        <v>284</v>
      </c>
      <c r="B243" s="673" t="s">
        <v>1414</v>
      </c>
      <c r="C243" s="685" t="s">
        <v>308</v>
      </c>
      <c r="D243" s="686">
        <v>0.0</v>
      </c>
      <c r="E243" s="671"/>
      <c r="F243" s="688">
        <f>+E243*$D243</f>
        <v>0</v>
      </c>
      <c r="G243" s="671"/>
      <c r="H243" s="688">
        <f>+G243*$D243</f>
        <v>0</v>
      </c>
      <c r="I243" s="189"/>
      <c r="J243" s="189"/>
      <c r="K243" s="189"/>
      <c r="L243" s="189"/>
      <c r="M243" s="189"/>
      <c r="N243" s="189"/>
      <c r="O243" s="189"/>
      <c r="P243" s="189"/>
      <c r="Q243" s="189"/>
      <c r="R243" s="189"/>
      <c r="S243" s="189"/>
      <c r="T243" s="189"/>
      <c r="U243" s="189"/>
      <c r="V243" s="189"/>
    </row>
    <row r="244" ht="15.75" customHeight="1">
      <c r="A244" s="669"/>
      <c r="B244" s="673" t="s">
        <v>1416</v>
      </c>
      <c r="C244" s="670"/>
      <c r="D244" s="674"/>
      <c r="E244" s="671"/>
      <c r="F244" s="675"/>
      <c r="G244" s="671"/>
      <c r="H244" s="675"/>
      <c r="I244" s="189"/>
      <c r="J244" s="189"/>
      <c r="K244" s="189"/>
      <c r="L244" s="189"/>
      <c r="M244" s="189"/>
      <c r="N244" s="189"/>
      <c r="O244" s="189"/>
      <c r="P244" s="189"/>
      <c r="Q244" s="189"/>
      <c r="R244" s="189"/>
      <c r="S244" s="189"/>
      <c r="T244" s="189"/>
      <c r="U244" s="189"/>
      <c r="V244" s="189"/>
    </row>
    <row r="245" ht="15.75" customHeight="1">
      <c r="A245" s="669"/>
      <c r="B245" s="670"/>
      <c r="C245" s="670"/>
      <c r="D245" s="674"/>
      <c r="E245" s="671"/>
      <c r="F245" s="675"/>
      <c r="G245" s="671"/>
      <c r="H245" s="675"/>
      <c r="I245" s="189"/>
      <c r="J245" s="189"/>
      <c r="K245" s="189"/>
      <c r="L245" s="189"/>
      <c r="M245" s="189"/>
      <c r="N245" s="189"/>
      <c r="O245" s="189"/>
      <c r="P245" s="189"/>
      <c r="Q245" s="189"/>
      <c r="R245" s="189"/>
      <c r="S245" s="189"/>
      <c r="T245" s="189"/>
      <c r="U245" s="189"/>
      <c r="V245" s="189"/>
    </row>
    <row r="246" ht="15.75" customHeight="1">
      <c r="A246" s="606"/>
      <c r="B246" s="236" t="s">
        <v>926</v>
      </c>
      <c r="C246" s="677"/>
      <c r="D246" s="678"/>
      <c r="E246" s="678"/>
      <c r="F246" s="601">
        <f>SUM(F222:F245)</f>
        <v>170193</v>
      </c>
      <c r="G246" s="678"/>
      <c r="H246" s="608">
        <f>SUM(H222:H245)</f>
        <v>21275</v>
      </c>
      <c r="I246" s="285"/>
      <c r="J246" s="189"/>
      <c r="K246" s="189"/>
      <c r="L246" s="189"/>
      <c r="M246" s="189"/>
      <c r="N246" s="189"/>
      <c r="O246" s="189"/>
      <c r="P246" s="189"/>
      <c r="Q246" s="189"/>
      <c r="R246" s="189"/>
      <c r="S246" s="189"/>
      <c r="T246" s="189"/>
      <c r="U246" s="189"/>
      <c r="V246" s="189"/>
    </row>
    <row r="247" ht="15.75" customHeight="1">
      <c r="A247" s="699"/>
      <c r="B247" s="189"/>
      <c r="C247" s="189"/>
      <c r="D247" s="700"/>
      <c r="E247" s="661"/>
      <c r="F247" s="701"/>
      <c r="G247" s="661"/>
      <c r="H247" s="701"/>
      <c r="I247" s="189"/>
      <c r="J247" s="189"/>
      <c r="K247" s="189"/>
      <c r="L247" s="189"/>
      <c r="M247" s="189"/>
      <c r="N247" s="189"/>
      <c r="O247" s="189"/>
      <c r="P247" s="189"/>
      <c r="Q247" s="189"/>
      <c r="R247" s="189"/>
      <c r="S247" s="189"/>
      <c r="T247" s="189"/>
      <c r="U247" s="189"/>
      <c r="V247" s="189"/>
    </row>
    <row r="248" ht="15.75" customHeight="1">
      <c r="A248" s="606" t="s">
        <v>193</v>
      </c>
      <c r="B248" s="236" t="s">
        <v>1502</v>
      </c>
      <c r="C248" s="677"/>
      <c r="D248" s="678"/>
      <c r="E248" s="678"/>
      <c r="F248" s="601"/>
      <c r="G248" s="678"/>
      <c r="H248" s="608"/>
      <c r="I248" s="285"/>
      <c r="J248" s="189"/>
      <c r="K248" s="189"/>
      <c r="L248" s="189"/>
      <c r="M248" s="189"/>
      <c r="N248" s="189"/>
      <c r="O248" s="189"/>
      <c r="P248" s="189"/>
      <c r="Q248" s="189"/>
      <c r="R248" s="189"/>
      <c r="S248" s="189"/>
      <c r="T248" s="189"/>
      <c r="U248" s="189"/>
      <c r="V248" s="189"/>
    </row>
    <row r="249" ht="15.75" customHeight="1">
      <c r="A249" s="689"/>
      <c r="B249" s="670"/>
      <c r="C249" s="670"/>
      <c r="D249" s="674"/>
      <c r="E249" s="671"/>
      <c r="F249" s="675"/>
      <c r="G249" s="671"/>
      <c r="H249" s="675"/>
      <c r="I249" s="189"/>
      <c r="J249" s="189"/>
      <c r="K249" s="189"/>
      <c r="L249" s="189"/>
      <c r="M249" s="189"/>
      <c r="N249" s="189"/>
      <c r="O249" s="189"/>
      <c r="P249" s="189"/>
      <c r="Q249" s="189"/>
      <c r="R249" s="189"/>
      <c r="S249" s="189"/>
      <c r="T249" s="189"/>
      <c r="U249" s="189"/>
      <c r="V249" s="189"/>
    </row>
    <row r="250" ht="15.75" customHeight="1">
      <c r="A250" s="669">
        <v>1.0</v>
      </c>
      <c r="B250" s="676" t="s">
        <v>1502</v>
      </c>
      <c r="C250" s="685" t="s">
        <v>1351</v>
      </c>
      <c r="D250" s="686">
        <v>1.0</v>
      </c>
      <c r="E250" s="702">
        <v>0.0</v>
      </c>
      <c r="F250" s="688">
        <f>+E250*$D250</f>
        <v>0</v>
      </c>
      <c r="G250" s="687">
        <v>85096.0</v>
      </c>
      <c r="H250" s="688">
        <f>+G250*$D250</f>
        <v>85096</v>
      </c>
      <c r="I250" s="189"/>
      <c r="J250" s="189"/>
      <c r="K250" s="189"/>
      <c r="L250" s="189"/>
      <c r="M250" s="189"/>
      <c r="N250" s="189"/>
      <c r="O250" s="189"/>
      <c r="P250" s="189"/>
      <c r="Q250" s="189"/>
      <c r="R250" s="189"/>
      <c r="S250" s="189"/>
      <c r="T250" s="189"/>
      <c r="U250" s="189"/>
      <c r="V250" s="189"/>
    </row>
    <row r="251" ht="15.75" customHeight="1">
      <c r="A251" s="669"/>
      <c r="B251" s="670"/>
      <c r="C251" s="670"/>
      <c r="D251" s="674"/>
      <c r="E251" s="671"/>
      <c r="F251" s="675"/>
      <c r="G251" s="671"/>
      <c r="H251" s="675"/>
      <c r="I251" s="189"/>
      <c r="J251" s="189"/>
      <c r="K251" s="189"/>
      <c r="L251" s="189"/>
      <c r="M251" s="189"/>
      <c r="N251" s="189"/>
      <c r="O251" s="189"/>
      <c r="P251" s="189"/>
      <c r="Q251" s="189"/>
      <c r="R251" s="189"/>
      <c r="S251" s="189"/>
      <c r="T251" s="189"/>
      <c r="U251" s="189"/>
      <c r="V251" s="189"/>
    </row>
    <row r="252" ht="15.75" customHeight="1">
      <c r="A252" s="669">
        <v>2.0</v>
      </c>
      <c r="B252" s="673" t="s">
        <v>1503</v>
      </c>
      <c r="C252" s="685" t="s">
        <v>1351</v>
      </c>
      <c r="D252" s="686">
        <v>1.0</v>
      </c>
      <c r="E252" s="702">
        <v>0.0</v>
      </c>
      <c r="F252" s="688">
        <f>+E252*$D252</f>
        <v>0</v>
      </c>
      <c r="G252" s="687">
        <v>79778.0</v>
      </c>
      <c r="H252" s="688">
        <f>+G252*$D252</f>
        <v>79778</v>
      </c>
      <c r="I252" s="189"/>
      <c r="J252" s="189"/>
      <c r="K252" s="189"/>
      <c r="L252" s="189"/>
      <c r="M252" s="189"/>
      <c r="N252" s="189"/>
      <c r="O252" s="189"/>
      <c r="P252" s="189"/>
      <c r="Q252" s="189"/>
      <c r="R252" s="189"/>
      <c r="S252" s="189"/>
      <c r="T252" s="189"/>
      <c r="U252" s="189"/>
      <c r="V252" s="189"/>
    </row>
    <row r="253" ht="15.75" customHeight="1">
      <c r="A253" s="669"/>
      <c r="B253" s="670"/>
      <c r="C253" s="670"/>
      <c r="D253" s="674"/>
      <c r="E253" s="671"/>
      <c r="F253" s="675"/>
      <c r="G253" s="671"/>
      <c r="H253" s="675"/>
      <c r="I253" s="189"/>
      <c r="J253" s="189"/>
      <c r="K253" s="189"/>
      <c r="L253" s="189"/>
      <c r="M253" s="189"/>
      <c r="N253" s="189"/>
      <c r="O253" s="189"/>
      <c r="P253" s="189"/>
      <c r="Q253" s="189"/>
      <c r="R253" s="189"/>
      <c r="S253" s="189"/>
      <c r="T253" s="189"/>
      <c r="U253" s="189"/>
      <c r="V253" s="189"/>
    </row>
    <row r="254" ht="15.75" customHeight="1">
      <c r="A254" s="689">
        <v>3.0</v>
      </c>
      <c r="B254" s="673" t="s">
        <v>1504</v>
      </c>
      <c r="C254" s="685" t="s">
        <v>1351</v>
      </c>
      <c r="D254" s="686">
        <v>1.0</v>
      </c>
      <c r="E254" s="687">
        <v>64301.0</v>
      </c>
      <c r="F254" s="688">
        <f>+E254*$D254</f>
        <v>64301</v>
      </c>
      <c r="G254" s="687">
        <v>9892.0</v>
      </c>
      <c r="H254" s="688">
        <f>+G254*$D254</f>
        <v>9892</v>
      </c>
      <c r="I254" s="189"/>
      <c r="J254" s="189"/>
      <c r="K254" s="189"/>
      <c r="L254" s="189"/>
      <c r="M254" s="189"/>
      <c r="N254" s="189"/>
      <c r="O254" s="189"/>
      <c r="P254" s="189"/>
      <c r="Q254" s="189"/>
      <c r="R254" s="189"/>
      <c r="S254" s="189"/>
      <c r="T254" s="189"/>
      <c r="U254" s="189"/>
      <c r="V254" s="189"/>
    </row>
    <row r="255" ht="15.75" customHeight="1">
      <c r="A255" s="669"/>
      <c r="B255" s="670"/>
      <c r="C255" s="670"/>
      <c r="D255" s="674"/>
      <c r="E255" s="671"/>
      <c r="F255" s="675"/>
      <c r="G255" s="671"/>
      <c r="H255" s="675"/>
      <c r="I255" s="189"/>
      <c r="J255" s="189"/>
      <c r="K255" s="189"/>
      <c r="L255" s="189"/>
      <c r="M255" s="189"/>
      <c r="N255" s="189"/>
      <c r="O255" s="189"/>
      <c r="P255" s="189"/>
      <c r="Q255" s="189"/>
      <c r="R255" s="189"/>
      <c r="S255" s="189"/>
      <c r="T255" s="189"/>
      <c r="U255" s="189"/>
      <c r="V255" s="189"/>
    </row>
    <row r="256" ht="15.75" customHeight="1">
      <c r="A256" s="669">
        <v>4.0</v>
      </c>
      <c r="B256" s="673" t="s">
        <v>1505</v>
      </c>
      <c r="C256" s="670"/>
      <c r="D256" s="674"/>
      <c r="E256" s="671"/>
      <c r="F256" s="675"/>
      <c r="G256" s="671"/>
      <c r="H256" s="675"/>
      <c r="I256" s="189"/>
      <c r="J256" s="189"/>
      <c r="K256" s="189"/>
      <c r="L256" s="189"/>
      <c r="M256" s="189"/>
      <c r="N256" s="189"/>
      <c r="O256" s="189"/>
      <c r="P256" s="189"/>
      <c r="Q256" s="189"/>
      <c r="R256" s="189"/>
      <c r="S256" s="189"/>
      <c r="T256" s="189"/>
      <c r="U256" s="189"/>
      <c r="V256" s="189"/>
    </row>
    <row r="257" ht="15.75" customHeight="1">
      <c r="A257" s="669" t="s">
        <v>284</v>
      </c>
      <c r="B257" s="673" t="s">
        <v>1506</v>
      </c>
      <c r="C257" s="685" t="s">
        <v>1351</v>
      </c>
      <c r="D257" s="686">
        <v>1.0</v>
      </c>
      <c r="E257" s="687">
        <v>42548.0</v>
      </c>
      <c r="F257" s="688">
        <f>+E257*$D257</f>
        <v>42548</v>
      </c>
      <c r="G257" s="687">
        <v>21274.0</v>
      </c>
      <c r="H257" s="688">
        <f>+G257*$D257</f>
        <v>21274</v>
      </c>
      <c r="I257" s="189"/>
      <c r="J257" s="189"/>
      <c r="K257" s="189"/>
      <c r="L257" s="189"/>
      <c r="M257" s="189"/>
      <c r="N257" s="189"/>
      <c r="O257" s="189"/>
      <c r="P257" s="189"/>
      <c r="Q257" s="189"/>
      <c r="R257" s="189"/>
      <c r="S257" s="189"/>
      <c r="T257" s="189"/>
      <c r="U257" s="189"/>
      <c r="V257" s="189"/>
    </row>
    <row r="258" ht="15.75" customHeight="1">
      <c r="A258" s="669"/>
      <c r="B258" s="670"/>
      <c r="C258" s="670"/>
      <c r="D258" s="674"/>
      <c r="E258" s="671"/>
      <c r="F258" s="675"/>
      <c r="G258" s="671"/>
      <c r="H258" s="675"/>
      <c r="I258" s="189"/>
      <c r="J258" s="189"/>
      <c r="K258" s="189"/>
      <c r="L258" s="189"/>
      <c r="M258" s="189"/>
      <c r="N258" s="189"/>
      <c r="O258" s="189"/>
      <c r="P258" s="189"/>
      <c r="Q258" s="189"/>
      <c r="R258" s="189"/>
      <c r="S258" s="189"/>
      <c r="T258" s="189"/>
      <c r="U258" s="189"/>
      <c r="V258" s="189"/>
    </row>
    <row r="259" ht="15.75" customHeight="1">
      <c r="A259" s="669" t="s">
        <v>292</v>
      </c>
      <c r="B259" s="673" t="s">
        <v>1507</v>
      </c>
      <c r="C259" s="685" t="s">
        <v>1508</v>
      </c>
      <c r="D259" s="686">
        <v>0.0</v>
      </c>
      <c r="E259" s="671"/>
      <c r="F259" s="688">
        <f>+E259*$D259</f>
        <v>0</v>
      </c>
      <c r="G259" s="671"/>
      <c r="H259" s="688">
        <f>+G259*$D259</f>
        <v>0</v>
      </c>
      <c r="I259" s="189"/>
      <c r="J259" s="189"/>
      <c r="K259" s="189"/>
      <c r="L259" s="189"/>
      <c r="M259" s="189"/>
      <c r="N259" s="189"/>
      <c r="O259" s="189"/>
      <c r="P259" s="189"/>
      <c r="Q259" s="189"/>
      <c r="R259" s="189"/>
      <c r="S259" s="189"/>
      <c r="T259" s="189"/>
      <c r="U259" s="189"/>
      <c r="V259" s="189"/>
    </row>
    <row r="260" ht="15.75" customHeight="1">
      <c r="A260" s="669"/>
      <c r="B260" s="670"/>
      <c r="C260" s="670"/>
      <c r="D260" s="674"/>
      <c r="E260" s="671"/>
      <c r="F260" s="675"/>
      <c r="G260" s="671"/>
      <c r="H260" s="675"/>
      <c r="I260" s="189"/>
      <c r="J260" s="189"/>
      <c r="K260" s="189"/>
      <c r="L260" s="189"/>
      <c r="M260" s="189"/>
      <c r="N260" s="189"/>
      <c r="O260" s="189"/>
      <c r="P260" s="189"/>
      <c r="Q260" s="189"/>
      <c r="R260" s="189"/>
      <c r="S260" s="189"/>
      <c r="T260" s="189"/>
      <c r="U260" s="189"/>
      <c r="V260" s="189"/>
    </row>
    <row r="261" ht="15.75" customHeight="1">
      <c r="A261" s="669" t="s">
        <v>508</v>
      </c>
      <c r="B261" s="673" t="s">
        <v>1509</v>
      </c>
      <c r="C261" s="685" t="s">
        <v>1508</v>
      </c>
      <c r="D261" s="686">
        <v>0.0</v>
      </c>
      <c r="E261" s="671"/>
      <c r="F261" s="688">
        <f>+E261*$D261</f>
        <v>0</v>
      </c>
      <c r="G261" s="687">
        <v>69750.0</v>
      </c>
      <c r="H261" s="688">
        <f>+G261*$D261</f>
        <v>0</v>
      </c>
      <c r="I261" s="189"/>
      <c r="J261" s="189"/>
      <c r="K261" s="189"/>
      <c r="L261" s="189"/>
      <c r="M261" s="189"/>
      <c r="N261" s="189"/>
      <c r="O261" s="189"/>
      <c r="P261" s="189"/>
      <c r="Q261" s="189"/>
      <c r="R261" s="189"/>
      <c r="S261" s="189"/>
      <c r="T261" s="189"/>
      <c r="U261" s="189"/>
      <c r="V261" s="189"/>
    </row>
    <row r="262" ht="15.75" customHeight="1">
      <c r="A262" s="669"/>
      <c r="B262" s="670"/>
      <c r="C262" s="670"/>
      <c r="D262" s="674"/>
      <c r="E262" s="671"/>
      <c r="F262" s="675"/>
      <c r="G262" s="671"/>
      <c r="H262" s="675"/>
      <c r="I262" s="189"/>
      <c r="J262" s="189"/>
      <c r="K262" s="189"/>
      <c r="L262" s="189"/>
      <c r="M262" s="189"/>
      <c r="N262" s="189"/>
      <c r="O262" s="189"/>
      <c r="P262" s="189"/>
      <c r="Q262" s="189"/>
      <c r="R262" s="189"/>
      <c r="S262" s="189"/>
      <c r="T262" s="189"/>
      <c r="U262" s="189"/>
      <c r="V262" s="189"/>
    </row>
    <row r="263" ht="15.75" customHeight="1">
      <c r="A263" s="606"/>
      <c r="B263" s="236" t="s">
        <v>1510</v>
      </c>
      <c r="C263" s="677"/>
      <c r="D263" s="678"/>
      <c r="E263" s="678"/>
      <c r="F263" s="601">
        <f>SUM(F249:F262)</f>
        <v>106849</v>
      </c>
      <c r="G263" s="678"/>
      <c r="H263" s="608">
        <f>SUM(H249:H262)</f>
        <v>196040</v>
      </c>
      <c r="I263" s="285"/>
      <c r="J263" s="189"/>
      <c r="K263" s="189"/>
      <c r="L263" s="189"/>
      <c r="M263" s="189"/>
      <c r="N263" s="189"/>
      <c r="O263" s="189"/>
      <c r="P263" s="189"/>
      <c r="Q263" s="189"/>
      <c r="R263" s="189"/>
      <c r="S263" s="189"/>
      <c r="T263" s="189"/>
      <c r="U263" s="189"/>
      <c r="V263" s="189"/>
    </row>
    <row r="264" ht="15.75" customHeight="1">
      <c r="A264" s="692"/>
      <c r="B264" s="189"/>
      <c r="C264" s="189"/>
      <c r="D264" s="700"/>
      <c r="E264" s="661"/>
      <c r="F264" s="701"/>
      <c r="G264" s="661"/>
      <c r="H264" s="701"/>
      <c r="I264" s="189"/>
      <c r="J264" s="189"/>
      <c r="K264" s="189"/>
      <c r="L264" s="189"/>
      <c r="M264" s="189"/>
      <c r="N264" s="189"/>
      <c r="O264" s="189"/>
      <c r="P264" s="189"/>
      <c r="Q264" s="189"/>
      <c r="R264" s="189"/>
      <c r="S264" s="189"/>
      <c r="T264" s="189"/>
      <c r="U264" s="189"/>
      <c r="V264" s="189"/>
    </row>
    <row r="265" ht="15.75" customHeight="1">
      <c r="A265" s="703"/>
      <c r="B265" s="704" t="s">
        <v>1511</v>
      </c>
      <c r="C265" s="705"/>
      <c r="D265" s="706"/>
      <c r="E265" s="706"/>
      <c r="F265" s="707">
        <f>SUM(F263,F246,F220,F184,F175,F154,F100)</f>
        <v>6328399.98</v>
      </c>
      <c r="G265" s="706"/>
      <c r="H265" s="707">
        <f>SUM(H263,H246,H220,H184,H175,H154,H100)</f>
        <v>1199730.5</v>
      </c>
      <c r="I265" s="285"/>
      <c r="J265" s="189"/>
      <c r="K265" s="189"/>
      <c r="L265" s="189"/>
      <c r="M265" s="189"/>
      <c r="N265" s="189"/>
      <c r="O265" s="189"/>
      <c r="P265" s="189"/>
      <c r="Q265" s="189"/>
      <c r="R265" s="189"/>
      <c r="S265" s="189"/>
      <c r="T265" s="189"/>
      <c r="U265" s="189"/>
      <c r="V265" s="189"/>
    </row>
    <row r="266" ht="15.75" customHeight="1">
      <c r="A266" s="692"/>
      <c r="B266" s="189"/>
      <c r="C266" s="189"/>
      <c r="D266" s="700"/>
      <c r="E266" s="661"/>
      <c r="F266" s="708"/>
      <c r="G266" s="661"/>
      <c r="H266" s="701"/>
      <c r="I266" s="189"/>
      <c r="J266" s="189"/>
      <c r="K266" s="189"/>
      <c r="L266" s="189"/>
      <c r="M266" s="189"/>
      <c r="N266" s="189"/>
      <c r="O266" s="189"/>
      <c r="P266" s="189"/>
      <c r="Q266" s="189"/>
      <c r="R266" s="189"/>
      <c r="S266" s="189"/>
      <c r="T266" s="189"/>
      <c r="U266" s="189"/>
      <c r="V266" s="189"/>
    </row>
    <row r="267" ht="15.75" customHeight="1">
      <c r="A267" s="692"/>
      <c r="B267" s="189"/>
      <c r="C267" s="189"/>
      <c r="D267" s="700"/>
      <c r="E267" s="661"/>
      <c r="F267" s="708"/>
      <c r="G267" s="708"/>
      <c r="H267" s="701"/>
      <c r="I267" s="189"/>
      <c r="J267" s="189"/>
      <c r="K267" s="189"/>
      <c r="L267" s="189"/>
      <c r="M267" s="189"/>
      <c r="N267" s="189"/>
      <c r="O267" s="189"/>
      <c r="P267" s="189"/>
      <c r="Q267" s="189"/>
      <c r="R267" s="189"/>
      <c r="S267" s="189"/>
      <c r="T267" s="189"/>
      <c r="U267" s="189"/>
      <c r="V267" s="189"/>
    </row>
    <row r="268" ht="15.75" customHeight="1">
      <c r="A268" s="692"/>
      <c r="B268" s="189"/>
      <c r="C268" s="189"/>
      <c r="D268" s="700"/>
      <c r="E268" s="661"/>
      <c r="F268" s="708"/>
      <c r="G268" s="661"/>
      <c r="H268" s="701"/>
      <c r="I268" s="189"/>
      <c r="J268" s="189"/>
      <c r="K268" s="189"/>
      <c r="L268" s="189"/>
      <c r="M268" s="189"/>
      <c r="N268" s="189"/>
      <c r="O268" s="189"/>
      <c r="P268" s="189"/>
      <c r="Q268" s="189"/>
      <c r="R268" s="189"/>
      <c r="S268" s="189"/>
      <c r="T268" s="189"/>
      <c r="U268" s="189"/>
      <c r="V268" s="189"/>
    </row>
    <row r="269" ht="15.75" customHeight="1">
      <c r="A269" s="692"/>
      <c r="B269" s="189"/>
      <c r="C269" s="189"/>
      <c r="D269" s="700"/>
      <c r="E269" s="661"/>
      <c r="F269" s="708"/>
      <c r="G269" s="661"/>
      <c r="H269" s="701"/>
      <c r="I269" s="189"/>
      <c r="J269" s="189"/>
      <c r="K269" s="189"/>
      <c r="L269" s="189"/>
      <c r="M269" s="189"/>
      <c r="N269" s="189"/>
      <c r="O269" s="189"/>
      <c r="P269" s="189"/>
      <c r="Q269" s="189"/>
      <c r="R269" s="189"/>
      <c r="S269" s="189"/>
      <c r="T269" s="189"/>
      <c r="U269" s="189"/>
      <c r="V269" s="189"/>
    </row>
    <row r="270" ht="15.75" customHeight="1">
      <c r="A270" s="692"/>
      <c r="B270" s="189"/>
      <c r="C270" s="189"/>
      <c r="D270" s="700"/>
      <c r="E270" s="661"/>
      <c r="F270" s="708"/>
      <c r="G270" s="661"/>
      <c r="H270" s="701"/>
      <c r="I270" s="189"/>
      <c r="J270" s="189"/>
      <c r="K270" s="189"/>
      <c r="L270" s="189"/>
      <c r="M270" s="189"/>
      <c r="N270" s="189"/>
      <c r="O270" s="189"/>
      <c r="P270" s="189"/>
      <c r="Q270" s="189"/>
      <c r="R270" s="189"/>
      <c r="S270" s="189"/>
      <c r="T270" s="189"/>
      <c r="U270" s="189"/>
      <c r="V270" s="189"/>
    </row>
    <row r="271" ht="15.75" customHeight="1">
      <c r="A271" s="692"/>
      <c r="B271" s="189"/>
      <c r="C271" s="189"/>
      <c r="D271" s="700"/>
      <c r="E271" s="661"/>
      <c r="F271" s="708"/>
      <c r="G271" s="661"/>
      <c r="H271" s="701"/>
      <c r="I271" s="189"/>
      <c r="J271" s="189"/>
      <c r="K271" s="189"/>
      <c r="L271" s="189"/>
      <c r="M271" s="189"/>
      <c r="N271" s="189"/>
      <c r="O271" s="189"/>
      <c r="P271" s="189"/>
      <c r="Q271" s="189"/>
      <c r="R271" s="189"/>
      <c r="S271" s="189"/>
      <c r="T271" s="189"/>
      <c r="U271" s="189"/>
      <c r="V271" s="189"/>
    </row>
    <row r="272" ht="15.75" customHeight="1">
      <c r="A272" s="692"/>
      <c r="B272" s="189"/>
      <c r="C272" s="189"/>
      <c r="D272" s="700"/>
      <c r="E272" s="661"/>
      <c r="F272" s="708"/>
      <c r="G272" s="661"/>
      <c r="H272" s="701"/>
      <c r="I272" s="189"/>
      <c r="J272" s="189"/>
      <c r="K272" s="189"/>
      <c r="L272" s="189"/>
      <c r="M272" s="189"/>
      <c r="N272" s="189"/>
      <c r="O272" s="189"/>
      <c r="P272" s="189"/>
      <c r="Q272" s="189"/>
      <c r="R272" s="189"/>
      <c r="S272" s="189"/>
      <c r="T272" s="189"/>
      <c r="U272" s="189"/>
      <c r="V272" s="189"/>
    </row>
    <row r="273" ht="15.75" customHeight="1">
      <c r="A273" s="692"/>
      <c r="B273" s="189"/>
      <c r="C273" s="189"/>
      <c r="D273" s="700"/>
      <c r="E273" s="661"/>
      <c r="F273" s="708"/>
      <c r="G273" s="661"/>
      <c r="H273" s="701"/>
      <c r="I273" s="189"/>
      <c r="J273" s="189"/>
      <c r="K273" s="189"/>
      <c r="L273" s="189"/>
      <c r="M273" s="189"/>
      <c r="N273" s="189"/>
      <c r="O273" s="189"/>
      <c r="P273" s="189"/>
      <c r="Q273" s="189"/>
      <c r="R273" s="189"/>
      <c r="S273" s="189"/>
      <c r="T273" s="189"/>
      <c r="U273" s="189"/>
      <c r="V273" s="189"/>
    </row>
    <row r="274" ht="15.75" customHeight="1">
      <c r="A274" s="692"/>
      <c r="B274" s="189"/>
      <c r="C274" s="189"/>
      <c r="D274" s="700"/>
      <c r="E274" s="661"/>
      <c r="F274" s="708"/>
      <c r="G274" s="661"/>
      <c r="H274" s="701"/>
      <c r="I274" s="189"/>
      <c r="J274" s="189"/>
      <c r="K274" s="189"/>
      <c r="L274" s="189"/>
      <c r="M274" s="189"/>
      <c r="N274" s="189"/>
      <c r="O274" s="189"/>
      <c r="P274" s="189"/>
      <c r="Q274" s="189"/>
      <c r="R274" s="189"/>
      <c r="S274" s="189"/>
      <c r="T274" s="189"/>
      <c r="U274" s="189"/>
      <c r="V274" s="189"/>
    </row>
    <row r="275" ht="15.75" customHeight="1">
      <c r="A275" s="692"/>
      <c r="B275" s="189"/>
      <c r="C275" s="189"/>
      <c r="D275" s="700"/>
      <c r="E275" s="661"/>
      <c r="F275" s="708"/>
      <c r="G275" s="661"/>
      <c r="H275" s="701"/>
      <c r="I275" s="189"/>
      <c r="J275" s="189"/>
      <c r="K275" s="189"/>
      <c r="L275" s="189"/>
      <c r="M275" s="189"/>
      <c r="N275" s="189"/>
      <c r="O275" s="189"/>
      <c r="P275" s="189"/>
      <c r="Q275" s="189"/>
      <c r="R275" s="189"/>
      <c r="S275" s="189"/>
      <c r="T275" s="189"/>
      <c r="U275" s="189"/>
      <c r="V275" s="189"/>
    </row>
    <row r="276" ht="15.75" customHeight="1">
      <c r="A276" s="692"/>
      <c r="B276" s="189"/>
      <c r="C276" s="189"/>
      <c r="D276" s="700"/>
      <c r="E276" s="661"/>
      <c r="F276" s="708"/>
      <c r="G276" s="661"/>
      <c r="H276" s="701"/>
      <c r="I276" s="189"/>
      <c r="J276" s="189"/>
      <c r="K276" s="189"/>
      <c r="L276" s="189"/>
      <c r="M276" s="189"/>
      <c r="N276" s="189"/>
      <c r="O276" s="189"/>
      <c r="P276" s="189"/>
      <c r="Q276" s="189"/>
      <c r="R276" s="189"/>
      <c r="S276" s="189"/>
      <c r="T276" s="189"/>
      <c r="U276" s="189"/>
      <c r="V276" s="189"/>
    </row>
    <row r="277" ht="15.75" customHeight="1">
      <c r="A277" s="692"/>
      <c r="B277" s="189"/>
      <c r="C277" s="189"/>
      <c r="D277" s="700"/>
      <c r="E277" s="661"/>
      <c r="F277" s="708"/>
      <c r="G277" s="661"/>
      <c r="H277" s="701"/>
      <c r="I277" s="189"/>
      <c r="J277" s="189"/>
      <c r="K277" s="189"/>
      <c r="L277" s="189"/>
      <c r="M277" s="189"/>
      <c r="N277" s="189"/>
      <c r="O277" s="189"/>
      <c r="P277" s="189"/>
      <c r="Q277" s="189"/>
      <c r="R277" s="189"/>
      <c r="S277" s="189"/>
      <c r="T277" s="189"/>
      <c r="U277" s="189"/>
      <c r="V277" s="189"/>
    </row>
    <row r="278" ht="15.75" customHeight="1">
      <c r="A278" s="692"/>
      <c r="B278" s="189"/>
      <c r="C278" s="189"/>
      <c r="D278" s="700"/>
      <c r="E278" s="661"/>
      <c r="F278" s="708"/>
      <c r="G278" s="661"/>
      <c r="H278" s="701"/>
      <c r="I278" s="189"/>
      <c r="J278" s="189"/>
      <c r="K278" s="189"/>
      <c r="L278" s="189"/>
      <c r="M278" s="189"/>
      <c r="N278" s="189"/>
      <c r="O278" s="189"/>
      <c r="P278" s="189"/>
      <c r="Q278" s="189"/>
      <c r="R278" s="189"/>
      <c r="S278" s="189"/>
      <c r="T278" s="189"/>
      <c r="U278" s="189"/>
      <c r="V278" s="189"/>
    </row>
    <row r="279" ht="15.75" customHeight="1">
      <c r="A279" s="692"/>
      <c r="B279" s="189"/>
      <c r="C279" s="189"/>
      <c r="D279" s="700"/>
      <c r="E279" s="661"/>
      <c r="F279" s="708"/>
      <c r="G279" s="661"/>
      <c r="H279" s="701"/>
      <c r="I279" s="189"/>
      <c r="J279" s="189"/>
      <c r="K279" s="189"/>
      <c r="L279" s="189"/>
      <c r="M279" s="189"/>
      <c r="N279" s="189"/>
      <c r="O279" s="189"/>
      <c r="P279" s="189"/>
      <c r="Q279" s="189"/>
      <c r="R279" s="189"/>
      <c r="S279" s="189"/>
      <c r="T279" s="189"/>
      <c r="U279" s="189"/>
      <c r="V279" s="189"/>
    </row>
    <row r="280" ht="15.75" customHeight="1">
      <c r="A280" s="692"/>
      <c r="B280" s="189"/>
      <c r="C280" s="189"/>
      <c r="D280" s="700"/>
      <c r="E280" s="661"/>
      <c r="F280" s="708"/>
      <c r="G280" s="661"/>
      <c r="H280" s="701"/>
      <c r="I280" s="189"/>
      <c r="J280" s="189"/>
      <c r="K280" s="189"/>
      <c r="L280" s="189"/>
      <c r="M280" s="189"/>
      <c r="N280" s="189"/>
      <c r="O280" s="189"/>
      <c r="P280" s="189"/>
      <c r="Q280" s="189"/>
      <c r="R280" s="189"/>
      <c r="S280" s="189"/>
      <c r="T280" s="189"/>
      <c r="U280" s="189"/>
      <c r="V280" s="189"/>
    </row>
    <row r="281" ht="15.75" customHeight="1">
      <c r="A281" s="692"/>
      <c r="B281" s="189"/>
      <c r="C281" s="189"/>
      <c r="D281" s="700"/>
      <c r="E281" s="661"/>
      <c r="F281" s="708"/>
      <c r="G281" s="661"/>
      <c r="H281" s="701"/>
      <c r="I281" s="189"/>
      <c r="J281" s="189"/>
      <c r="K281" s="189"/>
      <c r="L281" s="189"/>
      <c r="M281" s="189"/>
      <c r="N281" s="189"/>
      <c r="O281" s="189"/>
      <c r="P281" s="189"/>
      <c r="Q281" s="189"/>
      <c r="R281" s="189"/>
      <c r="S281" s="189"/>
      <c r="T281" s="189"/>
      <c r="U281" s="189"/>
      <c r="V281" s="189"/>
    </row>
    <row r="282" ht="15.75" customHeight="1">
      <c r="A282" s="692"/>
      <c r="B282" s="189"/>
      <c r="C282" s="189"/>
      <c r="D282" s="700"/>
      <c r="E282" s="661"/>
      <c r="F282" s="708"/>
      <c r="G282" s="661"/>
      <c r="H282" s="701"/>
      <c r="I282" s="189"/>
      <c r="J282" s="189"/>
      <c r="K282" s="189"/>
      <c r="L282" s="189"/>
      <c r="M282" s="189"/>
      <c r="N282" s="189"/>
      <c r="O282" s="189"/>
      <c r="P282" s="189"/>
      <c r="Q282" s="189"/>
      <c r="R282" s="189"/>
      <c r="S282" s="189"/>
      <c r="T282" s="189"/>
      <c r="U282" s="189"/>
      <c r="V282" s="189"/>
    </row>
    <row r="283" ht="15.75" customHeight="1">
      <c r="A283" s="692"/>
      <c r="B283" s="189"/>
      <c r="C283" s="189"/>
      <c r="D283" s="700"/>
      <c r="E283" s="661"/>
      <c r="F283" s="708"/>
      <c r="G283" s="661"/>
      <c r="H283" s="701"/>
      <c r="I283" s="189"/>
      <c r="J283" s="189"/>
      <c r="K283" s="189"/>
      <c r="L283" s="189"/>
      <c r="M283" s="189"/>
      <c r="N283" s="189"/>
      <c r="O283" s="189"/>
      <c r="P283" s="189"/>
      <c r="Q283" s="189"/>
      <c r="R283" s="189"/>
      <c r="S283" s="189"/>
      <c r="T283" s="189"/>
      <c r="U283" s="189"/>
      <c r="V283" s="189"/>
    </row>
    <row r="284" ht="15.75" customHeight="1">
      <c r="A284" s="692"/>
      <c r="B284" s="189"/>
      <c r="C284" s="189"/>
      <c r="D284" s="700"/>
      <c r="E284" s="661"/>
      <c r="F284" s="708"/>
      <c r="G284" s="661"/>
      <c r="H284" s="701"/>
      <c r="I284" s="189"/>
      <c r="J284" s="189"/>
      <c r="K284" s="189"/>
      <c r="L284" s="189"/>
      <c r="M284" s="189"/>
      <c r="N284" s="189"/>
      <c r="O284" s="189"/>
      <c r="P284" s="189"/>
      <c r="Q284" s="189"/>
      <c r="R284" s="189"/>
      <c r="S284" s="189"/>
      <c r="T284" s="189"/>
      <c r="U284" s="189"/>
      <c r="V284" s="189"/>
    </row>
    <row r="285" ht="15.75" customHeight="1">
      <c r="A285" s="692"/>
      <c r="B285" s="189"/>
      <c r="C285" s="189"/>
      <c r="D285" s="700"/>
      <c r="E285" s="661"/>
      <c r="F285" s="708"/>
      <c r="G285" s="661"/>
      <c r="H285" s="701"/>
      <c r="I285" s="189"/>
      <c r="J285" s="189"/>
      <c r="K285" s="189"/>
      <c r="L285" s="189"/>
      <c r="M285" s="189"/>
      <c r="N285" s="189"/>
      <c r="O285" s="189"/>
      <c r="P285" s="189"/>
      <c r="Q285" s="189"/>
      <c r="R285" s="189"/>
      <c r="S285" s="189"/>
      <c r="T285" s="189"/>
      <c r="U285" s="189"/>
      <c r="V285" s="189"/>
    </row>
    <row r="286" ht="15.75" customHeight="1">
      <c r="A286" s="692"/>
      <c r="B286" s="189"/>
      <c r="C286" s="189"/>
      <c r="D286" s="700"/>
      <c r="E286" s="661"/>
      <c r="F286" s="708"/>
      <c r="G286" s="661"/>
      <c r="H286" s="701"/>
      <c r="I286" s="189"/>
      <c r="J286" s="189"/>
      <c r="K286" s="189"/>
      <c r="L286" s="189"/>
      <c r="M286" s="189"/>
      <c r="N286" s="189"/>
      <c r="O286" s="189"/>
      <c r="P286" s="189"/>
      <c r="Q286" s="189"/>
      <c r="R286" s="189"/>
      <c r="S286" s="189"/>
      <c r="T286" s="189"/>
      <c r="U286" s="189"/>
      <c r="V286" s="189"/>
    </row>
    <row r="287" ht="15.75" customHeight="1">
      <c r="A287" s="692"/>
      <c r="B287" s="189"/>
      <c r="C287" s="189"/>
      <c r="D287" s="700"/>
      <c r="E287" s="661"/>
      <c r="F287" s="708"/>
      <c r="G287" s="661"/>
      <c r="H287" s="701"/>
      <c r="I287" s="189"/>
      <c r="J287" s="189"/>
      <c r="K287" s="189"/>
      <c r="L287" s="189"/>
      <c r="M287" s="189"/>
      <c r="N287" s="189"/>
      <c r="O287" s="189"/>
      <c r="P287" s="189"/>
      <c r="Q287" s="189"/>
      <c r="R287" s="189"/>
      <c r="S287" s="189"/>
      <c r="T287" s="189"/>
      <c r="U287" s="189"/>
      <c r="V287" s="189"/>
    </row>
    <row r="288" ht="15.75" customHeight="1">
      <c r="A288" s="692"/>
      <c r="B288" s="189"/>
      <c r="C288" s="189"/>
      <c r="D288" s="700"/>
      <c r="E288" s="661"/>
      <c r="F288" s="708"/>
      <c r="G288" s="661"/>
      <c r="H288" s="701"/>
      <c r="I288" s="189"/>
      <c r="J288" s="189"/>
      <c r="K288" s="189"/>
      <c r="L288" s="189"/>
      <c r="M288" s="189"/>
      <c r="N288" s="189"/>
      <c r="O288" s="189"/>
      <c r="P288" s="189"/>
      <c r="Q288" s="189"/>
      <c r="R288" s="189"/>
      <c r="S288" s="189"/>
      <c r="T288" s="189"/>
      <c r="U288" s="189"/>
      <c r="V288" s="189"/>
    </row>
    <row r="289" ht="15.75" customHeight="1">
      <c r="A289" s="692"/>
      <c r="B289" s="189"/>
      <c r="C289" s="189"/>
      <c r="D289" s="700"/>
      <c r="E289" s="661"/>
      <c r="F289" s="708"/>
      <c r="G289" s="661"/>
      <c r="H289" s="701"/>
      <c r="I289" s="189"/>
      <c r="J289" s="189"/>
      <c r="K289" s="189"/>
      <c r="L289" s="189"/>
      <c r="M289" s="189"/>
      <c r="N289" s="189"/>
      <c r="O289" s="189"/>
      <c r="P289" s="189"/>
      <c r="Q289" s="189"/>
      <c r="R289" s="189"/>
      <c r="S289" s="189"/>
      <c r="T289" s="189"/>
      <c r="U289" s="189"/>
      <c r="V289" s="189"/>
    </row>
    <row r="290" ht="15.75" customHeight="1">
      <c r="A290" s="692"/>
      <c r="B290" s="189"/>
      <c r="C290" s="189"/>
      <c r="D290" s="700"/>
      <c r="E290" s="661"/>
      <c r="F290" s="708"/>
      <c r="G290" s="661"/>
      <c r="H290" s="701"/>
      <c r="I290" s="189"/>
      <c r="J290" s="189"/>
      <c r="K290" s="189"/>
      <c r="L290" s="189"/>
      <c r="M290" s="189"/>
      <c r="N290" s="189"/>
      <c r="O290" s="189"/>
      <c r="P290" s="189"/>
      <c r="Q290" s="189"/>
      <c r="R290" s="189"/>
      <c r="S290" s="189"/>
      <c r="T290" s="189"/>
      <c r="U290" s="189"/>
      <c r="V290" s="189"/>
    </row>
    <row r="291" ht="15.75" customHeight="1">
      <c r="A291" s="692"/>
      <c r="B291" s="189"/>
      <c r="C291" s="189"/>
      <c r="D291" s="700"/>
      <c r="E291" s="661"/>
      <c r="F291" s="708"/>
      <c r="G291" s="661"/>
      <c r="H291" s="701"/>
      <c r="I291" s="189"/>
      <c r="J291" s="189"/>
      <c r="K291" s="189"/>
      <c r="L291" s="189"/>
      <c r="M291" s="189"/>
      <c r="N291" s="189"/>
      <c r="O291" s="189"/>
      <c r="P291" s="189"/>
      <c r="Q291" s="189"/>
      <c r="R291" s="189"/>
      <c r="S291" s="189"/>
      <c r="T291" s="189"/>
      <c r="U291" s="189"/>
      <c r="V291" s="189"/>
    </row>
    <row r="292" ht="15.75" customHeight="1">
      <c r="A292" s="692"/>
      <c r="B292" s="189"/>
      <c r="C292" s="189"/>
      <c r="D292" s="700"/>
      <c r="E292" s="661"/>
      <c r="F292" s="708"/>
      <c r="G292" s="661"/>
      <c r="H292" s="701"/>
      <c r="I292" s="189"/>
      <c r="J292" s="189"/>
      <c r="K292" s="189"/>
      <c r="L292" s="189"/>
      <c r="M292" s="189"/>
      <c r="N292" s="189"/>
      <c r="O292" s="189"/>
      <c r="P292" s="189"/>
      <c r="Q292" s="189"/>
      <c r="R292" s="189"/>
      <c r="S292" s="189"/>
      <c r="T292" s="189"/>
      <c r="U292" s="189"/>
      <c r="V292" s="189"/>
    </row>
    <row r="293" ht="15.75" customHeight="1">
      <c r="A293" s="692"/>
      <c r="B293" s="189"/>
      <c r="C293" s="189"/>
      <c r="D293" s="700"/>
      <c r="E293" s="661"/>
      <c r="F293" s="708"/>
      <c r="G293" s="661"/>
      <c r="H293" s="701"/>
      <c r="I293" s="189"/>
      <c r="J293" s="189"/>
      <c r="K293" s="189"/>
      <c r="L293" s="189"/>
      <c r="M293" s="189"/>
      <c r="N293" s="189"/>
      <c r="O293" s="189"/>
      <c r="P293" s="189"/>
      <c r="Q293" s="189"/>
      <c r="R293" s="189"/>
      <c r="S293" s="189"/>
      <c r="T293" s="189"/>
      <c r="U293" s="189"/>
      <c r="V293" s="189"/>
    </row>
    <row r="294" ht="15.75" customHeight="1">
      <c r="A294" s="692"/>
      <c r="B294" s="189"/>
      <c r="C294" s="189"/>
      <c r="D294" s="700"/>
      <c r="E294" s="661"/>
      <c r="F294" s="708"/>
      <c r="G294" s="661"/>
      <c r="H294" s="701"/>
      <c r="I294" s="189"/>
      <c r="J294" s="189"/>
      <c r="K294" s="189"/>
      <c r="L294" s="189"/>
      <c r="M294" s="189"/>
      <c r="N294" s="189"/>
      <c r="O294" s="189"/>
      <c r="P294" s="189"/>
      <c r="Q294" s="189"/>
      <c r="R294" s="189"/>
      <c r="S294" s="189"/>
      <c r="T294" s="189"/>
      <c r="U294" s="189"/>
      <c r="V294" s="189"/>
    </row>
    <row r="295" ht="15.75" customHeight="1">
      <c r="A295" s="692"/>
      <c r="B295" s="189"/>
      <c r="C295" s="189"/>
      <c r="D295" s="700"/>
      <c r="E295" s="661"/>
      <c r="F295" s="708"/>
      <c r="G295" s="661"/>
      <c r="H295" s="701"/>
      <c r="I295" s="189"/>
      <c r="J295" s="189"/>
      <c r="K295" s="189"/>
      <c r="L295" s="189"/>
      <c r="M295" s="189"/>
      <c r="N295" s="189"/>
      <c r="O295" s="189"/>
      <c r="P295" s="189"/>
      <c r="Q295" s="189"/>
      <c r="R295" s="189"/>
      <c r="S295" s="189"/>
      <c r="T295" s="189"/>
      <c r="U295" s="189"/>
      <c r="V295" s="189"/>
    </row>
    <row r="296" ht="15.75" customHeight="1">
      <c r="A296" s="692"/>
      <c r="B296" s="189"/>
      <c r="C296" s="189"/>
      <c r="D296" s="700"/>
      <c r="E296" s="661"/>
      <c r="F296" s="708"/>
      <c r="G296" s="661"/>
      <c r="H296" s="701"/>
      <c r="I296" s="189"/>
      <c r="J296" s="189"/>
      <c r="K296" s="189"/>
      <c r="L296" s="189"/>
      <c r="M296" s="189"/>
      <c r="N296" s="189"/>
      <c r="O296" s="189"/>
      <c r="P296" s="189"/>
      <c r="Q296" s="189"/>
      <c r="R296" s="189"/>
      <c r="S296" s="189"/>
      <c r="T296" s="189"/>
      <c r="U296" s="189"/>
      <c r="V296" s="189"/>
    </row>
    <row r="297" ht="15.75" customHeight="1">
      <c r="A297" s="692"/>
      <c r="B297" s="189"/>
      <c r="C297" s="189"/>
      <c r="D297" s="700"/>
      <c r="E297" s="661"/>
      <c r="F297" s="708"/>
      <c r="G297" s="661"/>
      <c r="H297" s="701"/>
      <c r="I297" s="189"/>
      <c r="J297" s="189"/>
      <c r="K297" s="189"/>
      <c r="L297" s="189"/>
      <c r="M297" s="189"/>
      <c r="N297" s="189"/>
      <c r="O297" s="189"/>
      <c r="P297" s="189"/>
      <c r="Q297" s="189"/>
      <c r="R297" s="189"/>
      <c r="S297" s="189"/>
      <c r="T297" s="189"/>
      <c r="U297" s="189"/>
      <c r="V297" s="189"/>
    </row>
    <row r="298" ht="15.75" customHeight="1">
      <c r="A298" s="692"/>
      <c r="B298" s="189"/>
      <c r="C298" s="189"/>
      <c r="D298" s="700"/>
      <c r="E298" s="661"/>
      <c r="F298" s="708"/>
      <c r="G298" s="661"/>
      <c r="H298" s="701"/>
      <c r="I298" s="189"/>
      <c r="J298" s="189"/>
      <c r="K298" s="189"/>
      <c r="L298" s="189"/>
      <c r="M298" s="189"/>
      <c r="N298" s="189"/>
      <c r="O298" s="189"/>
      <c r="P298" s="189"/>
      <c r="Q298" s="189"/>
      <c r="R298" s="189"/>
      <c r="S298" s="189"/>
      <c r="T298" s="189"/>
      <c r="U298" s="189"/>
      <c r="V298" s="189"/>
    </row>
    <row r="299" ht="15.75" customHeight="1">
      <c r="A299" s="692"/>
      <c r="B299" s="189"/>
      <c r="C299" s="189"/>
      <c r="D299" s="700"/>
      <c r="E299" s="661"/>
      <c r="F299" s="708"/>
      <c r="G299" s="661"/>
      <c r="H299" s="701"/>
      <c r="I299" s="189"/>
      <c r="J299" s="189"/>
      <c r="K299" s="189"/>
      <c r="L299" s="189"/>
      <c r="M299" s="189"/>
      <c r="N299" s="189"/>
      <c r="O299" s="189"/>
      <c r="P299" s="189"/>
      <c r="Q299" s="189"/>
      <c r="R299" s="189"/>
      <c r="S299" s="189"/>
      <c r="T299" s="189"/>
      <c r="U299" s="189"/>
      <c r="V299" s="189"/>
    </row>
    <row r="300" ht="15.75" customHeight="1">
      <c r="A300" s="692"/>
      <c r="B300" s="189"/>
      <c r="C300" s="189"/>
      <c r="D300" s="700"/>
      <c r="E300" s="661"/>
      <c r="F300" s="708"/>
      <c r="G300" s="661"/>
      <c r="H300" s="701"/>
      <c r="I300" s="189"/>
      <c r="J300" s="189"/>
      <c r="K300" s="189"/>
      <c r="L300" s="189"/>
      <c r="M300" s="189"/>
      <c r="N300" s="189"/>
      <c r="O300" s="189"/>
      <c r="P300" s="189"/>
      <c r="Q300" s="189"/>
      <c r="R300" s="189"/>
      <c r="S300" s="189"/>
      <c r="T300" s="189"/>
      <c r="U300" s="189"/>
      <c r="V300" s="189"/>
    </row>
    <row r="301" ht="15.75" customHeight="1">
      <c r="A301" s="692"/>
      <c r="B301" s="189"/>
      <c r="C301" s="189"/>
      <c r="D301" s="700"/>
      <c r="E301" s="661"/>
      <c r="F301" s="708"/>
      <c r="G301" s="661"/>
      <c r="H301" s="701"/>
      <c r="I301" s="189"/>
      <c r="J301" s="189"/>
      <c r="K301" s="189"/>
      <c r="L301" s="189"/>
      <c r="M301" s="189"/>
      <c r="N301" s="189"/>
      <c r="O301" s="189"/>
      <c r="P301" s="189"/>
      <c r="Q301" s="189"/>
      <c r="R301" s="189"/>
      <c r="S301" s="189"/>
      <c r="T301" s="189"/>
      <c r="U301" s="189"/>
      <c r="V301" s="189"/>
    </row>
    <row r="302" ht="15.75" customHeight="1">
      <c r="A302" s="692"/>
      <c r="B302" s="189"/>
      <c r="C302" s="189"/>
      <c r="D302" s="700"/>
      <c r="E302" s="661"/>
      <c r="F302" s="708"/>
      <c r="G302" s="661"/>
      <c r="H302" s="701"/>
      <c r="I302" s="189"/>
      <c r="J302" s="189"/>
      <c r="K302" s="189"/>
      <c r="L302" s="189"/>
      <c r="M302" s="189"/>
      <c r="N302" s="189"/>
      <c r="O302" s="189"/>
      <c r="P302" s="189"/>
      <c r="Q302" s="189"/>
      <c r="R302" s="189"/>
      <c r="S302" s="189"/>
      <c r="T302" s="189"/>
      <c r="U302" s="189"/>
      <c r="V302" s="189"/>
    </row>
    <row r="303" ht="15.75" customHeight="1">
      <c r="A303" s="692"/>
      <c r="B303" s="189"/>
      <c r="C303" s="189"/>
      <c r="D303" s="700"/>
      <c r="E303" s="661"/>
      <c r="F303" s="708"/>
      <c r="G303" s="661"/>
      <c r="H303" s="701"/>
      <c r="I303" s="189"/>
      <c r="J303" s="189"/>
      <c r="K303" s="189"/>
      <c r="L303" s="189"/>
      <c r="M303" s="189"/>
      <c r="N303" s="189"/>
      <c r="O303" s="189"/>
      <c r="P303" s="189"/>
      <c r="Q303" s="189"/>
      <c r="R303" s="189"/>
      <c r="S303" s="189"/>
      <c r="T303" s="189"/>
      <c r="U303" s="189"/>
      <c r="V303" s="189"/>
    </row>
    <row r="304" ht="15.75" customHeight="1">
      <c r="A304" s="692"/>
      <c r="B304" s="189"/>
      <c r="C304" s="189"/>
      <c r="D304" s="700"/>
      <c r="E304" s="661"/>
      <c r="F304" s="708"/>
      <c r="G304" s="661"/>
      <c r="H304" s="701"/>
      <c r="I304" s="189"/>
      <c r="J304" s="189"/>
      <c r="K304" s="189"/>
      <c r="L304" s="189"/>
      <c r="M304" s="189"/>
      <c r="N304" s="189"/>
      <c r="O304" s="189"/>
      <c r="P304" s="189"/>
      <c r="Q304" s="189"/>
      <c r="R304" s="189"/>
      <c r="S304" s="189"/>
      <c r="T304" s="189"/>
      <c r="U304" s="189"/>
      <c r="V304" s="189"/>
    </row>
    <row r="305" ht="15.75" customHeight="1">
      <c r="A305" s="692"/>
      <c r="B305" s="189"/>
      <c r="C305" s="189"/>
      <c r="D305" s="700"/>
      <c r="E305" s="661"/>
      <c r="F305" s="708"/>
      <c r="G305" s="661"/>
      <c r="H305" s="701"/>
      <c r="I305" s="189"/>
      <c r="J305" s="189"/>
      <c r="K305" s="189"/>
      <c r="L305" s="189"/>
      <c r="M305" s="189"/>
      <c r="N305" s="189"/>
      <c r="O305" s="189"/>
      <c r="P305" s="189"/>
      <c r="Q305" s="189"/>
      <c r="R305" s="189"/>
      <c r="S305" s="189"/>
      <c r="T305" s="189"/>
      <c r="U305" s="189"/>
      <c r="V305" s="189"/>
    </row>
    <row r="306" ht="15.75" customHeight="1">
      <c r="A306" s="692"/>
      <c r="B306" s="189"/>
      <c r="C306" s="189"/>
      <c r="D306" s="700"/>
      <c r="E306" s="661"/>
      <c r="F306" s="708"/>
      <c r="G306" s="661"/>
      <c r="H306" s="701"/>
      <c r="I306" s="189"/>
      <c r="J306" s="189"/>
      <c r="K306" s="189"/>
      <c r="L306" s="189"/>
      <c r="M306" s="189"/>
      <c r="N306" s="189"/>
      <c r="O306" s="189"/>
      <c r="P306" s="189"/>
      <c r="Q306" s="189"/>
      <c r="R306" s="189"/>
      <c r="S306" s="189"/>
      <c r="T306" s="189"/>
      <c r="U306" s="189"/>
      <c r="V306" s="189"/>
    </row>
    <row r="307" ht="15.75" customHeight="1">
      <c r="A307" s="692"/>
      <c r="B307" s="189"/>
      <c r="C307" s="189"/>
      <c r="D307" s="700"/>
      <c r="E307" s="661"/>
      <c r="F307" s="708"/>
      <c r="G307" s="661"/>
      <c r="H307" s="701"/>
      <c r="I307" s="189"/>
      <c r="J307" s="189"/>
      <c r="K307" s="189"/>
      <c r="L307" s="189"/>
      <c r="M307" s="189"/>
      <c r="N307" s="189"/>
      <c r="O307" s="189"/>
      <c r="P307" s="189"/>
      <c r="Q307" s="189"/>
      <c r="R307" s="189"/>
      <c r="S307" s="189"/>
      <c r="T307" s="189"/>
      <c r="U307" s="189"/>
      <c r="V307" s="189"/>
    </row>
    <row r="308" ht="15.75" customHeight="1">
      <c r="A308" s="692"/>
      <c r="B308" s="189"/>
      <c r="C308" s="189"/>
      <c r="D308" s="700"/>
      <c r="E308" s="661"/>
      <c r="F308" s="708"/>
      <c r="G308" s="661"/>
      <c r="H308" s="701"/>
      <c r="I308" s="189"/>
      <c r="J308" s="189"/>
      <c r="K308" s="189"/>
      <c r="L308" s="189"/>
      <c r="M308" s="189"/>
      <c r="N308" s="189"/>
      <c r="O308" s="189"/>
      <c r="P308" s="189"/>
      <c r="Q308" s="189"/>
      <c r="R308" s="189"/>
      <c r="S308" s="189"/>
      <c r="T308" s="189"/>
      <c r="U308" s="189"/>
      <c r="V308" s="189"/>
    </row>
    <row r="309" ht="15.75" customHeight="1">
      <c r="A309" s="692"/>
      <c r="B309" s="189"/>
      <c r="C309" s="189"/>
      <c r="D309" s="700"/>
      <c r="E309" s="661"/>
      <c r="F309" s="708"/>
      <c r="G309" s="661"/>
      <c r="H309" s="701"/>
      <c r="I309" s="189"/>
      <c r="J309" s="189"/>
      <c r="K309" s="189"/>
      <c r="L309" s="189"/>
      <c r="M309" s="189"/>
      <c r="N309" s="189"/>
      <c r="O309" s="189"/>
      <c r="P309" s="189"/>
      <c r="Q309" s="189"/>
      <c r="R309" s="189"/>
      <c r="S309" s="189"/>
      <c r="T309" s="189"/>
      <c r="U309" s="189"/>
      <c r="V309" s="189"/>
    </row>
    <row r="310" ht="15.75" customHeight="1">
      <c r="A310" s="692"/>
      <c r="B310" s="189"/>
      <c r="C310" s="189"/>
      <c r="D310" s="700"/>
      <c r="E310" s="661"/>
      <c r="F310" s="708"/>
      <c r="G310" s="661"/>
      <c r="H310" s="701"/>
      <c r="I310" s="189"/>
      <c r="J310" s="189"/>
      <c r="K310" s="189"/>
      <c r="L310" s="189"/>
      <c r="M310" s="189"/>
      <c r="N310" s="189"/>
      <c r="O310" s="189"/>
      <c r="P310" s="189"/>
      <c r="Q310" s="189"/>
      <c r="R310" s="189"/>
      <c r="S310" s="189"/>
      <c r="T310" s="189"/>
      <c r="U310" s="189"/>
      <c r="V310" s="189"/>
    </row>
    <row r="311" ht="15.75" customHeight="1">
      <c r="A311" s="692"/>
      <c r="B311" s="189"/>
      <c r="C311" s="189"/>
      <c r="D311" s="700"/>
      <c r="E311" s="661"/>
      <c r="F311" s="708"/>
      <c r="G311" s="661"/>
      <c r="H311" s="701"/>
      <c r="I311" s="189"/>
      <c r="J311" s="189"/>
      <c r="K311" s="189"/>
      <c r="L311" s="189"/>
      <c r="M311" s="189"/>
      <c r="N311" s="189"/>
      <c r="O311" s="189"/>
      <c r="P311" s="189"/>
      <c r="Q311" s="189"/>
      <c r="R311" s="189"/>
      <c r="S311" s="189"/>
      <c r="T311" s="189"/>
      <c r="U311" s="189"/>
      <c r="V311" s="189"/>
    </row>
    <row r="312" ht="15.75" customHeight="1">
      <c r="A312" s="692"/>
      <c r="B312" s="189"/>
      <c r="C312" s="189"/>
      <c r="D312" s="700"/>
      <c r="E312" s="661"/>
      <c r="F312" s="708"/>
      <c r="G312" s="661"/>
      <c r="H312" s="701"/>
      <c r="I312" s="189"/>
      <c r="J312" s="189"/>
      <c r="K312" s="189"/>
      <c r="L312" s="189"/>
      <c r="M312" s="189"/>
      <c r="N312" s="189"/>
      <c r="O312" s="189"/>
      <c r="P312" s="189"/>
      <c r="Q312" s="189"/>
      <c r="R312" s="189"/>
      <c r="S312" s="189"/>
      <c r="T312" s="189"/>
      <c r="U312" s="189"/>
      <c r="V312" s="189"/>
    </row>
    <row r="313" ht="15.75" customHeight="1">
      <c r="A313" s="692"/>
      <c r="B313" s="189"/>
      <c r="C313" s="189"/>
      <c r="D313" s="700"/>
      <c r="E313" s="661"/>
      <c r="F313" s="708"/>
      <c r="G313" s="661"/>
      <c r="H313" s="701"/>
      <c r="I313" s="189"/>
      <c r="J313" s="189"/>
      <c r="K313" s="189"/>
      <c r="L313" s="189"/>
      <c r="M313" s="189"/>
      <c r="N313" s="189"/>
      <c r="O313" s="189"/>
      <c r="P313" s="189"/>
      <c r="Q313" s="189"/>
      <c r="R313" s="189"/>
      <c r="S313" s="189"/>
      <c r="T313" s="189"/>
      <c r="U313" s="189"/>
      <c r="V313" s="189"/>
    </row>
    <row r="314" ht="15.75" customHeight="1">
      <c r="A314" s="692"/>
      <c r="B314" s="189"/>
      <c r="C314" s="189"/>
      <c r="D314" s="700"/>
      <c r="E314" s="661"/>
      <c r="F314" s="708"/>
      <c r="G314" s="661"/>
      <c r="H314" s="701"/>
      <c r="I314" s="189"/>
      <c r="J314" s="189"/>
      <c r="K314" s="189"/>
      <c r="L314" s="189"/>
      <c r="M314" s="189"/>
      <c r="N314" s="189"/>
      <c r="O314" s="189"/>
      <c r="P314" s="189"/>
      <c r="Q314" s="189"/>
      <c r="R314" s="189"/>
      <c r="S314" s="189"/>
      <c r="T314" s="189"/>
      <c r="U314" s="189"/>
      <c r="V314" s="189"/>
    </row>
    <row r="315" ht="15.75" customHeight="1">
      <c r="A315" s="692"/>
      <c r="B315" s="189"/>
      <c r="C315" s="189"/>
      <c r="D315" s="700"/>
      <c r="E315" s="661"/>
      <c r="F315" s="708"/>
      <c r="G315" s="661"/>
      <c r="H315" s="701"/>
      <c r="I315" s="189"/>
      <c r="J315" s="189"/>
      <c r="K315" s="189"/>
      <c r="L315" s="189"/>
      <c r="M315" s="189"/>
      <c r="N315" s="189"/>
      <c r="O315" s="189"/>
      <c r="P315" s="189"/>
      <c r="Q315" s="189"/>
      <c r="R315" s="189"/>
      <c r="S315" s="189"/>
      <c r="T315" s="189"/>
      <c r="U315" s="189"/>
      <c r="V315" s="189"/>
    </row>
    <row r="316" ht="15.75" customHeight="1">
      <c r="A316" s="692"/>
      <c r="B316" s="189"/>
      <c r="C316" s="189"/>
      <c r="D316" s="700"/>
      <c r="E316" s="661"/>
      <c r="F316" s="708"/>
      <c r="G316" s="661"/>
      <c r="H316" s="701"/>
      <c r="I316" s="189"/>
      <c r="J316" s="189"/>
      <c r="K316" s="189"/>
      <c r="L316" s="189"/>
      <c r="M316" s="189"/>
      <c r="N316" s="189"/>
      <c r="O316" s="189"/>
      <c r="P316" s="189"/>
      <c r="Q316" s="189"/>
      <c r="R316" s="189"/>
      <c r="S316" s="189"/>
      <c r="T316" s="189"/>
      <c r="U316" s="189"/>
      <c r="V316" s="189"/>
    </row>
    <row r="317" ht="15.75" customHeight="1">
      <c r="A317" s="692"/>
      <c r="B317" s="189"/>
      <c r="C317" s="189"/>
      <c r="D317" s="700"/>
      <c r="E317" s="661"/>
      <c r="F317" s="708"/>
      <c r="G317" s="661"/>
      <c r="H317" s="701"/>
      <c r="I317" s="189"/>
      <c r="J317" s="189"/>
      <c r="K317" s="189"/>
      <c r="L317" s="189"/>
      <c r="M317" s="189"/>
      <c r="N317" s="189"/>
      <c r="O317" s="189"/>
      <c r="P317" s="189"/>
      <c r="Q317" s="189"/>
      <c r="R317" s="189"/>
      <c r="S317" s="189"/>
      <c r="T317" s="189"/>
      <c r="U317" s="189"/>
      <c r="V317" s="189"/>
    </row>
    <row r="318" ht="15.75" customHeight="1">
      <c r="A318" s="692"/>
      <c r="B318" s="189"/>
      <c r="C318" s="189"/>
      <c r="D318" s="700"/>
      <c r="E318" s="661"/>
      <c r="F318" s="708"/>
      <c r="G318" s="661"/>
      <c r="H318" s="701"/>
      <c r="I318" s="189"/>
      <c r="J318" s="189"/>
      <c r="K318" s="189"/>
      <c r="L318" s="189"/>
      <c r="M318" s="189"/>
      <c r="N318" s="189"/>
      <c r="O318" s="189"/>
      <c r="P318" s="189"/>
      <c r="Q318" s="189"/>
      <c r="R318" s="189"/>
      <c r="S318" s="189"/>
      <c r="T318" s="189"/>
      <c r="U318" s="189"/>
      <c r="V318" s="189"/>
    </row>
    <row r="319" ht="15.75" customHeight="1">
      <c r="A319" s="692"/>
      <c r="B319" s="189"/>
      <c r="C319" s="189"/>
      <c r="D319" s="700"/>
      <c r="E319" s="661"/>
      <c r="F319" s="708"/>
      <c r="G319" s="661"/>
      <c r="H319" s="701"/>
      <c r="I319" s="189"/>
      <c r="J319" s="189"/>
      <c r="K319" s="189"/>
      <c r="L319" s="189"/>
      <c r="M319" s="189"/>
      <c r="N319" s="189"/>
      <c r="O319" s="189"/>
      <c r="P319" s="189"/>
      <c r="Q319" s="189"/>
      <c r="R319" s="189"/>
      <c r="S319" s="189"/>
      <c r="T319" s="189"/>
      <c r="U319" s="189"/>
      <c r="V319" s="189"/>
    </row>
    <row r="320" ht="15.75" customHeight="1">
      <c r="A320" s="692"/>
      <c r="B320" s="189"/>
      <c r="C320" s="189"/>
      <c r="D320" s="700"/>
      <c r="E320" s="661"/>
      <c r="F320" s="708"/>
      <c r="G320" s="661"/>
      <c r="H320" s="701"/>
      <c r="I320" s="189"/>
      <c r="J320" s="189"/>
      <c r="K320" s="189"/>
      <c r="L320" s="189"/>
      <c r="M320" s="189"/>
      <c r="N320" s="189"/>
      <c r="O320" s="189"/>
      <c r="P320" s="189"/>
      <c r="Q320" s="189"/>
      <c r="R320" s="189"/>
      <c r="S320" s="189"/>
      <c r="T320" s="189"/>
      <c r="U320" s="189"/>
      <c r="V320" s="189"/>
    </row>
    <row r="321" ht="15.75" customHeight="1">
      <c r="A321" s="692"/>
      <c r="B321" s="189"/>
      <c r="C321" s="189"/>
      <c r="D321" s="700"/>
      <c r="E321" s="661"/>
      <c r="F321" s="708"/>
      <c r="G321" s="661"/>
      <c r="H321" s="701"/>
      <c r="I321" s="189"/>
      <c r="J321" s="189"/>
      <c r="K321" s="189"/>
      <c r="L321" s="189"/>
      <c r="M321" s="189"/>
      <c r="N321" s="189"/>
      <c r="O321" s="189"/>
      <c r="P321" s="189"/>
      <c r="Q321" s="189"/>
      <c r="R321" s="189"/>
      <c r="S321" s="189"/>
      <c r="T321" s="189"/>
      <c r="U321" s="189"/>
      <c r="V321" s="189"/>
    </row>
    <row r="322" ht="15.75" customHeight="1">
      <c r="A322" s="692"/>
      <c r="B322" s="189"/>
      <c r="C322" s="189"/>
      <c r="D322" s="700"/>
      <c r="E322" s="661"/>
      <c r="F322" s="708"/>
      <c r="G322" s="661"/>
      <c r="H322" s="701"/>
      <c r="I322" s="189"/>
      <c r="J322" s="189"/>
      <c r="K322" s="189"/>
      <c r="L322" s="189"/>
      <c r="M322" s="189"/>
      <c r="N322" s="189"/>
      <c r="O322" s="189"/>
      <c r="P322" s="189"/>
      <c r="Q322" s="189"/>
      <c r="R322" s="189"/>
      <c r="S322" s="189"/>
      <c r="T322" s="189"/>
      <c r="U322" s="189"/>
      <c r="V322" s="189"/>
    </row>
    <row r="323" ht="15.75" customHeight="1">
      <c r="A323" s="692"/>
      <c r="B323" s="189"/>
      <c r="C323" s="189"/>
      <c r="D323" s="700"/>
      <c r="E323" s="661"/>
      <c r="F323" s="708"/>
      <c r="G323" s="661"/>
      <c r="H323" s="701"/>
      <c r="I323" s="189"/>
      <c r="J323" s="189"/>
      <c r="K323" s="189"/>
      <c r="L323" s="189"/>
      <c r="M323" s="189"/>
      <c r="N323" s="189"/>
      <c r="O323" s="189"/>
      <c r="P323" s="189"/>
      <c r="Q323" s="189"/>
      <c r="R323" s="189"/>
      <c r="S323" s="189"/>
      <c r="T323" s="189"/>
      <c r="U323" s="189"/>
      <c r="V323" s="189"/>
    </row>
    <row r="324" ht="15.75" customHeight="1">
      <c r="A324" s="692"/>
      <c r="B324" s="189"/>
      <c r="C324" s="189"/>
      <c r="D324" s="700"/>
      <c r="E324" s="661"/>
      <c r="F324" s="708"/>
      <c r="G324" s="661"/>
      <c r="H324" s="701"/>
      <c r="I324" s="189"/>
      <c r="J324" s="189"/>
      <c r="K324" s="189"/>
      <c r="L324" s="189"/>
      <c r="M324" s="189"/>
      <c r="N324" s="189"/>
      <c r="O324" s="189"/>
      <c r="P324" s="189"/>
      <c r="Q324" s="189"/>
      <c r="R324" s="189"/>
      <c r="S324" s="189"/>
      <c r="T324" s="189"/>
      <c r="U324" s="189"/>
      <c r="V324" s="189"/>
    </row>
    <row r="325" ht="15.75" customHeight="1">
      <c r="A325" s="692"/>
      <c r="B325" s="189"/>
      <c r="C325" s="189"/>
      <c r="D325" s="700"/>
      <c r="E325" s="661"/>
      <c r="F325" s="708"/>
      <c r="G325" s="661"/>
      <c r="H325" s="701"/>
      <c r="I325" s="189"/>
      <c r="J325" s="189"/>
      <c r="K325" s="189"/>
      <c r="L325" s="189"/>
      <c r="M325" s="189"/>
      <c r="N325" s="189"/>
      <c r="O325" s="189"/>
      <c r="P325" s="189"/>
      <c r="Q325" s="189"/>
      <c r="R325" s="189"/>
      <c r="S325" s="189"/>
      <c r="T325" s="189"/>
      <c r="U325" s="189"/>
      <c r="V325" s="189"/>
    </row>
    <row r="326" ht="15.75" customHeight="1">
      <c r="A326" s="692"/>
      <c r="B326" s="189"/>
      <c r="C326" s="189"/>
      <c r="D326" s="700"/>
      <c r="E326" s="661"/>
      <c r="F326" s="708"/>
      <c r="G326" s="661"/>
      <c r="H326" s="701"/>
      <c r="I326" s="189"/>
      <c r="J326" s="189"/>
      <c r="K326" s="189"/>
      <c r="L326" s="189"/>
      <c r="M326" s="189"/>
      <c r="N326" s="189"/>
      <c r="O326" s="189"/>
      <c r="P326" s="189"/>
      <c r="Q326" s="189"/>
      <c r="R326" s="189"/>
      <c r="S326" s="189"/>
      <c r="T326" s="189"/>
      <c r="U326" s="189"/>
      <c r="V326" s="189"/>
    </row>
    <row r="327" ht="15.75" customHeight="1">
      <c r="A327" s="692"/>
      <c r="B327" s="189"/>
      <c r="C327" s="189"/>
      <c r="D327" s="700"/>
      <c r="E327" s="661"/>
      <c r="F327" s="708"/>
      <c r="G327" s="661"/>
      <c r="H327" s="701"/>
      <c r="I327" s="189"/>
      <c r="J327" s="189"/>
      <c r="K327" s="189"/>
      <c r="L327" s="189"/>
      <c r="M327" s="189"/>
      <c r="N327" s="189"/>
      <c r="O327" s="189"/>
      <c r="P327" s="189"/>
      <c r="Q327" s="189"/>
      <c r="R327" s="189"/>
      <c r="S327" s="189"/>
      <c r="T327" s="189"/>
      <c r="U327" s="189"/>
      <c r="V327" s="189"/>
    </row>
    <row r="328" ht="15.75" customHeight="1">
      <c r="A328" s="692"/>
      <c r="B328" s="189"/>
      <c r="C328" s="189"/>
      <c r="D328" s="700"/>
      <c r="E328" s="661"/>
      <c r="F328" s="708"/>
      <c r="G328" s="661"/>
      <c r="H328" s="701"/>
      <c r="I328" s="189"/>
      <c r="J328" s="189"/>
      <c r="K328" s="189"/>
      <c r="L328" s="189"/>
      <c r="M328" s="189"/>
      <c r="N328" s="189"/>
      <c r="O328" s="189"/>
      <c r="P328" s="189"/>
      <c r="Q328" s="189"/>
      <c r="R328" s="189"/>
      <c r="S328" s="189"/>
      <c r="T328" s="189"/>
      <c r="U328" s="189"/>
      <c r="V328" s="189"/>
    </row>
    <row r="329" ht="15.75" customHeight="1">
      <c r="A329" s="692"/>
      <c r="B329" s="189"/>
      <c r="C329" s="189"/>
      <c r="D329" s="700"/>
      <c r="E329" s="661"/>
      <c r="F329" s="708"/>
      <c r="G329" s="661"/>
      <c r="H329" s="701"/>
      <c r="I329" s="189"/>
      <c r="J329" s="189"/>
      <c r="K329" s="189"/>
      <c r="L329" s="189"/>
      <c r="M329" s="189"/>
      <c r="N329" s="189"/>
      <c r="O329" s="189"/>
      <c r="P329" s="189"/>
      <c r="Q329" s="189"/>
      <c r="R329" s="189"/>
      <c r="S329" s="189"/>
      <c r="T329" s="189"/>
      <c r="U329" s="189"/>
      <c r="V329" s="189"/>
    </row>
    <row r="330" ht="15.75" customHeight="1">
      <c r="A330" s="692"/>
      <c r="B330" s="189"/>
      <c r="C330" s="189"/>
      <c r="D330" s="700"/>
      <c r="E330" s="661"/>
      <c r="F330" s="708"/>
      <c r="G330" s="661"/>
      <c r="H330" s="701"/>
      <c r="I330" s="189"/>
      <c r="J330" s="189"/>
      <c r="K330" s="189"/>
      <c r="L330" s="189"/>
      <c r="M330" s="189"/>
      <c r="N330" s="189"/>
      <c r="O330" s="189"/>
      <c r="P330" s="189"/>
      <c r="Q330" s="189"/>
      <c r="R330" s="189"/>
      <c r="S330" s="189"/>
      <c r="T330" s="189"/>
      <c r="U330" s="189"/>
      <c r="V330" s="189"/>
    </row>
    <row r="331" ht="15.75" customHeight="1">
      <c r="A331" s="692"/>
      <c r="B331" s="189"/>
      <c r="C331" s="189"/>
      <c r="D331" s="700"/>
      <c r="E331" s="661"/>
      <c r="F331" s="708"/>
      <c r="G331" s="661"/>
      <c r="H331" s="701"/>
      <c r="I331" s="189"/>
      <c r="J331" s="189"/>
      <c r="K331" s="189"/>
      <c r="L331" s="189"/>
      <c r="M331" s="189"/>
      <c r="N331" s="189"/>
      <c r="O331" s="189"/>
      <c r="P331" s="189"/>
      <c r="Q331" s="189"/>
      <c r="R331" s="189"/>
      <c r="S331" s="189"/>
      <c r="T331" s="189"/>
      <c r="U331" s="189"/>
      <c r="V331" s="189"/>
    </row>
    <row r="332" ht="15.75" customHeight="1">
      <c r="A332" s="692"/>
      <c r="B332" s="189"/>
      <c r="C332" s="189"/>
      <c r="D332" s="700"/>
      <c r="E332" s="661"/>
      <c r="F332" s="708"/>
      <c r="G332" s="661"/>
      <c r="H332" s="701"/>
      <c r="I332" s="189"/>
      <c r="J332" s="189"/>
      <c r="K332" s="189"/>
      <c r="L332" s="189"/>
      <c r="M332" s="189"/>
      <c r="N332" s="189"/>
      <c r="O332" s="189"/>
      <c r="P332" s="189"/>
      <c r="Q332" s="189"/>
      <c r="R332" s="189"/>
      <c r="S332" s="189"/>
      <c r="T332" s="189"/>
      <c r="U332" s="189"/>
      <c r="V332" s="189"/>
    </row>
    <row r="333" ht="15.75" customHeight="1">
      <c r="A333" s="692"/>
      <c r="B333" s="189"/>
      <c r="C333" s="189"/>
      <c r="D333" s="700"/>
      <c r="E333" s="661"/>
      <c r="F333" s="708"/>
      <c r="G333" s="661"/>
      <c r="H333" s="701"/>
      <c r="I333" s="189"/>
      <c r="J333" s="189"/>
      <c r="K333" s="189"/>
      <c r="L333" s="189"/>
      <c r="M333" s="189"/>
      <c r="N333" s="189"/>
      <c r="O333" s="189"/>
      <c r="P333" s="189"/>
      <c r="Q333" s="189"/>
      <c r="R333" s="189"/>
      <c r="S333" s="189"/>
      <c r="T333" s="189"/>
      <c r="U333" s="189"/>
      <c r="V333" s="189"/>
    </row>
    <row r="334" ht="15.75" customHeight="1">
      <c r="A334" s="692"/>
      <c r="B334" s="189"/>
      <c r="C334" s="189"/>
      <c r="D334" s="700"/>
      <c r="E334" s="661"/>
      <c r="F334" s="708"/>
      <c r="G334" s="661"/>
      <c r="H334" s="701"/>
      <c r="I334" s="189"/>
      <c r="J334" s="189"/>
      <c r="K334" s="189"/>
      <c r="L334" s="189"/>
      <c r="M334" s="189"/>
      <c r="N334" s="189"/>
      <c r="O334" s="189"/>
      <c r="P334" s="189"/>
      <c r="Q334" s="189"/>
      <c r="R334" s="189"/>
      <c r="S334" s="189"/>
      <c r="T334" s="189"/>
      <c r="U334" s="189"/>
      <c r="V334" s="189"/>
    </row>
    <row r="335" ht="15.75" customHeight="1">
      <c r="A335" s="692"/>
      <c r="B335" s="189"/>
      <c r="C335" s="189"/>
      <c r="D335" s="700"/>
      <c r="E335" s="661"/>
      <c r="F335" s="708"/>
      <c r="G335" s="661"/>
      <c r="H335" s="701"/>
      <c r="I335" s="189"/>
      <c r="J335" s="189"/>
      <c r="K335" s="189"/>
      <c r="L335" s="189"/>
      <c r="M335" s="189"/>
      <c r="N335" s="189"/>
      <c r="O335" s="189"/>
      <c r="P335" s="189"/>
      <c r="Q335" s="189"/>
      <c r="R335" s="189"/>
      <c r="S335" s="189"/>
      <c r="T335" s="189"/>
      <c r="U335" s="189"/>
      <c r="V335" s="189"/>
    </row>
    <row r="336" ht="15.75" customHeight="1">
      <c r="A336" s="692"/>
      <c r="B336" s="189"/>
      <c r="C336" s="189"/>
      <c r="D336" s="700"/>
      <c r="E336" s="661"/>
      <c r="F336" s="708"/>
      <c r="G336" s="661"/>
      <c r="H336" s="701"/>
      <c r="I336" s="189"/>
      <c r="J336" s="189"/>
      <c r="K336" s="189"/>
      <c r="L336" s="189"/>
      <c r="M336" s="189"/>
      <c r="N336" s="189"/>
      <c r="O336" s="189"/>
      <c r="P336" s="189"/>
      <c r="Q336" s="189"/>
      <c r="R336" s="189"/>
      <c r="S336" s="189"/>
      <c r="T336" s="189"/>
      <c r="U336" s="189"/>
      <c r="V336" s="189"/>
    </row>
    <row r="337" ht="15.75" customHeight="1">
      <c r="A337" s="692"/>
      <c r="B337" s="189"/>
      <c r="C337" s="189"/>
      <c r="D337" s="700"/>
      <c r="E337" s="661"/>
      <c r="F337" s="708"/>
      <c r="G337" s="661"/>
      <c r="H337" s="701"/>
      <c r="I337" s="189"/>
      <c r="J337" s="189"/>
      <c r="K337" s="189"/>
      <c r="L337" s="189"/>
      <c r="M337" s="189"/>
      <c r="N337" s="189"/>
      <c r="O337" s="189"/>
      <c r="P337" s="189"/>
      <c r="Q337" s="189"/>
      <c r="R337" s="189"/>
      <c r="S337" s="189"/>
      <c r="T337" s="189"/>
      <c r="U337" s="189"/>
      <c r="V337" s="189"/>
    </row>
    <row r="338" ht="15.75" customHeight="1">
      <c r="A338" s="692"/>
      <c r="B338" s="189"/>
      <c r="C338" s="189"/>
      <c r="D338" s="700"/>
      <c r="E338" s="661"/>
      <c r="F338" s="708"/>
      <c r="G338" s="661"/>
      <c r="H338" s="701"/>
      <c r="I338" s="189"/>
      <c r="J338" s="189"/>
      <c r="K338" s="189"/>
      <c r="L338" s="189"/>
      <c r="M338" s="189"/>
      <c r="N338" s="189"/>
      <c r="O338" s="189"/>
      <c r="P338" s="189"/>
      <c r="Q338" s="189"/>
      <c r="R338" s="189"/>
      <c r="S338" s="189"/>
      <c r="T338" s="189"/>
      <c r="U338" s="189"/>
      <c r="V338" s="189"/>
    </row>
    <row r="339" ht="15.75" customHeight="1">
      <c r="A339" s="692"/>
      <c r="B339" s="189"/>
      <c r="C339" s="189"/>
      <c r="D339" s="700"/>
      <c r="E339" s="661"/>
      <c r="F339" s="708"/>
      <c r="G339" s="661"/>
      <c r="H339" s="701"/>
      <c r="I339" s="189"/>
      <c r="J339" s="189"/>
      <c r="K339" s="189"/>
      <c r="L339" s="189"/>
      <c r="M339" s="189"/>
      <c r="N339" s="189"/>
      <c r="O339" s="189"/>
      <c r="P339" s="189"/>
      <c r="Q339" s="189"/>
      <c r="R339" s="189"/>
      <c r="S339" s="189"/>
      <c r="T339" s="189"/>
      <c r="U339" s="189"/>
      <c r="V339" s="189"/>
    </row>
    <row r="340" ht="15.75" customHeight="1">
      <c r="A340" s="692"/>
      <c r="B340" s="189"/>
      <c r="C340" s="189"/>
      <c r="D340" s="700"/>
      <c r="E340" s="661"/>
      <c r="F340" s="708"/>
      <c r="G340" s="661"/>
      <c r="H340" s="701"/>
      <c r="I340" s="189"/>
      <c r="J340" s="189"/>
      <c r="K340" s="189"/>
      <c r="L340" s="189"/>
      <c r="M340" s="189"/>
      <c r="N340" s="189"/>
      <c r="O340" s="189"/>
      <c r="P340" s="189"/>
      <c r="Q340" s="189"/>
      <c r="R340" s="189"/>
      <c r="S340" s="189"/>
      <c r="T340" s="189"/>
      <c r="U340" s="189"/>
      <c r="V340" s="189"/>
    </row>
    <row r="341" ht="15.75" customHeight="1">
      <c r="A341" s="692"/>
      <c r="B341" s="189"/>
      <c r="C341" s="189"/>
      <c r="D341" s="700"/>
      <c r="E341" s="661"/>
      <c r="F341" s="708"/>
      <c r="G341" s="661"/>
      <c r="H341" s="701"/>
      <c r="I341" s="189"/>
      <c r="J341" s="189"/>
      <c r="K341" s="189"/>
      <c r="L341" s="189"/>
      <c r="M341" s="189"/>
      <c r="N341" s="189"/>
      <c r="O341" s="189"/>
      <c r="P341" s="189"/>
      <c r="Q341" s="189"/>
      <c r="R341" s="189"/>
      <c r="S341" s="189"/>
      <c r="T341" s="189"/>
      <c r="U341" s="189"/>
      <c r="V341" s="189"/>
    </row>
    <row r="342" ht="15.75" customHeight="1">
      <c r="A342" s="692"/>
      <c r="B342" s="189"/>
      <c r="C342" s="189"/>
      <c r="D342" s="700"/>
      <c r="E342" s="661"/>
      <c r="F342" s="708"/>
      <c r="G342" s="661"/>
      <c r="H342" s="701"/>
      <c r="I342" s="189"/>
      <c r="J342" s="189"/>
      <c r="K342" s="189"/>
      <c r="L342" s="189"/>
      <c r="M342" s="189"/>
      <c r="N342" s="189"/>
      <c r="O342" s="189"/>
      <c r="P342" s="189"/>
      <c r="Q342" s="189"/>
      <c r="R342" s="189"/>
      <c r="S342" s="189"/>
      <c r="T342" s="189"/>
      <c r="U342" s="189"/>
      <c r="V342" s="189"/>
    </row>
    <row r="343" ht="15.75" customHeight="1">
      <c r="A343" s="692"/>
      <c r="B343" s="189"/>
      <c r="C343" s="189"/>
      <c r="D343" s="700"/>
      <c r="E343" s="661"/>
      <c r="F343" s="708"/>
      <c r="G343" s="661"/>
      <c r="H343" s="701"/>
      <c r="I343" s="189"/>
      <c r="J343" s="189"/>
      <c r="K343" s="189"/>
      <c r="L343" s="189"/>
      <c r="M343" s="189"/>
      <c r="N343" s="189"/>
      <c r="O343" s="189"/>
      <c r="P343" s="189"/>
      <c r="Q343" s="189"/>
      <c r="R343" s="189"/>
      <c r="S343" s="189"/>
      <c r="T343" s="189"/>
      <c r="U343" s="189"/>
      <c r="V343" s="189"/>
    </row>
    <row r="344" ht="15.75" customHeight="1">
      <c r="A344" s="692"/>
      <c r="B344" s="189"/>
      <c r="C344" s="189"/>
      <c r="D344" s="700"/>
      <c r="E344" s="661"/>
      <c r="F344" s="708"/>
      <c r="G344" s="661"/>
      <c r="H344" s="701"/>
      <c r="I344" s="189"/>
      <c r="J344" s="189"/>
      <c r="K344" s="189"/>
      <c r="L344" s="189"/>
      <c r="M344" s="189"/>
      <c r="N344" s="189"/>
      <c r="O344" s="189"/>
      <c r="P344" s="189"/>
      <c r="Q344" s="189"/>
      <c r="R344" s="189"/>
      <c r="S344" s="189"/>
      <c r="T344" s="189"/>
      <c r="U344" s="189"/>
      <c r="V344" s="189"/>
    </row>
    <row r="345" ht="15.75" customHeight="1">
      <c r="A345" s="692"/>
      <c r="B345" s="189"/>
      <c r="C345" s="189"/>
      <c r="D345" s="700"/>
      <c r="E345" s="661"/>
      <c r="F345" s="708"/>
      <c r="G345" s="661"/>
      <c r="H345" s="701"/>
      <c r="I345" s="189"/>
      <c r="J345" s="189"/>
      <c r="K345" s="189"/>
      <c r="L345" s="189"/>
      <c r="M345" s="189"/>
      <c r="N345" s="189"/>
      <c r="O345" s="189"/>
      <c r="P345" s="189"/>
      <c r="Q345" s="189"/>
      <c r="R345" s="189"/>
      <c r="S345" s="189"/>
      <c r="T345" s="189"/>
      <c r="U345" s="189"/>
      <c r="V345" s="189"/>
    </row>
    <row r="346" ht="15.75" customHeight="1">
      <c r="A346" s="692"/>
      <c r="B346" s="189"/>
      <c r="C346" s="189"/>
      <c r="D346" s="700"/>
      <c r="E346" s="661"/>
      <c r="F346" s="708"/>
      <c r="G346" s="661"/>
      <c r="H346" s="701"/>
      <c r="I346" s="189"/>
      <c r="J346" s="189"/>
      <c r="K346" s="189"/>
      <c r="L346" s="189"/>
      <c r="M346" s="189"/>
      <c r="N346" s="189"/>
      <c r="O346" s="189"/>
      <c r="P346" s="189"/>
      <c r="Q346" s="189"/>
      <c r="R346" s="189"/>
      <c r="S346" s="189"/>
      <c r="T346" s="189"/>
      <c r="U346" s="189"/>
      <c r="V346" s="189"/>
    </row>
    <row r="347" ht="15.75" customHeight="1">
      <c r="A347" s="692"/>
      <c r="B347" s="189"/>
      <c r="C347" s="189"/>
      <c r="D347" s="700"/>
      <c r="E347" s="661"/>
      <c r="F347" s="708"/>
      <c r="G347" s="661"/>
      <c r="H347" s="701"/>
      <c r="I347" s="189"/>
      <c r="J347" s="189"/>
      <c r="K347" s="189"/>
      <c r="L347" s="189"/>
      <c r="M347" s="189"/>
      <c r="N347" s="189"/>
      <c r="O347" s="189"/>
      <c r="P347" s="189"/>
      <c r="Q347" s="189"/>
      <c r="R347" s="189"/>
      <c r="S347" s="189"/>
      <c r="T347" s="189"/>
      <c r="U347" s="189"/>
      <c r="V347" s="189"/>
    </row>
    <row r="348" ht="15.75" customHeight="1">
      <c r="A348" s="692"/>
      <c r="B348" s="189"/>
      <c r="C348" s="189"/>
      <c r="D348" s="700"/>
      <c r="E348" s="661"/>
      <c r="F348" s="708"/>
      <c r="G348" s="661"/>
      <c r="H348" s="701"/>
      <c r="I348" s="189"/>
      <c r="J348" s="189"/>
      <c r="K348" s="189"/>
      <c r="L348" s="189"/>
      <c r="M348" s="189"/>
      <c r="N348" s="189"/>
      <c r="O348" s="189"/>
      <c r="P348" s="189"/>
      <c r="Q348" s="189"/>
      <c r="R348" s="189"/>
      <c r="S348" s="189"/>
      <c r="T348" s="189"/>
      <c r="U348" s="189"/>
      <c r="V348" s="189"/>
    </row>
    <row r="349" ht="15.75" customHeight="1">
      <c r="A349" s="692"/>
      <c r="B349" s="189"/>
      <c r="C349" s="189"/>
      <c r="D349" s="700"/>
      <c r="E349" s="661"/>
      <c r="F349" s="708"/>
      <c r="G349" s="661"/>
      <c r="H349" s="701"/>
      <c r="I349" s="189"/>
      <c r="J349" s="189"/>
      <c r="K349" s="189"/>
      <c r="L349" s="189"/>
      <c r="M349" s="189"/>
      <c r="N349" s="189"/>
      <c r="O349" s="189"/>
      <c r="P349" s="189"/>
      <c r="Q349" s="189"/>
      <c r="R349" s="189"/>
      <c r="S349" s="189"/>
      <c r="T349" s="189"/>
      <c r="U349" s="189"/>
      <c r="V349" s="189"/>
    </row>
    <row r="350" ht="15.75" customHeight="1">
      <c r="A350" s="692"/>
      <c r="B350" s="189"/>
      <c r="C350" s="189"/>
      <c r="D350" s="700"/>
      <c r="E350" s="661"/>
      <c r="F350" s="708"/>
      <c r="G350" s="661"/>
      <c r="H350" s="701"/>
      <c r="I350" s="189"/>
      <c r="J350" s="189"/>
      <c r="K350" s="189"/>
      <c r="L350" s="189"/>
      <c r="M350" s="189"/>
      <c r="N350" s="189"/>
      <c r="O350" s="189"/>
      <c r="P350" s="189"/>
      <c r="Q350" s="189"/>
      <c r="R350" s="189"/>
      <c r="S350" s="189"/>
      <c r="T350" s="189"/>
      <c r="U350" s="189"/>
      <c r="V350" s="189"/>
    </row>
    <row r="351" ht="15.75" customHeight="1">
      <c r="A351" s="692"/>
      <c r="B351" s="189"/>
      <c r="C351" s="189"/>
      <c r="D351" s="700"/>
      <c r="E351" s="661"/>
      <c r="F351" s="708"/>
      <c r="G351" s="661"/>
      <c r="H351" s="701"/>
      <c r="I351" s="189"/>
      <c r="J351" s="189"/>
      <c r="K351" s="189"/>
      <c r="L351" s="189"/>
      <c r="M351" s="189"/>
      <c r="N351" s="189"/>
      <c r="O351" s="189"/>
      <c r="P351" s="189"/>
      <c r="Q351" s="189"/>
      <c r="R351" s="189"/>
      <c r="S351" s="189"/>
      <c r="T351" s="189"/>
      <c r="U351" s="189"/>
      <c r="V351" s="189"/>
    </row>
    <row r="352" ht="15.75" customHeight="1">
      <c r="A352" s="692"/>
      <c r="B352" s="189"/>
      <c r="C352" s="189"/>
      <c r="D352" s="700"/>
      <c r="E352" s="661"/>
      <c r="F352" s="708"/>
      <c r="G352" s="661"/>
      <c r="H352" s="701"/>
      <c r="I352" s="189"/>
      <c r="J352" s="189"/>
      <c r="K352" s="189"/>
      <c r="L352" s="189"/>
      <c r="M352" s="189"/>
      <c r="N352" s="189"/>
      <c r="O352" s="189"/>
      <c r="P352" s="189"/>
      <c r="Q352" s="189"/>
      <c r="R352" s="189"/>
      <c r="S352" s="189"/>
      <c r="T352" s="189"/>
      <c r="U352" s="189"/>
      <c r="V352" s="189"/>
    </row>
    <row r="353" ht="15.75" customHeight="1">
      <c r="A353" s="692"/>
      <c r="B353" s="189"/>
      <c r="C353" s="189"/>
      <c r="D353" s="700"/>
      <c r="E353" s="661"/>
      <c r="F353" s="708"/>
      <c r="G353" s="661"/>
      <c r="H353" s="701"/>
      <c r="I353" s="189"/>
      <c r="J353" s="189"/>
      <c r="K353" s="189"/>
      <c r="L353" s="189"/>
      <c r="M353" s="189"/>
      <c r="N353" s="189"/>
      <c r="O353" s="189"/>
      <c r="P353" s="189"/>
      <c r="Q353" s="189"/>
      <c r="R353" s="189"/>
      <c r="S353" s="189"/>
      <c r="T353" s="189"/>
      <c r="U353" s="189"/>
      <c r="V353" s="189"/>
    </row>
    <row r="354" ht="15.75" customHeight="1">
      <c r="A354" s="692"/>
      <c r="B354" s="189"/>
      <c r="C354" s="189"/>
      <c r="D354" s="700"/>
      <c r="E354" s="661"/>
      <c r="F354" s="708"/>
      <c r="G354" s="661"/>
      <c r="H354" s="701"/>
      <c r="I354" s="189"/>
      <c r="J354" s="189"/>
      <c r="K354" s="189"/>
      <c r="L354" s="189"/>
      <c r="M354" s="189"/>
      <c r="N354" s="189"/>
      <c r="O354" s="189"/>
      <c r="P354" s="189"/>
      <c r="Q354" s="189"/>
      <c r="R354" s="189"/>
      <c r="S354" s="189"/>
      <c r="T354" s="189"/>
      <c r="U354" s="189"/>
      <c r="V354" s="189"/>
    </row>
    <row r="355" ht="15.75" customHeight="1">
      <c r="A355" s="692"/>
      <c r="B355" s="189"/>
      <c r="C355" s="189"/>
      <c r="D355" s="700"/>
      <c r="E355" s="661"/>
      <c r="F355" s="708"/>
      <c r="G355" s="661"/>
      <c r="H355" s="701"/>
      <c r="I355" s="189"/>
      <c r="J355" s="189"/>
      <c r="K355" s="189"/>
      <c r="L355" s="189"/>
      <c r="M355" s="189"/>
      <c r="N355" s="189"/>
      <c r="O355" s="189"/>
      <c r="P355" s="189"/>
      <c r="Q355" s="189"/>
      <c r="R355" s="189"/>
      <c r="S355" s="189"/>
      <c r="T355" s="189"/>
      <c r="U355" s="189"/>
      <c r="V355" s="189"/>
    </row>
    <row r="356" ht="15.75" customHeight="1">
      <c r="A356" s="692"/>
      <c r="B356" s="189"/>
      <c r="C356" s="189"/>
      <c r="D356" s="700"/>
      <c r="E356" s="661"/>
      <c r="F356" s="708"/>
      <c r="G356" s="661"/>
      <c r="H356" s="701"/>
      <c r="I356" s="189"/>
      <c r="J356" s="189"/>
      <c r="K356" s="189"/>
      <c r="L356" s="189"/>
      <c r="M356" s="189"/>
      <c r="N356" s="189"/>
      <c r="O356" s="189"/>
      <c r="P356" s="189"/>
      <c r="Q356" s="189"/>
      <c r="R356" s="189"/>
      <c r="S356" s="189"/>
      <c r="T356" s="189"/>
      <c r="U356" s="189"/>
      <c r="V356" s="189"/>
    </row>
    <row r="357" ht="15.75" customHeight="1">
      <c r="A357" s="692"/>
      <c r="B357" s="189"/>
      <c r="C357" s="189"/>
      <c r="D357" s="700"/>
      <c r="E357" s="661"/>
      <c r="F357" s="708"/>
      <c r="G357" s="661"/>
      <c r="H357" s="701"/>
      <c r="I357" s="189"/>
      <c r="J357" s="189"/>
      <c r="K357" s="189"/>
      <c r="L357" s="189"/>
      <c r="M357" s="189"/>
      <c r="N357" s="189"/>
      <c r="O357" s="189"/>
      <c r="P357" s="189"/>
      <c r="Q357" s="189"/>
      <c r="R357" s="189"/>
      <c r="S357" s="189"/>
      <c r="T357" s="189"/>
      <c r="U357" s="189"/>
      <c r="V357" s="189"/>
    </row>
    <row r="358" ht="15.75" customHeight="1">
      <c r="A358" s="692"/>
      <c r="B358" s="189"/>
      <c r="C358" s="189"/>
      <c r="D358" s="700"/>
      <c r="E358" s="661"/>
      <c r="F358" s="708"/>
      <c r="G358" s="661"/>
      <c r="H358" s="701"/>
      <c r="I358" s="189"/>
      <c r="J358" s="189"/>
      <c r="K358" s="189"/>
      <c r="L358" s="189"/>
      <c r="M358" s="189"/>
      <c r="N358" s="189"/>
      <c r="O358" s="189"/>
      <c r="P358" s="189"/>
      <c r="Q358" s="189"/>
      <c r="R358" s="189"/>
      <c r="S358" s="189"/>
      <c r="T358" s="189"/>
      <c r="U358" s="189"/>
      <c r="V358" s="189"/>
    </row>
    <row r="359" ht="15.75" customHeight="1">
      <c r="A359" s="692"/>
      <c r="B359" s="189"/>
      <c r="C359" s="189"/>
      <c r="D359" s="700"/>
      <c r="E359" s="661"/>
      <c r="F359" s="708"/>
      <c r="G359" s="661"/>
      <c r="H359" s="701"/>
      <c r="I359" s="189"/>
      <c r="J359" s="189"/>
      <c r="K359" s="189"/>
      <c r="L359" s="189"/>
      <c r="M359" s="189"/>
      <c r="N359" s="189"/>
      <c r="O359" s="189"/>
      <c r="P359" s="189"/>
      <c r="Q359" s="189"/>
      <c r="R359" s="189"/>
      <c r="S359" s="189"/>
      <c r="T359" s="189"/>
      <c r="U359" s="189"/>
      <c r="V359" s="189"/>
    </row>
    <row r="360" ht="15.75" customHeight="1">
      <c r="A360" s="692"/>
      <c r="B360" s="189"/>
      <c r="C360" s="189"/>
      <c r="D360" s="700"/>
      <c r="E360" s="661"/>
      <c r="F360" s="708"/>
      <c r="G360" s="661"/>
      <c r="H360" s="701"/>
      <c r="I360" s="189"/>
      <c r="J360" s="189"/>
      <c r="K360" s="189"/>
      <c r="L360" s="189"/>
      <c r="M360" s="189"/>
      <c r="N360" s="189"/>
      <c r="O360" s="189"/>
      <c r="P360" s="189"/>
      <c r="Q360" s="189"/>
      <c r="R360" s="189"/>
      <c r="S360" s="189"/>
      <c r="T360" s="189"/>
      <c r="U360" s="189"/>
      <c r="V360" s="189"/>
    </row>
    <row r="361" ht="15.75" customHeight="1">
      <c r="A361" s="692"/>
      <c r="B361" s="189"/>
      <c r="C361" s="189"/>
      <c r="D361" s="700"/>
      <c r="E361" s="661"/>
      <c r="F361" s="708"/>
      <c r="G361" s="661"/>
      <c r="H361" s="701"/>
      <c r="I361" s="189"/>
      <c r="J361" s="189"/>
      <c r="K361" s="189"/>
      <c r="L361" s="189"/>
      <c r="M361" s="189"/>
      <c r="N361" s="189"/>
      <c r="O361" s="189"/>
      <c r="P361" s="189"/>
      <c r="Q361" s="189"/>
      <c r="R361" s="189"/>
      <c r="S361" s="189"/>
      <c r="T361" s="189"/>
      <c r="U361" s="189"/>
      <c r="V361" s="189"/>
    </row>
    <row r="362" ht="15.75" customHeight="1">
      <c r="A362" s="692"/>
      <c r="B362" s="189"/>
      <c r="C362" s="189"/>
      <c r="D362" s="700"/>
      <c r="E362" s="661"/>
      <c r="F362" s="708"/>
      <c r="G362" s="661"/>
      <c r="H362" s="701"/>
      <c r="I362" s="189"/>
      <c r="J362" s="189"/>
      <c r="K362" s="189"/>
      <c r="L362" s="189"/>
      <c r="M362" s="189"/>
      <c r="N362" s="189"/>
      <c r="O362" s="189"/>
      <c r="P362" s="189"/>
      <c r="Q362" s="189"/>
      <c r="R362" s="189"/>
      <c r="S362" s="189"/>
      <c r="T362" s="189"/>
      <c r="U362" s="189"/>
      <c r="V362" s="189"/>
    </row>
    <row r="363" ht="15.75" customHeight="1">
      <c r="A363" s="692"/>
      <c r="B363" s="189"/>
      <c r="C363" s="189"/>
      <c r="D363" s="700"/>
      <c r="E363" s="661"/>
      <c r="F363" s="708"/>
      <c r="G363" s="661"/>
      <c r="H363" s="701"/>
      <c r="I363" s="189"/>
      <c r="J363" s="189"/>
      <c r="K363" s="189"/>
      <c r="L363" s="189"/>
      <c r="M363" s="189"/>
      <c r="N363" s="189"/>
      <c r="O363" s="189"/>
      <c r="P363" s="189"/>
      <c r="Q363" s="189"/>
      <c r="R363" s="189"/>
      <c r="S363" s="189"/>
      <c r="T363" s="189"/>
      <c r="U363" s="189"/>
      <c r="V363" s="189"/>
    </row>
    <row r="364" ht="15.75" customHeight="1">
      <c r="A364" s="692"/>
      <c r="B364" s="189"/>
      <c r="C364" s="189"/>
      <c r="D364" s="700"/>
      <c r="E364" s="661"/>
      <c r="F364" s="708"/>
      <c r="G364" s="661"/>
      <c r="H364" s="701"/>
      <c r="I364" s="189"/>
      <c r="J364" s="189"/>
      <c r="K364" s="189"/>
      <c r="L364" s="189"/>
      <c r="M364" s="189"/>
      <c r="N364" s="189"/>
      <c r="O364" s="189"/>
      <c r="P364" s="189"/>
      <c r="Q364" s="189"/>
      <c r="R364" s="189"/>
      <c r="S364" s="189"/>
      <c r="T364" s="189"/>
      <c r="U364" s="189"/>
      <c r="V364" s="189"/>
    </row>
    <row r="365" ht="15.75" customHeight="1">
      <c r="A365" s="692"/>
      <c r="B365" s="189"/>
      <c r="C365" s="189"/>
      <c r="D365" s="700"/>
      <c r="E365" s="661"/>
      <c r="F365" s="708"/>
      <c r="G365" s="661"/>
      <c r="H365" s="701"/>
      <c r="I365" s="189"/>
      <c r="J365" s="189"/>
      <c r="K365" s="189"/>
      <c r="L365" s="189"/>
      <c r="M365" s="189"/>
      <c r="N365" s="189"/>
      <c r="O365" s="189"/>
      <c r="P365" s="189"/>
      <c r="Q365" s="189"/>
      <c r="R365" s="189"/>
      <c r="S365" s="189"/>
      <c r="T365" s="189"/>
      <c r="U365" s="189"/>
      <c r="V365" s="189"/>
    </row>
    <row r="366" ht="15.75" customHeight="1">
      <c r="A366" s="692"/>
      <c r="B366" s="189"/>
      <c r="C366" s="189"/>
      <c r="D366" s="700"/>
      <c r="E366" s="661"/>
      <c r="F366" s="708"/>
      <c r="G366" s="661"/>
      <c r="H366" s="701"/>
      <c r="I366" s="189"/>
      <c r="J366" s="189"/>
      <c r="K366" s="189"/>
      <c r="L366" s="189"/>
      <c r="M366" s="189"/>
      <c r="N366" s="189"/>
      <c r="O366" s="189"/>
      <c r="P366" s="189"/>
      <c r="Q366" s="189"/>
      <c r="R366" s="189"/>
      <c r="S366" s="189"/>
      <c r="T366" s="189"/>
      <c r="U366" s="189"/>
      <c r="V366" s="189"/>
    </row>
    <row r="367" ht="15.75" customHeight="1">
      <c r="A367" s="692"/>
      <c r="B367" s="189"/>
      <c r="C367" s="189"/>
      <c r="D367" s="700"/>
      <c r="E367" s="661"/>
      <c r="F367" s="708"/>
      <c r="G367" s="661"/>
      <c r="H367" s="701"/>
      <c r="I367" s="189"/>
      <c r="J367" s="189"/>
      <c r="K367" s="189"/>
      <c r="L367" s="189"/>
      <c r="M367" s="189"/>
      <c r="N367" s="189"/>
      <c r="O367" s="189"/>
      <c r="P367" s="189"/>
      <c r="Q367" s="189"/>
      <c r="R367" s="189"/>
      <c r="S367" s="189"/>
      <c r="T367" s="189"/>
      <c r="U367" s="189"/>
      <c r="V367" s="189"/>
    </row>
    <row r="368" ht="15.75" customHeight="1">
      <c r="A368" s="692"/>
      <c r="B368" s="189"/>
      <c r="C368" s="189"/>
      <c r="D368" s="700"/>
      <c r="E368" s="661"/>
      <c r="F368" s="708"/>
      <c r="G368" s="661"/>
      <c r="H368" s="701"/>
      <c r="I368" s="189"/>
      <c r="J368" s="189"/>
      <c r="K368" s="189"/>
      <c r="L368" s="189"/>
      <c r="M368" s="189"/>
      <c r="N368" s="189"/>
      <c r="O368" s="189"/>
      <c r="P368" s="189"/>
      <c r="Q368" s="189"/>
      <c r="R368" s="189"/>
      <c r="S368" s="189"/>
      <c r="T368" s="189"/>
      <c r="U368" s="189"/>
      <c r="V368" s="189"/>
    </row>
    <row r="369" ht="15.75" customHeight="1">
      <c r="A369" s="692"/>
      <c r="B369" s="189"/>
      <c r="C369" s="189"/>
      <c r="D369" s="700"/>
      <c r="E369" s="661"/>
      <c r="F369" s="708"/>
      <c r="G369" s="661"/>
      <c r="H369" s="701"/>
      <c r="I369" s="189"/>
      <c r="J369" s="189"/>
      <c r="K369" s="189"/>
      <c r="L369" s="189"/>
      <c r="M369" s="189"/>
      <c r="N369" s="189"/>
      <c r="O369" s="189"/>
      <c r="P369" s="189"/>
      <c r="Q369" s="189"/>
      <c r="R369" s="189"/>
      <c r="S369" s="189"/>
      <c r="T369" s="189"/>
      <c r="U369" s="189"/>
      <c r="V369" s="189"/>
    </row>
    <row r="370" ht="15.75" customHeight="1">
      <c r="A370" s="692"/>
      <c r="B370" s="189"/>
      <c r="C370" s="189"/>
      <c r="D370" s="700"/>
      <c r="E370" s="661"/>
      <c r="F370" s="708"/>
      <c r="G370" s="661"/>
      <c r="H370" s="701"/>
      <c r="I370" s="189"/>
      <c r="J370" s="189"/>
      <c r="K370" s="189"/>
      <c r="L370" s="189"/>
      <c r="M370" s="189"/>
      <c r="N370" s="189"/>
      <c r="O370" s="189"/>
      <c r="P370" s="189"/>
      <c r="Q370" s="189"/>
      <c r="R370" s="189"/>
      <c r="S370" s="189"/>
      <c r="T370" s="189"/>
      <c r="U370" s="189"/>
      <c r="V370" s="189"/>
    </row>
    <row r="371" ht="15.75" customHeight="1">
      <c r="A371" s="692"/>
      <c r="B371" s="189"/>
      <c r="C371" s="189"/>
      <c r="D371" s="700"/>
      <c r="E371" s="661"/>
      <c r="F371" s="708"/>
      <c r="G371" s="661"/>
      <c r="H371" s="701"/>
      <c r="I371" s="189"/>
      <c r="J371" s="189"/>
      <c r="K371" s="189"/>
      <c r="L371" s="189"/>
      <c r="M371" s="189"/>
      <c r="N371" s="189"/>
      <c r="O371" s="189"/>
      <c r="P371" s="189"/>
      <c r="Q371" s="189"/>
      <c r="R371" s="189"/>
      <c r="S371" s="189"/>
      <c r="T371" s="189"/>
      <c r="U371" s="189"/>
      <c r="V371" s="189"/>
    </row>
    <row r="372" ht="15.75" customHeight="1">
      <c r="A372" s="692"/>
      <c r="B372" s="189"/>
      <c r="C372" s="189"/>
      <c r="D372" s="700"/>
      <c r="E372" s="661"/>
      <c r="F372" s="708"/>
      <c r="G372" s="661"/>
      <c r="H372" s="701"/>
      <c r="I372" s="189"/>
      <c r="J372" s="189"/>
      <c r="K372" s="189"/>
      <c r="L372" s="189"/>
      <c r="M372" s="189"/>
      <c r="N372" s="189"/>
      <c r="O372" s="189"/>
      <c r="P372" s="189"/>
      <c r="Q372" s="189"/>
      <c r="R372" s="189"/>
      <c r="S372" s="189"/>
      <c r="T372" s="189"/>
      <c r="U372" s="189"/>
      <c r="V372" s="189"/>
    </row>
    <row r="373" ht="15.75" customHeight="1">
      <c r="A373" s="692"/>
      <c r="B373" s="189"/>
      <c r="C373" s="189"/>
      <c r="D373" s="700"/>
      <c r="E373" s="661"/>
      <c r="F373" s="708"/>
      <c r="G373" s="661"/>
      <c r="H373" s="701"/>
      <c r="I373" s="189"/>
      <c r="J373" s="189"/>
      <c r="K373" s="189"/>
      <c r="L373" s="189"/>
      <c r="M373" s="189"/>
      <c r="N373" s="189"/>
      <c r="O373" s="189"/>
      <c r="P373" s="189"/>
      <c r="Q373" s="189"/>
      <c r="R373" s="189"/>
      <c r="S373" s="189"/>
      <c r="T373" s="189"/>
      <c r="U373" s="189"/>
      <c r="V373" s="189"/>
    </row>
    <row r="374" ht="15.75" customHeight="1">
      <c r="A374" s="692"/>
      <c r="B374" s="189"/>
      <c r="C374" s="189"/>
      <c r="D374" s="700"/>
      <c r="E374" s="661"/>
      <c r="F374" s="708"/>
      <c r="G374" s="661"/>
      <c r="H374" s="701"/>
      <c r="I374" s="189"/>
      <c r="J374" s="189"/>
      <c r="K374" s="189"/>
      <c r="L374" s="189"/>
      <c r="M374" s="189"/>
      <c r="N374" s="189"/>
      <c r="O374" s="189"/>
      <c r="P374" s="189"/>
      <c r="Q374" s="189"/>
      <c r="R374" s="189"/>
      <c r="S374" s="189"/>
      <c r="T374" s="189"/>
      <c r="U374" s="189"/>
      <c r="V374" s="189"/>
    </row>
    <row r="375" ht="15.75" customHeight="1">
      <c r="A375" s="692"/>
      <c r="B375" s="189"/>
      <c r="C375" s="189"/>
      <c r="D375" s="700"/>
      <c r="E375" s="661"/>
      <c r="F375" s="708"/>
      <c r="G375" s="661"/>
      <c r="H375" s="701"/>
      <c r="I375" s="189"/>
      <c r="J375" s="189"/>
      <c r="K375" s="189"/>
      <c r="L375" s="189"/>
      <c r="M375" s="189"/>
      <c r="N375" s="189"/>
      <c r="O375" s="189"/>
      <c r="P375" s="189"/>
      <c r="Q375" s="189"/>
      <c r="R375" s="189"/>
      <c r="S375" s="189"/>
      <c r="T375" s="189"/>
      <c r="U375" s="189"/>
      <c r="V375" s="189"/>
    </row>
    <row r="376" ht="15.75" customHeight="1">
      <c r="A376" s="692"/>
      <c r="B376" s="189"/>
      <c r="C376" s="189"/>
      <c r="D376" s="700"/>
      <c r="E376" s="661"/>
      <c r="F376" s="708"/>
      <c r="G376" s="661"/>
      <c r="H376" s="701"/>
      <c r="I376" s="189"/>
      <c r="J376" s="189"/>
      <c r="K376" s="189"/>
      <c r="L376" s="189"/>
      <c r="M376" s="189"/>
      <c r="N376" s="189"/>
      <c r="O376" s="189"/>
      <c r="P376" s="189"/>
      <c r="Q376" s="189"/>
      <c r="R376" s="189"/>
      <c r="S376" s="189"/>
      <c r="T376" s="189"/>
      <c r="U376" s="189"/>
      <c r="V376" s="189"/>
    </row>
    <row r="377" ht="15.75" customHeight="1">
      <c r="A377" s="692"/>
      <c r="B377" s="189"/>
      <c r="C377" s="189"/>
      <c r="D377" s="700"/>
      <c r="E377" s="661"/>
      <c r="F377" s="708"/>
      <c r="G377" s="661"/>
      <c r="H377" s="701"/>
      <c r="I377" s="189"/>
      <c r="J377" s="189"/>
      <c r="K377" s="189"/>
      <c r="L377" s="189"/>
      <c r="M377" s="189"/>
      <c r="N377" s="189"/>
      <c r="O377" s="189"/>
      <c r="P377" s="189"/>
      <c r="Q377" s="189"/>
      <c r="R377" s="189"/>
      <c r="S377" s="189"/>
      <c r="T377" s="189"/>
      <c r="U377" s="189"/>
      <c r="V377" s="189"/>
    </row>
    <row r="378" ht="15.75" customHeight="1">
      <c r="A378" s="692"/>
      <c r="B378" s="189"/>
      <c r="C378" s="189"/>
      <c r="D378" s="700"/>
      <c r="E378" s="661"/>
      <c r="F378" s="708"/>
      <c r="G378" s="661"/>
      <c r="H378" s="701"/>
      <c r="I378" s="189"/>
      <c r="J378" s="189"/>
      <c r="K378" s="189"/>
      <c r="L378" s="189"/>
      <c r="M378" s="189"/>
      <c r="N378" s="189"/>
      <c r="O378" s="189"/>
      <c r="P378" s="189"/>
      <c r="Q378" s="189"/>
      <c r="R378" s="189"/>
      <c r="S378" s="189"/>
      <c r="T378" s="189"/>
      <c r="U378" s="189"/>
      <c r="V378" s="189"/>
    </row>
    <row r="379" ht="15.75" customHeight="1">
      <c r="A379" s="692"/>
      <c r="B379" s="189"/>
      <c r="C379" s="189"/>
      <c r="D379" s="700"/>
      <c r="E379" s="661"/>
      <c r="F379" s="708"/>
      <c r="G379" s="661"/>
      <c r="H379" s="701"/>
      <c r="I379" s="189"/>
      <c r="J379" s="189"/>
      <c r="K379" s="189"/>
      <c r="L379" s="189"/>
      <c r="M379" s="189"/>
      <c r="N379" s="189"/>
      <c r="O379" s="189"/>
      <c r="P379" s="189"/>
      <c r="Q379" s="189"/>
      <c r="R379" s="189"/>
      <c r="S379" s="189"/>
      <c r="T379" s="189"/>
      <c r="U379" s="189"/>
      <c r="V379" s="189"/>
    </row>
    <row r="380" ht="15.75" customHeight="1">
      <c r="A380" s="692"/>
      <c r="B380" s="189"/>
      <c r="C380" s="189"/>
      <c r="D380" s="700"/>
      <c r="E380" s="661"/>
      <c r="F380" s="708"/>
      <c r="G380" s="661"/>
      <c r="H380" s="701"/>
      <c r="I380" s="189"/>
      <c r="J380" s="189"/>
      <c r="K380" s="189"/>
      <c r="L380" s="189"/>
      <c r="M380" s="189"/>
      <c r="N380" s="189"/>
      <c r="O380" s="189"/>
      <c r="P380" s="189"/>
      <c r="Q380" s="189"/>
      <c r="R380" s="189"/>
      <c r="S380" s="189"/>
      <c r="T380" s="189"/>
      <c r="U380" s="189"/>
      <c r="V380" s="189"/>
    </row>
    <row r="381" ht="15.75" customHeight="1">
      <c r="A381" s="692"/>
      <c r="B381" s="189"/>
      <c r="C381" s="189"/>
      <c r="D381" s="700"/>
      <c r="E381" s="661"/>
      <c r="F381" s="708"/>
      <c r="G381" s="661"/>
      <c r="H381" s="701"/>
      <c r="I381" s="189"/>
      <c r="J381" s="189"/>
      <c r="K381" s="189"/>
      <c r="L381" s="189"/>
      <c r="M381" s="189"/>
      <c r="N381" s="189"/>
      <c r="O381" s="189"/>
      <c r="P381" s="189"/>
      <c r="Q381" s="189"/>
      <c r="R381" s="189"/>
      <c r="S381" s="189"/>
      <c r="T381" s="189"/>
      <c r="U381" s="189"/>
      <c r="V381" s="189"/>
    </row>
    <row r="382" ht="15.75" customHeight="1">
      <c r="A382" s="692"/>
      <c r="B382" s="189"/>
      <c r="C382" s="189"/>
      <c r="D382" s="700"/>
      <c r="E382" s="661"/>
      <c r="F382" s="708"/>
      <c r="G382" s="661"/>
      <c r="H382" s="701"/>
      <c r="I382" s="189"/>
      <c r="J382" s="189"/>
      <c r="K382" s="189"/>
      <c r="L382" s="189"/>
      <c r="M382" s="189"/>
      <c r="N382" s="189"/>
      <c r="O382" s="189"/>
      <c r="P382" s="189"/>
      <c r="Q382" s="189"/>
      <c r="R382" s="189"/>
      <c r="S382" s="189"/>
      <c r="T382" s="189"/>
      <c r="U382" s="189"/>
      <c r="V382" s="189"/>
    </row>
    <row r="383" ht="15.75" customHeight="1">
      <c r="A383" s="692"/>
      <c r="B383" s="189"/>
      <c r="C383" s="189"/>
      <c r="D383" s="700"/>
      <c r="E383" s="661"/>
      <c r="F383" s="708"/>
      <c r="G383" s="661"/>
      <c r="H383" s="701"/>
      <c r="I383" s="189"/>
      <c r="J383" s="189"/>
      <c r="K383" s="189"/>
      <c r="L383" s="189"/>
      <c r="M383" s="189"/>
      <c r="N383" s="189"/>
      <c r="O383" s="189"/>
      <c r="P383" s="189"/>
      <c r="Q383" s="189"/>
      <c r="R383" s="189"/>
      <c r="S383" s="189"/>
      <c r="T383" s="189"/>
      <c r="U383" s="189"/>
      <c r="V383" s="189"/>
    </row>
    <row r="384" ht="15.75" customHeight="1">
      <c r="A384" s="692"/>
      <c r="B384" s="189"/>
      <c r="C384" s="189"/>
      <c r="D384" s="700"/>
      <c r="E384" s="661"/>
      <c r="F384" s="708"/>
      <c r="G384" s="661"/>
      <c r="H384" s="701"/>
      <c r="I384" s="189"/>
      <c r="J384" s="189"/>
      <c r="K384" s="189"/>
      <c r="L384" s="189"/>
      <c r="M384" s="189"/>
      <c r="N384" s="189"/>
      <c r="O384" s="189"/>
      <c r="P384" s="189"/>
      <c r="Q384" s="189"/>
      <c r="R384" s="189"/>
      <c r="S384" s="189"/>
      <c r="T384" s="189"/>
      <c r="U384" s="189"/>
      <c r="V384" s="189"/>
    </row>
    <row r="385" ht="15.75" customHeight="1">
      <c r="A385" s="692"/>
      <c r="B385" s="189"/>
      <c r="C385" s="189"/>
      <c r="D385" s="700"/>
      <c r="E385" s="661"/>
      <c r="F385" s="708"/>
      <c r="G385" s="661"/>
      <c r="H385" s="701"/>
      <c r="I385" s="189"/>
      <c r="J385" s="189"/>
      <c r="K385" s="189"/>
      <c r="L385" s="189"/>
      <c r="M385" s="189"/>
      <c r="N385" s="189"/>
      <c r="O385" s="189"/>
      <c r="P385" s="189"/>
      <c r="Q385" s="189"/>
      <c r="R385" s="189"/>
      <c r="S385" s="189"/>
      <c r="T385" s="189"/>
      <c r="U385" s="189"/>
      <c r="V385" s="189"/>
    </row>
    <row r="386" ht="15.75" customHeight="1">
      <c r="A386" s="692"/>
      <c r="B386" s="189"/>
      <c r="C386" s="189"/>
      <c r="D386" s="700"/>
      <c r="E386" s="661"/>
      <c r="F386" s="708"/>
      <c r="G386" s="661"/>
      <c r="H386" s="701"/>
      <c r="I386" s="189"/>
      <c r="J386" s="189"/>
      <c r="K386" s="189"/>
      <c r="L386" s="189"/>
      <c r="M386" s="189"/>
      <c r="N386" s="189"/>
      <c r="O386" s="189"/>
      <c r="P386" s="189"/>
      <c r="Q386" s="189"/>
      <c r="R386" s="189"/>
      <c r="S386" s="189"/>
      <c r="T386" s="189"/>
      <c r="U386" s="189"/>
      <c r="V386" s="189"/>
    </row>
    <row r="387" ht="15.75" customHeight="1">
      <c r="A387" s="692"/>
      <c r="B387" s="189"/>
      <c r="C387" s="189"/>
      <c r="D387" s="700"/>
      <c r="E387" s="661"/>
      <c r="F387" s="708"/>
      <c r="G387" s="661"/>
      <c r="H387" s="701"/>
      <c r="I387" s="189"/>
      <c r="J387" s="189"/>
      <c r="K387" s="189"/>
      <c r="L387" s="189"/>
      <c r="M387" s="189"/>
      <c r="N387" s="189"/>
      <c r="O387" s="189"/>
      <c r="P387" s="189"/>
      <c r="Q387" s="189"/>
      <c r="R387" s="189"/>
      <c r="S387" s="189"/>
      <c r="T387" s="189"/>
      <c r="U387" s="189"/>
      <c r="V387" s="189"/>
    </row>
    <row r="388" ht="15.75" customHeight="1">
      <c r="A388" s="692"/>
      <c r="B388" s="189"/>
      <c r="C388" s="189"/>
      <c r="D388" s="700"/>
      <c r="E388" s="661"/>
      <c r="F388" s="708"/>
      <c r="G388" s="661"/>
      <c r="H388" s="701"/>
      <c r="I388" s="189"/>
      <c r="J388" s="189"/>
      <c r="K388" s="189"/>
      <c r="L388" s="189"/>
      <c r="M388" s="189"/>
      <c r="N388" s="189"/>
      <c r="O388" s="189"/>
      <c r="P388" s="189"/>
      <c r="Q388" s="189"/>
      <c r="R388" s="189"/>
      <c r="S388" s="189"/>
      <c r="T388" s="189"/>
      <c r="U388" s="189"/>
      <c r="V388" s="189"/>
    </row>
    <row r="389" ht="15.75" customHeight="1">
      <c r="A389" s="692"/>
      <c r="B389" s="189"/>
      <c r="C389" s="189"/>
      <c r="D389" s="700"/>
      <c r="E389" s="661"/>
      <c r="F389" s="708"/>
      <c r="G389" s="661"/>
      <c r="H389" s="701"/>
      <c r="I389" s="189"/>
      <c r="J389" s="189"/>
      <c r="K389" s="189"/>
      <c r="L389" s="189"/>
      <c r="M389" s="189"/>
      <c r="N389" s="189"/>
      <c r="O389" s="189"/>
      <c r="P389" s="189"/>
      <c r="Q389" s="189"/>
      <c r="R389" s="189"/>
      <c r="S389" s="189"/>
      <c r="T389" s="189"/>
      <c r="U389" s="189"/>
      <c r="V389" s="189"/>
    </row>
    <row r="390" ht="15.75" customHeight="1">
      <c r="A390" s="692"/>
      <c r="B390" s="189"/>
      <c r="C390" s="189"/>
      <c r="D390" s="700"/>
      <c r="E390" s="661"/>
      <c r="F390" s="708"/>
      <c r="G390" s="661"/>
      <c r="H390" s="701"/>
      <c r="I390" s="189"/>
      <c r="J390" s="189"/>
      <c r="K390" s="189"/>
      <c r="L390" s="189"/>
      <c r="M390" s="189"/>
      <c r="N390" s="189"/>
      <c r="O390" s="189"/>
      <c r="P390" s="189"/>
      <c r="Q390" s="189"/>
      <c r="R390" s="189"/>
      <c r="S390" s="189"/>
      <c r="T390" s="189"/>
      <c r="U390" s="189"/>
      <c r="V390" s="189"/>
    </row>
    <row r="391" ht="15.75" customHeight="1">
      <c r="A391" s="692"/>
      <c r="B391" s="189"/>
      <c r="C391" s="189"/>
      <c r="D391" s="700"/>
      <c r="E391" s="661"/>
      <c r="F391" s="708"/>
      <c r="G391" s="661"/>
      <c r="H391" s="701"/>
      <c r="I391" s="189"/>
      <c r="J391" s="189"/>
      <c r="K391" s="189"/>
      <c r="L391" s="189"/>
      <c r="M391" s="189"/>
      <c r="N391" s="189"/>
      <c r="O391" s="189"/>
      <c r="P391" s="189"/>
      <c r="Q391" s="189"/>
      <c r="R391" s="189"/>
      <c r="S391" s="189"/>
      <c r="T391" s="189"/>
      <c r="U391" s="189"/>
      <c r="V391" s="189"/>
    </row>
    <row r="392" ht="15.75" customHeight="1">
      <c r="A392" s="692"/>
      <c r="B392" s="189"/>
      <c r="C392" s="189"/>
      <c r="D392" s="700"/>
      <c r="E392" s="661"/>
      <c r="F392" s="708"/>
      <c r="G392" s="661"/>
      <c r="H392" s="701"/>
      <c r="I392" s="189"/>
      <c r="J392" s="189"/>
      <c r="K392" s="189"/>
      <c r="L392" s="189"/>
      <c r="M392" s="189"/>
      <c r="N392" s="189"/>
      <c r="O392" s="189"/>
      <c r="P392" s="189"/>
      <c r="Q392" s="189"/>
      <c r="R392" s="189"/>
      <c r="S392" s="189"/>
      <c r="T392" s="189"/>
      <c r="U392" s="189"/>
      <c r="V392" s="189"/>
    </row>
    <row r="393" ht="15.75" customHeight="1">
      <c r="A393" s="692"/>
      <c r="B393" s="189"/>
      <c r="C393" s="189"/>
      <c r="D393" s="700"/>
      <c r="E393" s="661"/>
      <c r="F393" s="708"/>
      <c r="G393" s="661"/>
      <c r="H393" s="701"/>
      <c r="I393" s="189"/>
      <c r="J393" s="189"/>
      <c r="K393" s="189"/>
      <c r="L393" s="189"/>
      <c r="M393" s="189"/>
      <c r="N393" s="189"/>
      <c r="O393" s="189"/>
      <c r="P393" s="189"/>
      <c r="Q393" s="189"/>
      <c r="R393" s="189"/>
      <c r="S393" s="189"/>
      <c r="T393" s="189"/>
      <c r="U393" s="189"/>
      <c r="V393" s="189"/>
    </row>
    <row r="394" ht="15.75" customHeight="1">
      <c r="A394" s="692"/>
      <c r="B394" s="189"/>
      <c r="C394" s="189"/>
      <c r="D394" s="700"/>
      <c r="E394" s="661"/>
      <c r="F394" s="708"/>
      <c r="G394" s="661"/>
      <c r="H394" s="701"/>
      <c r="I394" s="189"/>
      <c r="J394" s="189"/>
      <c r="K394" s="189"/>
      <c r="L394" s="189"/>
      <c r="M394" s="189"/>
      <c r="N394" s="189"/>
      <c r="O394" s="189"/>
      <c r="P394" s="189"/>
      <c r="Q394" s="189"/>
      <c r="R394" s="189"/>
      <c r="S394" s="189"/>
      <c r="T394" s="189"/>
      <c r="U394" s="189"/>
      <c r="V394" s="189"/>
    </row>
    <row r="395" ht="15.75" customHeight="1">
      <c r="A395" s="692"/>
      <c r="B395" s="189"/>
      <c r="C395" s="189"/>
      <c r="D395" s="700"/>
      <c r="E395" s="661"/>
      <c r="F395" s="708"/>
      <c r="G395" s="661"/>
      <c r="H395" s="701"/>
      <c r="I395" s="189"/>
      <c r="J395" s="189"/>
      <c r="K395" s="189"/>
      <c r="L395" s="189"/>
      <c r="M395" s="189"/>
      <c r="N395" s="189"/>
      <c r="O395" s="189"/>
      <c r="P395" s="189"/>
      <c r="Q395" s="189"/>
      <c r="R395" s="189"/>
      <c r="S395" s="189"/>
      <c r="T395" s="189"/>
      <c r="U395" s="189"/>
      <c r="V395" s="189"/>
    </row>
    <row r="396" ht="15.75" customHeight="1">
      <c r="A396" s="692"/>
      <c r="B396" s="189"/>
      <c r="C396" s="189"/>
      <c r="D396" s="700"/>
      <c r="E396" s="661"/>
      <c r="F396" s="708"/>
      <c r="G396" s="661"/>
      <c r="H396" s="701"/>
      <c r="I396" s="189"/>
      <c r="J396" s="189"/>
      <c r="K396" s="189"/>
      <c r="L396" s="189"/>
      <c r="M396" s="189"/>
      <c r="N396" s="189"/>
      <c r="O396" s="189"/>
      <c r="P396" s="189"/>
      <c r="Q396" s="189"/>
      <c r="R396" s="189"/>
      <c r="S396" s="189"/>
      <c r="T396" s="189"/>
      <c r="U396" s="189"/>
      <c r="V396" s="189"/>
    </row>
    <row r="397" ht="15.75" customHeight="1">
      <c r="A397" s="692"/>
      <c r="B397" s="189"/>
      <c r="C397" s="189"/>
      <c r="D397" s="700"/>
      <c r="E397" s="661"/>
      <c r="F397" s="708"/>
      <c r="G397" s="661"/>
      <c r="H397" s="701"/>
      <c r="I397" s="189"/>
      <c r="J397" s="189"/>
      <c r="K397" s="189"/>
      <c r="L397" s="189"/>
      <c r="M397" s="189"/>
      <c r="N397" s="189"/>
      <c r="O397" s="189"/>
      <c r="P397" s="189"/>
      <c r="Q397" s="189"/>
      <c r="R397" s="189"/>
      <c r="S397" s="189"/>
      <c r="T397" s="189"/>
      <c r="U397" s="189"/>
      <c r="V397" s="189"/>
    </row>
    <row r="398" ht="15.75" customHeight="1">
      <c r="A398" s="692"/>
      <c r="B398" s="189"/>
      <c r="C398" s="189"/>
      <c r="D398" s="700"/>
      <c r="E398" s="661"/>
      <c r="F398" s="708"/>
      <c r="G398" s="661"/>
      <c r="H398" s="701"/>
      <c r="I398" s="189"/>
      <c r="J398" s="189"/>
      <c r="K398" s="189"/>
      <c r="L398" s="189"/>
      <c r="M398" s="189"/>
      <c r="N398" s="189"/>
      <c r="O398" s="189"/>
      <c r="P398" s="189"/>
      <c r="Q398" s="189"/>
      <c r="R398" s="189"/>
      <c r="S398" s="189"/>
      <c r="T398" s="189"/>
      <c r="U398" s="189"/>
      <c r="V398" s="189"/>
    </row>
    <row r="399" ht="15.75" customHeight="1">
      <c r="A399" s="692"/>
      <c r="B399" s="189"/>
      <c r="C399" s="189"/>
      <c r="D399" s="700"/>
      <c r="E399" s="661"/>
      <c r="F399" s="708"/>
      <c r="G399" s="661"/>
      <c r="H399" s="701"/>
      <c r="I399" s="189"/>
      <c r="J399" s="189"/>
      <c r="K399" s="189"/>
      <c r="L399" s="189"/>
      <c r="M399" s="189"/>
      <c r="N399" s="189"/>
      <c r="O399" s="189"/>
      <c r="P399" s="189"/>
      <c r="Q399" s="189"/>
      <c r="R399" s="189"/>
      <c r="S399" s="189"/>
      <c r="T399" s="189"/>
      <c r="U399" s="189"/>
      <c r="V399" s="189"/>
    </row>
    <row r="400" ht="15.75" customHeight="1">
      <c r="A400" s="692"/>
      <c r="B400" s="189"/>
      <c r="C400" s="189"/>
      <c r="D400" s="700"/>
      <c r="E400" s="661"/>
      <c r="F400" s="708"/>
      <c r="G400" s="661"/>
      <c r="H400" s="701"/>
      <c r="I400" s="189"/>
      <c r="J400" s="189"/>
      <c r="K400" s="189"/>
      <c r="L400" s="189"/>
      <c r="M400" s="189"/>
      <c r="N400" s="189"/>
      <c r="O400" s="189"/>
      <c r="P400" s="189"/>
      <c r="Q400" s="189"/>
      <c r="R400" s="189"/>
      <c r="S400" s="189"/>
      <c r="T400" s="189"/>
      <c r="U400" s="189"/>
      <c r="V400" s="189"/>
    </row>
    <row r="401" ht="15.75" customHeight="1">
      <c r="A401" s="692"/>
      <c r="B401" s="189"/>
      <c r="C401" s="189"/>
      <c r="D401" s="700"/>
      <c r="E401" s="661"/>
      <c r="F401" s="708"/>
      <c r="G401" s="661"/>
      <c r="H401" s="701"/>
      <c r="I401" s="189"/>
      <c r="J401" s="189"/>
      <c r="K401" s="189"/>
      <c r="L401" s="189"/>
      <c r="M401" s="189"/>
      <c r="N401" s="189"/>
      <c r="O401" s="189"/>
      <c r="P401" s="189"/>
      <c r="Q401" s="189"/>
      <c r="R401" s="189"/>
      <c r="S401" s="189"/>
      <c r="T401" s="189"/>
      <c r="U401" s="189"/>
      <c r="V401" s="189"/>
    </row>
    <row r="402" ht="15.75" customHeight="1">
      <c r="A402" s="692"/>
      <c r="B402" s="189"/>
      <c r="C402" s="189"/>
      <c r="D402" s="700"/>
      <c r="E402" s="661"/>
      <c r="F402" s="708"/>
      <c r="G402" s="661"/>
      <c r="H402" s="701"/>
      <c r="I402" s="189"/>
      <c r="J402" s="189"/>
      <c r="K402" s="189"/>
      <c r="L402" s="189"/>
      <c r="M402" s="189"/>
      <c r="N402" s="189"/>
      <c r="O402" s="189"/>
      <c r="P402" s="189"/>
      <c r="Q402" s="189"/>
      <c r="R402" s="189"/>
      <c r="S402" s="189"/>
      <c r="T402" s="189"/>
      <c r="U402" s="189"/>
      <c r="V402" s="189"/>
    </row>
    <row r="403" ht="15.75" customHeight="1">
      <c r="A403" s="692"/>
      <c r="B403" s="189"/>
      <c r="C403" s="189"/>
      <c r="D403" s="700"/>
      <c r="E403" s="661"/>
      <c r="F403" s="708"/>
      <c r="G403" s="661"/>
      <c r="H403" s="701"/>
      <c r="I403" s="189"/>
      <c r="J403" s="189"/>
      <c r="K403" s="189"/>
      <c r="L403" s="189"/>
      <c r="M403" s="189"/>
      <c r="N403" s="189"/>
      <c r="O403" s="189"/>
      <c r="P403" s="189"/>
      <c r="Q403" s="189"/>
      <c r="R403" s="189"/>
      <c r="S403" s="189"/>
      <c r="T403" s="189"/>
      <c r="U403" s="189"/>
      <c r="V403" s="189"/>
    </row>
    <row r="404" ht="15.75" customHeight="1">
      <c r="A404" s="692"/>
      <c r="B404" s="189"/>
      <c r="C404" s="189"/>
      <c r="D404" s="700"/>
      <c r="E404" s="661"/>
      <c r="F404" s="708"/>
      <c r="G404" s="661"/>
      <c r="H404" s="701"/>
      <c r="I404" s="189"/>
      <c r="J404" s="189"/>
      <c r="K404" s="189"/>
      <c r="L404" s="189"/>
      <c r="M404" s="189"/>
      <c r="N404" s="189"/>
      <c r="O404" s="189"/>
      <c r="P404" s="189"/>
      <c r="Q404" s="189"/>
      <c r="R404" s="189"/>
      <c r="S404" s="189"/>
      <c r="T404" s="189"/>
      <c r="U404" s="189"/>
      <c r="V404" s="189"/>
    </row>
    <row r="405" ht="15.75" customHeight="1">
      <c r="A405" s="692"/>
      <c r="B405" s="189"/>
      <c r="C405" s="189"/>
      <c r="D405" s="700"/>
      <c r="E405" s="661"/>
      <c r="F405" s="708"/>
      <c r="G405" s="661"/>
      <c r="H405" s="701"/>
      <c r="I405" s="189"/>
      <c r="J405" s="189"/>
      <c r="K405" s="189"/>
      <c r="L405" s="189"/>
      <c r="M405" s="189"/>
      <c r="N405" s="189"/>
      <c r="O405" s="189"/>
      <c r="P405" s="189"/>
      <c r="Q405" s="189"/>
      <c r="R405" s="189"/>
      <c r="S405" s="189"/>
      <c r="T405" s="189"/>
      <c r="U405" s="189"/>
      <c r="V405" s="189"/>
    </row>
    <row r="406" ht="15.75" customHeight="1">
      <c r="A406" s="692"/>
      <c r="B406" s="189"/>
      <c r="C406" s="189"/>
      <c r="D406" s="700"/>
      <c r="E406" s="661"/>
      <c r="F406" s="708"/>
      <c r="G406" s="661"/>
      <c r="H406" s="701"/>
      <c r="I406" s="189"/>
      <c r="J406" s="189"/>
      <c r="K406" s="189"/>
      <c r="L406" s="189"/>
      <c r="M406" s="189"/>
      <c r="N406" s="189"/>
      <c r="O406" s="189"/>
      <c r="P406" s="189"/>
      <c r="Q406" s="189"/>
      <c r="R406" s="189"/>
      <c r="S406" s="189"/>
      <c r="T406" s="189"/>
      <c r="U406" s="189"/>
      <c r="V406" s="189"/>
    </row>
    <row r="407" ht="15.75" customHeight="1">
      <c r="A407" s="692"/>
      <c r="B407" s="189"/>
      <c r="C407" s="189"/>
      <c r="D407" s="700"/>
      <c r="E407" s="661"/>
      <c r="F407" s="708"/>
      <c r="G407" s="661"/>
      <c r="H407" s="701"/>
      <c r="I407" s="189"/>
      <c r="J407" s="189"/>
      <c r="K407" s="189"/>
      <c r="L407" s="189"/>
      <c r="M407" s="189"/>
      <c r="N407" s="189"/>
      <c r="O407" s="189"/>
      <c r="P407" s="189"/>
      <c r="Q407" s="189"/>
      <c r="R407" s="189"/>
      <c r="S407" s="189"/>
      <c r="T407" s="189"/>
      <c r="U407" s="189"/>
      <c r="V407" s="189"/>
    </row>
    <row r="408" ht="15.75" customHeight="1">
      <c r="A408" s="692"/>
      <c r="B408" s="189"/>
      <c r="C408" s="189"/>
      <c r="D408" s="700"/>
      <c r="E408" s="661"/>
      <c r="F408" s="708"/>
      <c r="G408" s="661"/>
      <c r="H408" s="701"/>
      <c r="I408" s="189"/>
      <c r="J408" s="189"/>
      <c r="K408" s="189"/>
      <c r="L408" s="189"/>
      <c r="M408" s="189"/>
      <c r="N408" s="189"/>
      <c r="O408" s="189"/>
      <c r="P408" s="189"/>
      <c r="Q408" s="189"/>
      <c r="R408" s="189"/>
      <c r="S408" s="189"/>
      <c r="T408" s="189"/>
      <c r="U408" s="189"/>
      <c r="V408" s="189"/>
    </row>
    <row r="409" ht="15.75" customHeight="1">
      <c r="A409" s="692"/>
      <c r="B409" s="189"/>
      <c r="C409" s="189"/>
      <c r="D409" s="700"/>
      <c r="E409" s="661"/>
      <c r="F409" s="708"/>
      <c r="G409" s="661"/>
      <c r="H409" s="701"/>
      <c r="I409" s="189"/>
      <c r="J409" s="189"/>
      <c r="K409" s="189"/>
      <c r="L409" s="189"/>
      <c r="M409" s="189"/>
      <c r="N409" s="189"/>
      <c r="O409" s="189"/>
      <c r="P409" s="189"/>
      <c r="Q409" s="189"/>
      <c r="R409" s="189"/>
      <c r="S409" s="189"/>
      <c r="T409" s="189"/>
      <c r="U409" s="189"/>
      <c r="V409" s="189"/>
    </row>
    <row r="410" ht="15.75" customHeight="1">
      <c r="A410" s="692"/>
      <c r="B410" s="189"/>
      <c r="C410" s="189"/>
      <c r="D410" s="700"/>
      <c r="E410" s="661"/>
      <c r="F410" s="708"/>
      <c r="G410" s="661"/>
      <c r="H410" s="701"/>
      <c r="I410" s="189"/>
      <c r="J410" s="189"/>
      <c r="K410" s="189"/>
      <c r="L410" s="189"/>
      <c r="M410" s="189"/>
      <c r="N410" s="189"/>
      <c r="O410" s="189"/>
      <c r="P410" s="189"/>
      <c r="Q410" s="189"/>
      <c r="R410" s="189"/>
      <c r="S410" s="189"/>
      <c r="T410" s="189"/>
      <c r="U410" s="189"/>
      <c r="V410" s="189"/>
    </row>
    <row r="411" ht="15.75" customHeight="1">
      <c r="A411" s="692"/>
      <c r="B411" s="189"/>
      <c r="C411" s="189"/>
      <c r="D411" s="700"/>
      <c r="E411" s="661"/>
      <c r="F411" s="708"/>
      <c r="G411" s="661"/>
      <c r="H411" s="701"/>
      <c r="I411" s="189"/>
      <c r="J411" s="189"/>
      <c r="K411" s="189"/>
      <c r="L411" s="189"/>
      <c r="M411" s="189"/>
      <c r="N411" s="189"/>
      <c r="O411" s="189"/>
      <c r="P411" s="189"/>
      <c r="Q411" s="189"/>
      <c r="R411" s="189"/>
      <c r="S411" s="189"/>
      <c r="T411" s="189"/>
      <c r="U411" s="189"/>
      <c r="V411" s="189"/>
    </row>
    <row r="412" ht="15.75" customHeight="1">
      <c r="A412" s="692"/>
      <c r="B412" s="189"/>
      <c r="C412" s="189"/>
      <c r="D412" s="700"/>
      <c r="E412" s="661"/>
      <c r="F412" s="708"/>
      <c r="G412" s="661"/>
      <c r="H412" s="701"/>
      <c r="I412" s="189"/>
      <c r="J412" s="189"/>
      <c r="K412" s="189"/>
      <c r="L412" s="189"/>
      <c r="M412" s="189"/>
      <c r="N412" s="189"/>
      <c r="O412" s="189"/>
      <c r="P412" s="189"/>
      <c r="Q412" s="189"/>
      <c r="R412" s="189"/>
      <c r="S412" s="189"/>
      <c r="T412" s="189"/>
      <c r="U412" s="189"/>
      <c r="V412" s="189"/>
    </row>
    <row r="413" ht="15.75" customHeight="1">
      <c r="A413" s="692"/>
      <c r="B413" s="189"/>
      <c r="C413" s="189"/>
      <c r="D413" s="700"/>
      <c r="E413" s="661"/>
      <c r="F413" s="708"/>
      <c r="G413" s="661"/>
      <c r="H413" s="701"/>
      <c r="I413" s="189"/>
      <c r="J413" s="189"/>
      <c r="K413" s="189"/>
      <c r="L413" s="189"/>
      <c r="M413" s="189"/>
      <c r="N413" s="189"/>
      <c r="O413" s="189"/>
      <c r="P413" s="189"/>
      <c r="Q413" s="189"/>
      <c r="R413" s="189"/>
      <c r="S413" s="189"/>
      <c r="T413" s="189"/>
      <c r="U413" s="189"/>
      <c r="V413" s="189"/>
    </row>
    <row r="414" ht="15.75" customHeight="1">
      <c r="A414" s="692"/>
      <c r="B414" s="189"/>
      <c r="C414" s="189"/>
      <c r="D414" s="700"/>
      <c r="E414" s="661"/>
      <c r="F414" s="708"/>
      <c r="G414" s="661"/>
      <c r="H414" s="701"/>
      <c r="I414" s="189"/>
      <c r="J414" s="189"/>
      <c r="K414" s="189"/>
      <c r="L414" s="189"/>
      <c r="M414" s="189"/>
      <c r="N414" s="189"/>
      <c r="O414" s="189"/>
      <c r="P414" s="189"/>
      <c r="Q414" s="189"/>
      <c r="R414" s="189"/>
      <c r="S414" s="189"/>
      <c r="T414" s="189"/>
      <c r="U414" s="189"/>
      <c r="V414" s="189"/>
    </row>
    <row r="415" ht="15.75" customHeight="1">
      <c r="A415" s="692"/>
      <c r="B415" s="189"/>
      <c r="C415" s="189"/>
      <c r="D415" s="700"/>
      <c r="E415" s="661"/>
      <c r="F415" s="708"/>
      <c r="G415" s="661"/>
      <c r="H415" s="701"/>
      <c r="I415" s="189"/>
      <c r="J415" s="189"/>
      <c r="K415" s="189"/>
      <c r="L415" s="189"/>
      <c r="M415" s="189"/>
      <c r="N415" s="189"/>
      <c r="O415" s="189"/>
      <c r="P415" s="189"/>
      <c r="Q415" s="189"/>
      <c r="R415" s="189"/>
      <c r="S415" s="189"/>
      <c r="T415" s="189"/>
      <c r="U415" s="189"/>
      <c r="V415" s="189"/>
    </row>
    <row r="416" ht="15.75" customHeight="1">
      <c r="A416" s="692"/>
      <c r="B416" s="189"/>
      <c r="C416" s="189"/>
      <c r="D416" s="700"/>
      <c r="E416" s="661"/>
      <c r="F416" s="708"/>
      <c r="G416" s="661"/>
      <c r="H416" s="701"/>
      <c r="I416" s="189"/>
      <c r="J416" s="189"/>
      <c r="K416" s="189"/>
      <c r="L416" s="189"/>
      <c r="M416" s="189"/>
      <c r="N416" s="189"/>
      <c r="O416" s="189"/>
      <c r="P416" s="189"/>
      <c r="Q416" s="189"/>
      <c r="R416" s="189"/>
      <c r="S416" s="189"/>
      <c r="T416" s="189"/>
      <c r="U416" s="189"/>
      <c r="V416" s="189"/>
    </row>
    <row r="417" ht="15.75" customHeight="1">
      <c r="A417" s="692"/>
      <c r="B417" s="189"/>
      <c r="C417" s="189"/>
      <c r="D417" s="700"/>
      <c r="E417" s="661"/>
      <c r="F417" s="708"/>
      <c r="G417" s="661"/>
      <c r="H417" s="701"/>
      <c r="I417" s="189"/>
      <c r="J417" s="189"/>
      <c r="K417" s="189"/>
      <c r="L417" s="189"/>
      <c r="M417" s="189"/>
      <c r="N417" s="189"/>
      <c r="O417" s="189"/>
      <c r="P417" s="189"/>
      <c r="Q417" s="189"/>
      <c r="R417" s="189"/>
      <c r="S417" s="189"/>
      <c r="T417" s="189"/>
      <c r="U417" s="189"/>
      <c r="V417" s="189"/>
    </row>
    <row r="418" ht="15.75" customHeight="1">
      <c r="A418" s="692"/>
      <c r="B418" s="189"/>
      <c r="C418" s="189"/>
      <c r="D418" s="700"/>
      <c r="E418" s="661"/>
      <c r="F418" s="708"/>
      <c r="G418" s="661"/>
      <c r="H418" s="701"/>
      <c r="I418" s="189"/>
      <c r="J418" s="189"/>
      <c r="K418" s="189"/>
      <c r="L418" s="189"/>
      <c r="M418" s="189"/>
      <c r="N418" s="189"/>
      <c r="O418" s="189"/>
      <c r="P418" s="189"/>
      <c r="Q418" s="189"/>
      <c r="R418" s="189"/>
      <c r="S418" s="189"/>
      <c r="T418" s="189"/>
      <c r="U418" s="189"/>
      <c r="V418" s="189"/>
    </row>
    <row r="419" ht="15.75" customHeight="1">
      <c r="A419" s="692"/>
      <c r="B419" s="189"/>
      <c r="C419" s="189"/>
      <c r="D419" s="700"/>
      <c r="E419" s="661"/>
      <c r="F419" s="708"/>
      <c r="G419" s="661"/>
      <c r="H419" s="701"/>
      <c r="I419" s="189"/>
      <c r="J419" s="189"/>
      <c r="K419" s="189"/>
      <c r="L419" s="189"/>
      <c r="M419" s="189"/>
      <c r="N419" s="189"/>
      <c r="O419" s="189"/>
      <c r="P419" s="189"/>
      <c r="Q419" s="189"/>
      <c r="R419" s="189"/>
      <c r="S419" s="189"/>
      <c r="T419" s="189"/>
      <c r="U419" s="189"/>
      <c r="V419" s="189"/>
    </row>
    <row r="420" ht="15.75" customHeight="1">
      <c r="A420" s="692"/>
      <c r="B420" s="189"/>
      <c r="C420" s="189"/>
      <c r="D420" s="700"/>
      <c r="E420" s="661"/>
      <c r="F420" s="708"/>
      <c r="G420" s="661"/>
      <c r="H420" s="701"/>
      <c r="I420" s="189"/>
      <c r="J420" s="189"/>
      <c r="K420" s="189"/>
      <c r="L420" s="189"/>
      <c r="M420" s="189"/>
      <c r="N420" s="189"/>
      <c r="O420" s="189"/>
      <c r="P420" s="189"/>
      <c r="Q420" s="189"/>
      <c r="R420" s="189"/>
      <c r="S420" s="189"/>
      <c r="T420" s="189"/>
      <c r="U420" s="189"/>
      <c r="V420" s="189"/>
    </row>
    <row r="421" ht="15.75" customHeight="1">
      <c r="A421" s="692"/>
      <c r="B421" s="189"/>
      <c r="C421" s="189"/>
      <c r="D421" s="700"/>
      <c r="E421" s="661"/>
      <c r="F421" s="708"/>
      <c r="G421" s="661"/>
      <c r="H421" s="701"/>
      <c r="I421" s="189"/>
      <c r="J421" s="189"/>
      <c r="K421" s="189"/>
      <c r="L421" s="189"/>
      <c r="M421" s="189"/>
      <c r="N421" s="189"/>
      <c r="O421" s="189"/>
      <c r="P421" s="189"/>
      <c r="Q421" s="189"/>
      <c r="R421" s="189"/>
      <c r="S421" s="189"/>
      <c r="T421" s="189"/>
      <c r="U421" s="189"/>
      <c r="V421" s="189"/>
    </row>
    <row r="422" ht="15.75" customHeight="1">
      <c r="A422" s="692"/>
      <c r="B422" s="189"/>
      <c r="C422" s="189"/>
      <c r="D422" s="700"/>
      <c r="E422" s="661"/>
      <c r="F422" s="708"/>
      <c r="G422" s="661"/>
      <c r="H422" s="701"/>
      <c r="I422" s="189"/>
      <c r="J422" s="189"/>
      <c r="K422" s="189"/>
      <c r="L422" s="189"/>
      <c r="M422" s="189"/>
      <c r="N422" s="189"/>
      <c r="O422" s="189"/>
      <c r="P422" s="189"/>
      <c r="Q422" s="189"/>
      <c r="R422" s="189"/>
      <c r="S422" s="189"/>
      <c r="T422" s="189"/>
      <c r="U422" s="189"/>
      <c r="V422" s="189"/>
    </row>
    <row r="423" ht="15.75" customHeight="1">
      <c r="A423" s="692"/>
      <c r="B423" s="189"/>
      <c r="C423" s="189"/>
      <c r="D423" s="700"/>
      <c r="E423" s="661"/>
      <c r="F423" s="708"/>
      <c r="G423" s="661"/>
      <c r="H423" s="701"/>
      <c r="I423" s="189"/>
      <c r="J423" s="189"/>
      <c r="K423" s="189"/>
      <c r="L423" s="189"/>
      <c r="M423" s="189"/>
      <c r="N423" s="189"/>
      <c r="O423" s="189"/>
      <c r="P423" s="189"/>
      <c r="Q423" s="189"/>
      <c r="R423" s="189"/>
      <c r="S423" s="189"/>
      <c r="T423" s="189"/>
      <c r="U423" s="189"/>
      <c r="V423" s="189"/>
    </row>
    <row r="424" ht="15.75" customHeight="1">
      <c r="A424" s="692"/>
      <c r="B424" s="189"/>
      <c r="C424" s="189"/>
      <c r="D424" s="700"/>
      <c r="E424" s="661"/>
      <c r="F424" s="708"/>
      <c r="G424" s="661"/>
      <c r="H424" s="701"/>
      <c r="I424" s="189"/>
      <c r="J424" s="189"/>
      <c r="K424" s="189"/>
      <c r="L424" s="189"/>
      <c r="M424" s="189"/>
      <c r="N424" s="189"/>
      <c r="O424" s="189"/>
      <c r="P424" s="189"/>
      <c r="Q424" s="189"/>
      <c r="R424" s="189"/>
      <c r="S424" s="189"/>
      <c r="T424" s="189"/>
      <c r="U424" s="189"/>
      <c r="V424" s="189"/>
    </row>
    <row r="425" ht="15.75" customHeight="1">
      <c r="A425" s="692"/>
      <c r="B425" s="189"/>
      <c r="C425" s="189"/>
      <c r="D425" s="700"/>
      <c r="E425" s="661"/>
      <c r="F425" s="708"/>
      <c r="G425" s="661"/>
      <c r="H425" s="701"/>
      <c r="I425" s="189"/>
      <c r="J425" s="189"/>
      <c r="K425" s="189"/>
      <c r="L425" s="189"/>
      <c r="M425" s="189"/>
      <c r="N425" s="189"/>
      <c r="O425" s="189"/>
      <c r="P425" s="189"/>
      <c r="Q425" s="189"/>
      <c r="R425" s="189"/>
      <c r="S425" s="189"/>
      <c r="T425" s="189"/>
      <c r="U425" s="189"/>
      <c r="V425" s="189"/>
    </row>
    <row r="426" ht="15.75" customHeight="1">
      <c r="A426" s="692"/>
      <c r="B426" s="189"/>
      <c r="C426" s="189"/>
      <c r="D426" s="700"/>
      <c r="E426" s="661"/>
      <c r="F426" s="708"/>
      <c r="G426" s="661"/>
      <c r="H426" s="701"/>
      <c r="I426" s="189"/>
      <c r="J426" s="189"/>
      <c r="K426" s="189"/>
      <c r="L426" s="189"/>
      <c r="M426" s="189"/>
      <c r="N426" s="189"/>
      <c r="O426" s="189"/>
      <c r="P426" s="189"/>
      <c r="Q426" s="189"/>
      <c r="R426" s="189"/>
      <c r="S426" s="189"/>
      <c r="T426" s="189"/>
      <c r="U426" s="189"/>
      <c r="V426" s="189"/>
    </row>
    <row r="427" ht="15.75" customHeight="1">
      <c r="A427" s="692"/>
      <c r="B427" s="189"/>
      <c r="C427" s="189"/>
      <c r="D427" s="700"/>
      <c r="E427" s="661"/>
      <c r="F427" s="708"/>
      <c r="G427" s="661"/>
      <c r="H427" s="701"/>
      <c r="I427" s="189"/>
      <c r="J427" s="189"/>
      <c r="K427" s="189"/>
      <c r="L427" s="189"/>
      <c r="M427" s="189"/>
      <c r="N427" s="189"/>
      <c r="O427" s="189"/>
      <c r="P427" s="189"/>
      <c r="Q427" s="189"/>
      <c r="R427" s="189"/>
      <c r="S427" s="189"/>
      <c r="T427" s="189"/>
      <c r="U427" s="189"/>
      <c r="V427" s="189"/>
    </row>
    <row r="428" ht="15.75" customHeight="1">
      <c r="A428" s="692"/>
      <c r="B428" s="189"/>
      <c r="C428" s="189"/>
      <c r="D428" s="700"/>
      <c r="E428" s="661"/>
      <c r="F428" s="708"/>
      <c r="G428" s="661"/>
      <c r="H428" s="701"/>
      <c r="I428" s="189"/>
      <c r="J428" s="189"/>
      <c r="K428" s="189"/>
      <c r="L428" s="189"/>
      <c r="M428" s="189"/>
      <c r="N428" s="189"/>
      <c r="O428" s="189"/>
      <c r="P428" s="189"/>
      <c r="Q428" s="189"/>
      <c r="R428" s="189"/>
      <c r="S428" s="189"/>
      <c r="T428" s="189"/>
      <c r="U428" s="189"/>
      <c r="V428" s="189"/>
    </row>
    <row r="429" ht="15.75" customHeight="1">
      <c r="A429" s="692"/>
      <c r="B429" s="189"/>
      <c r="C429" s="189"/>
      <c r="D429" s="700"/>
      <c r="E429" s="661"/>
      <c r="F429" s="708"/>
      <c r="G429" s="661"/>
      <c r="H429" s="701"/>
      <c r="I429" s="189"/>
      <c r="J429" s="189"/>
      <c r="K429" s="189"/>
      <c r="L429" s="189"/>
      <c r="M429" s="189"/>
      <c r="N429" s="189"/>
      <c r="O429" s="189"/>
      <c r="P429" s="189"/>
      <c r="Q429" s="189"/>
      <c r="R429" s="189"/>
      <c r="S429" s="189"/>
      <c r="T429" s="189"/>
      <c r="U429" s="189"/>
      <c r="V429" s="189"/>
    </row>
    <row r="430" ht="15.75" customHeight="1">
      <c r="A430" s="692"/>
      <c r="B430" s="189"/>
      <c r="C430" s="189"/>
      <c r="D430" s="700"/>
      <c r="E430" s="661"/>
      <c r="F430" s="708"/>
      <c r="G430" s="661"/>
      <c r="H430" s="701"/>
      <c r="I430" s="189"/>
      <c r="J430" s="189"/>
      <c r="K430" s="189"/>
      <c r="L430" s="189"/>
      <c r="M430" s="189"/>
      <c r="N430" s="189"/>
      <c r="O430" s="189"/>
      <c r="P430" s="189"/>
      <c r="Q430" s="189"/>
      <c r="R430" s="189"/>
      <c r="S430" s="189"/>
      <c r="T430" s="189"/>
      <c r="U430" s="189"/>
      <c r="V430" s="189"/>
    </row>
    <row r="431" ht="15.75" customHeight="1">
      <c r="A431" s="692"/>
      <c r="B431" s="189"/>
      <c r="C431" s="189"/>
      <c r="D431" s="700"/>
      <c r="E431" s="661"/>
      <c r="F431" s="708"/>
      <c r="G431" s="661"/>
      <c r="H431" s="701"/>
      <c r="I431" s="189"/>
      <c r="J431" s="189"/>
      <c r="K431" s="189"/>
      <c r="L431" s="189"/>
      <c r="M431" s="189"/>
      <c r="N431" s="189"/>
      <c r="O431" s="189"/>
      <c r="P431" s="189"/>
      <c r="Q431" s="189"/>
      <c r="R431" s="189"/>
      <c r="S431" s="189"/>
      <c r="T431" s="189"/>
      <c r="U431" s="189"/>
      <c r="V431" s="189"/>
    </row>
    <row r="432" ht="15.75" customHeight="1">
      <c r="A432" s="692"/>
      <c r="B432" s="189"/>
      <c r="C432" s="189"/>
      <c r="D432" s="700"/>
      <c r="E432" s="661"/>
      <c r="F432" s="708"/>
      <c r="G432" s="661"/>
      <c r="H432" s="701"/>
      <c r="I432" s="189"/>
      <c r="J432" s="189"/>
      <c r="K432" s="189"/>
      <c r="L432" s="189"/>
      <c r="M432" s="189"/>
      <c r="N432" s="189"/>
      <c r="O432" s="189"/>
      <c r="P432" s="189"/>
      <c r="Q432" s="189"/>
      <c r="R432" s="189"/>
      <c r="S432" s="189"/>
      <c r="T432" s="189"/>
      <c r="U432" s="189"/>
      <c r="V432" s="189"/>
    </row>
    <row r="433" ht="15.75" customHeight="1">
      <c r="A433" s="692"/>
      <c r="B433" s="189"/>
      <c r="C433" s="189"/>
      <c r="D433" s="700"/>
      <c r="E433" s="661"/>
      <c r="F433" s="708"/>
      <c r="G433" s="661"/>
      <c r="H433" s="701"/>
      <c r="I433" s="189"/>
      <c r="J433" s="189"/>
      <c r="K433" s="189"/>
      <c r="L433" s="189"/>
      <c r="M433" s="189"/>
      <c r="N433" s="189"/>
      <c r="O433" s="189"/>
      <c r="P433" s="189"/>
      <c r="Q433" s="189"/>
      <c r="R433" s="189"/>
      <c r="S433" s="189"/>
      <c r="T433" s="189"/>
      <c r="U433" s="189"/>
      <c r="V433" s="189"/>
    </row>
    <row r="434" ht="15.75" customHeight="1">
      <c r="A434" s="692"/>
      <c r="B434" s="189"/>
      <c r="C434" s="189"/>
      <c r="D434" s="700"/>
      <c r="E434" s="661"/>
      <c r="F434" s="708"/>
      <c r="G434" s="661"/>
      <c r="H434" s="701"/>
      <c r="I434" s="189"/>
      <c r="J434" s="189"/>
      <c r="K434" s="189"/>
      <c r="L434" s="189"/>
      <c r="M434" s="189"/>
      <c r="N434" s="189"/>
      <c r="O434" s="189"/>
      <c r="P434" s="189"/>
      <c r="Q434" s="189"/>
      <c r="R434" s="189"/>
      <c r="S434" s="189"/>
      <c r="T434" s="189"/>
      <c r="U434" s="189"/>
      <c r="V434" s="189"/>
    </row>
    <row r="435" ht="15.75" customHeight="1">
      <c r="A435" s="692"/>
      <c r="B435" s="189"/>
      <c r="C435" s="189"/>
      <c r="D435" s="700"/>
      <c r="E435" s="661"/>
      <c r="F435" s="708"/>
      <c r="G435" s="661"/>
      <c r="H435" s="701"/>
      <c r="I435" s="189"/>
      <c r="J435" s="189"/>
      <c r="K435" s="189"/>
      <c r="L435" s="189"/>
      <c r="M435" s="189"/>
      <c r="N435" s="189"/>
      <c r="O435" s="189"/>
      <c r="P435" s="189"/>
      <c r="Q435" s="189"/>
      <c r="R435" s="189"/>
      <c r="S435" s="189"/>
      <c r="T435" s="189"/>
      <c r="U435" s="189"/>
      <c r="V435" s="189"/>
    </row>
    <row r="436" ht="15.75" customHeight="1">
      <c r="A436" s="692"/>
      <c r="B436" s="189"/>
      <c r="C436" s="189"/>
      <c r="D436" s="700"/>
      <c r="E436" s="661"/>
      <c r="F436" s="708"/>
      <c r="G436" s="661"/>
      <c r="H436" s="701"/>
      <c r="I436" s="189"/>
      <c r="J436" s="189"/>
      <c r="K436" s="189"/>
      <c r="L436" s="189"/>
      <c r="M436" s="189"/>
      <c r="N436" s="189"/>
      <c r="O436" s="189"/>
      <c r="P436" s="189"/>
      <c r="Q436" s="189"/>
      <c r="R436" s="189"/>
      <c r="S436" s="189"/>
      <c r="T436" s="189"/>
      <c r="U436" s="189"/>
      <c r="V436" s="189"/>
    </row>
    <row r="437" ht="15.75" customHeight="1">
      <c r="A437" s="692"/>
      <c r="B437" s="189"/>
      <c r="C437" s="189"/>
      <c r="D437" s="700"/>
      <c r="E437" s="661"/>
      <c r="F437" s="708"/>
      <c r="G437" s="661"/>
      <c r="H437" s="701"/>
      <c r="I437" s="189"/>
      <c r="J437" s="189"/>
      <c r="K437" s="189"/>
      <c r="L437" s="189"/>
      <c r="M437" s="189"/>
      <c r="N437" s="189"/>
      <c r="O437" s="189"/>
      <c r="P437" s="189"/>
      <c r="Q437" s="189"/>
      <c r="R437" s="189"/>
      <c r="S437" s="189"/>
      <c r="T437" s="189"/>
      <c r="U437" s="189"/>
      <c r="V437" s="189"/>
    </row>
    <row r="438" ht="15.75" customHeight="1">
      <c r="A438" s="692"/>
      <c r="B438" s="189"/>
      <c r="C438" s="189"/>
      <c r="D438" s="700"/>
      <c r="E438" s="661"/>
      <c r="F438" s="708"/>
      <c r="G438" s="661"/>
      <c r="H438" s="701"/>
      <c r="I438" s="189"/>
      <c r="J438" s="189"/>
      <c r="K438" s="189"/>
      <c r="L438" s="189"/>
      <c r="M438" s="189"/>
      <c r="N438" s="189"/>
      <c r="O438" s="189"/>
      <c r="P438" s="189"/>
      <c r="Q438" s="189"/>
      <c r="R438" s="189"/>
      <c r="S438" s="189"/>
      <c r="T438" s="189"/>
      <c r="U438" s="189"/>
      <c r="V438" s="189"/>
    </row>
    <row r="439" ht="15.75" customHeight="1">
      <c r="A439" s="692"/>
      <c r="B439" s="189"/>
      <c r="C439" s="189"/>
      <c r="D439" s="700"/>
      <c r="E439" s="661"/>
      <c r="F439" s="708"/>
      <c r="G439" s="661"/>
      <c r="H439" s="701"/>
      <c r="I439" s="189"/>
      <c r="J439" s="189"/>
      <c r="K439" s="189"/>
      <c r="L439" s="189"/>
      <c r="M439" s="189"/>
      <c r="N439" s="189"/>
      <c r="O439" s="189"/>
      <c r="P439" s="189"/>
      <c r="Q439" s="189"/>
      <c r="R439" s="189"/>
      <c r="S439" s="189"/>
      <c r="T439" s="189"/>
      <c r="U439" s="189"/>
      <c r="V439" s="189"/>
    </row>
    <row r="440" ht="15.75" customHeight="1">
      <c r="A440" s="692"/>
      <c r="B440" s="189"/>
      <c r="C440" s="189"/>
      <c r="D440" s="700"/>
      <c r="E440" s="661"/>
      <c r="F440" s="708"/>
      <c r="G440" s="661"/>
      <c r="H440" s="701"/>
      <c r="I440" s="189"/>
      <c r="J440" s="189"/>
      <c r="K440" s="189"/>
      <c r="L440" s="189"/>
      <c r="M440" s="189"/>
      <c r="N440" s="189"/>
      <c r="O440" s="189"/>
      <c r="P440" s="189"/>
      <c r="Q440" s="189"/>
      <c r="R440" s="189"/>
      <c r="S440" s="189"/>
      <c r="T440" s="189"/>
      <c r="U440" s="189"/>
      <c r="V440" s="189"/>
    </row>
    <row r="441" ht="15.75" customHeight="1">
      <c r="A441" s="692"/>
      <c r="B441" s="189"/>
      <c r="C441" s="189"/>
      <c r="D441" s="700"/>
      <c r="E441" s="661"/>
      <c r="F441" s="708"/>
      <c r="G441" s="661"/>
      <c r="H441" s="701"/>
      <c r="I441" s="189"/>
      <c r="J441" s="189"/>
      <c r="K441" s="189"/>
      <c r="L441" s="189"/>
      <c r="M441" s="189"/>
      <c r="N441" s="189"/>
      <c r="O441" s="189"/>
      <c r="P441" s="189"/>
      <c r="Q441" s="189"/>
      <c r="R441" s="189"/>
      <c r="S441" s="189"/>
      <c r="T441" s="189"/>
      <c r="U441" s="189"/>
      <c r="V441" s="189"/>
    </row>
    <row r="442" ht="15.75" customHeight="1">
      <c r="A442" s="692"/>
      <c r="B442" s="189"/>
      <c r="C442" s="189"/>
      <c r="D442" s="700"/>
      <c r="E442" s="661"/>
      <c r="F442" s="708"/>
      <c r="G442" s="661"/>
      <c r="H442" s="701"/>
      <c r="I442" s="189"/>
      <c r="J442" s="189"/>
      <c r="K442" s="189"/>
      <c r="L442" s="189"/>
      <c r="M442" s="189"/>
      <c r="N442" s="189"/>
      <c r="O442" s="189"/>
      <c r="P442" s="189"/>
      <c r="Q442" s="189"/>
      <c r="R442" s="189"/>
      <c r="S442" s="189"/>
      <c r="T442" s="189"/>
      <c r="U442" s="189"/>
      <c r="V442" s="189"/>
    </row>
    <row r="443" ht="15.75" customHeight="1">
      <c r="A443" s="692"/>
      <c r="B443" s="189"/>
      <c r="C443" s="189"/>
      <c r="D443" s="700"/>
      <c r="E443" s="661"/>
      <c r="F443" s="708"/>
      <c r="G443" s="661"/>
      <c r="H443" s="701"/>
      <c r="I443" s="189"/>
      <c r="J443" s="189"/>
      <c r="K443" s="189"/>
      <c r="L443" s="189"/>
      <c r="M443" s="189"/>
      <c r="N443" s="189"/>
      <c r="O443" s="189"/>
      <c r="P443" s="189"/>
      <c r="Q443" s="189"/>
      <c r="R443" s="189"/>
      <c r="S443" s="189"/>
      <c r="T443" s="189"/>
      <c r="U443" s="189"/>
      <c r="V443" s="189"/>
    </row>
    <row r="444" ht="15.75" customHeight="1">
      <c r="A444" s="692"/>
      <c r="B444" s="189"/>
      <c r="C444" s="189"/>
      <c r="D444" s="700"/>
      <c r="E444" s="661"/>
      <c r="F444" s="708"/>
      <c r="G444" s="661"/>
      <c r="H444" s="701"/>
      <c r="I444" s="189"/>
      <c r="J444" s="189"/>
      <c r="K444" s="189"/>
      <c r="L444" s="189"/>
      <c r="M444" s="189"/>
      <c r="N444" s="189"/>
      <c r="O444" s="189"/>
      <c r="P444" s="189"/>
      <c r="Q444" s="189"/>
      <c r="R444" s="189"/>
      <c r="S444" s="189"/>
      <c r="T444" s="189"/>
      <c r="U444" s="189"/>
      <c r="V444" s="189"/>
    </row>
    <row r="445" ht="15.75" customHeight="1">
      <c r="A445" s="692"/>
      <c r="B445" s="189"/>
      <c r="C445" s="189"/>
      <c r="D445" s="700"/>
      <c r="E445" s="661"/>
      <c r="F445" s="708"/>
      <c r="G445" s="661"/>
      <c r="H445" s="701"/>
      <c r="I445" s="189"/>
      <c r="J445" s="189"/>
      <c r="K445" s="189"/>
      <c r="L445" s="189"/>
      <c r="M445" s="189"/>
      <c r="N445" s="189"/>
      <c r="O445" s="189"/>
      <c r="P445" s="189"/>
      <c r="Q445" s="189"/>
      <c r="R445" s="189"/>
      <c r="S445" s="189"/>
      <c r="T445" s="189"/>
      <c r="U445" s="189"/>
      <c r="V445" s="189"/>
    </row>
    <row r="446" ht="15.75" customHeight="1">
      <c r="A446" s="692"/>
      <c r="B446" s="189"/>
      <c r="C446" s="189"/>
      <c r="D446" s="700"/>
      <c r="E446" s="661"/>
      <c r="F446" s="708"/>
      <c r="G446" s="661"/>
      <c r="H446" s="701"/>
      <c r="I446" s="189"/>
      <c r="J446" s="189"/>
      <c r="K446" s="189"/>
      <c r="L446" s="189"/>
      <c r="M446" s="189"/>
      <c r="N446" s="189"/>
      <c r="O446" s="189"/>
      <c r="P446" s="189"/>
      <c r="Q446" s="189"/>
      <c r="R446" s="189"/>
      <c r="S446" s="189"/>
      <c r="T446" s="189"/>
      <c r="U446" s="189"/>
      <c r="V446" s="189"/>
    </row>
    <row r="447" ht="15.75" customHeight="1">
      <c r="A447" s="692"/>
      <c r="B447" s="189"/>
      <c r="C447" s="189"/>
      <c r="D447" s="700"/>
      <c r="E447" s="661"/>
      <c r="F447" s="708"/>
      <c r="G447" s="661"/>
      <c r="H447" s="701"/>
      <c r="I447" s="189"/>
      <c r="J447" s="189"/>
      <c r="K447" s="189"/>
      <c r="L447" s="189"/>
      <c r="M447" s="189"/>
      <c r="N447" s="189"/>
      <c r="O447" s="189"/>
      <c r="P447" s="189"/>
      <c r="Q447" s="189"/>
      <c r="R447" s="189"/>
      <c r="S447" s="189"/>
      <c r="T447" s="189"/>
      <c r="U447" s="189"/>
      <c r="V447" s="189"/>
    </row>
    <row r="448" ht="15.75" customHeight="1">
      <c r="A448" s="692"/>
      <c r="B448" s="189"/>
      <c r="C448" s="189"/>
      <c r="D448" s="700"/>
      <c r="E448" s="661"/>
      <c r="F448" s="708"/>
      <c r="G448" s="661"/>
      <c r="H448" s="701"/>
      <c r="I448" s="189"/>
      <c r="J448" s="189"/>
      <c r="K448" s="189"/>
      <c r="L448" s="189"/>
      <c r="M448" s="189"/>
      <c r="N448" s="189"/>
      <c r="O448" s="189"/>
      <c r="P448" s="189"/>
      <c r="Q448" s="189"/>
      <c r="R448" s="189"/>
      <c r="S448" s="189"/>
      <c r="T448" s="189"/>
      <c r="U448" s="189"/>
      <c r="V448" s="189"/>
    </row>
    <row r="449" ht="15.75" customHeight="1">
      <c r="A449" s="692"/>
      <c r="B449" s="189"/>
      <c r="C449" s="189"/>
      <c r="D449" s="700"/>
      <c r="E449" s="661"/>
      <c r="F449" s="708"/>
      <c r="G449" s="661"/>
      <c r="H449" s="701"/>
      <c r="I449" s="189"/>
      <c r="J449" s="189"/>
      <c r="K449" s="189"/>
      <c r="L449" s="189"/>
      <c r="M449" s="189"/>
      <c r="N449" s="189"/>
      <c r="O449" s="189"/>
      <c r="P449" s="189"/>
      <c r="Q449" s="189"/>
      <c r="R449" s="189"/>
      <c r="S449" s="189"/>
      <c r="T449" s="189"/>
      <c r="U449" s="189"/>
      <c r="V449" s="189"/>
    </row>
    <row r="450" ht="15.75" customHeight="1">
      <c r="A450" s="692"/>
      <c r="B450" s="189"/>
      <c r="C450" s="189"/>
      <c r="D450" s="700"/>
      <c r="E450" s="661"/>
      <c r="F450" s="708"/>
      <c r="G450" s="661"/>
      <c r="H450" s="701"/>
      <c r="I450" s="189"/>
      <c r="J450" s="189"/>
      <c r="K450" s="189"/>
      <c r="L450" s="189"/>
      <c r="M450" s="189"/>
      <c r="N450" s="189"/>
      <c r="O450" s="189"/>
      <c r="P450" s="189"/>
      <c r="Q450" s="189"/>
      <c r="R450" s="189"/>
      <c r="S450" s="189"/>
      <c r="T450" s="189"/>
      <c r="U450" s="189"/>
      <c r="V450" s="189"/>
    </row>
    <row r="451" ht="15.75" customHeight="1">
      <c r="A451" s="692"/>
      <c r="B451" s="189"/>
      <c r="C451" s="189"/>
      <c r="D451" s="700"/>
      <c r="E451" s="661"/>
      <c r="F451" s="708"/>
      <c r="G451" s="661"/>
      <c r="H451" s="701"/>
      <c r="I451" s="189"/>
      <c r="J451" s="189"/>
      <c r="K451" s="189"/>
      <c r="L451" s="189"/>
      <c r="M451" s="189"/>
      <c r="N451" s="189"/>
      <c r="O451" s="189"/>
      <c r="P451" s="189"/>
      <c r="Q451" s="189"/>
      <c r="R451" s="189"/>
      <c r="S451" s="189"/>
      <c r="T451" s="189"/>
      <c r="U451" s="189"/>
      <c r="V451" s="189"/>
    </row>
    <row r="452" ht="15.75" customHeight="1">
      <c r="A452" s="692"/>
      <c r="B452" s="189"/>
      <c r="C452" s="189"/>
      <c r="D452" s="700"/>
      <c r="E452" s="661"/>
      <c r="F452" s="708"/>
      <c r="G452" s="661"/>
      <c r="H452" s="701"/>
      <c r="I452" s="189"/>
      <c r="J452" s="189"/>
      <c r="K452" s="189"/>
      <c r="L452" s="189"/>
      <c r="M452" s="189"/>
      <c r="N452" s="189"/>
      <c r="O452" s="189"/>
      <c r="P452" s="189"/>
      <c r="Q452" s="189"/>
      <c r="R452" s="189"/>
      <c r="S452" s="189"/>
      <c r="T452" s="189"/>
      <c r="U452" s="189"/>
      <c r="V452" s="189"/>
    </row>
    <row r="453" ht="15.75" customHeight="1">
      <c r="A453" s="692"/>
      <c r="B453" s="189"/>
      <c r="C453" s="189"/>
      <c r="D453" s="700"/>
      <c r="E453" s="661"/>
      <c r="F453" s="708"/>
      <c r="G453" s="661"/>
      <c r="H453" s="701"/>
      <c r="I453" s="189"/>
      <c r="J453" s="189"/>
      <c r="K453" s="189"/>
      <c r="L453" s="189"/>
      <c r="M453" s="189"/>
      <c r="N453" s="189"/>
      <c r="O453" s="189"/>
      <c r="P453" s="189"/>
      <c r="Q453" s="189"/>
      <c r="R453" s="189"/>
      <c r="S453" s="189"/>
      <c r="T453" s="189"/>
      <c r="U453" s="189"/>
      <c r="V453" s="189"/>
    </row>
    <row r="454" ht="15.75" customHeight="1">
      <c r="A454" s="692"/>
      <c r="B454" s="189"/>
      <c r="C454" s="189"/>
      <c r="D454" s="700"/>
      <c r="E454" s="661"/>
      <c r="F454" s="708"/>
      <c r="G454" s="661"/>
      <c r="H454" s="701"/>
      <c r="I454" s="189"/>
      <c r="J454" s="189"/>
      <c r="K454" s="189"/>
      <c r="L454" s="189"/>
      <c r="M454" s="189"/>
      <c r="N454" s="189"/>
      <c r="O454" s="189"/>
      <c r="P454" s="189"/>
      <c r="Q454" s="189"/>
      <c r="R454" s="189"/>
      <c r="S454" s="189"/>
      <c r="T454" s="189"/>
      <c r="U454" s="189"/>
      <c r="V454" s="189"/>
    </row>
    <row r="455" ht="15.75" customHeight="1">
      <c r="A455" s="692"/>
      <c r="B455" s="189"/>
      <c r="C455" s="189"/>
      <c r="D455" s="700"/>
      <c r="E455" s="661"/>
      <c r="F455" s="708"/>
      <c r="G455" s="661"/>
      <c r="H455" s="701"/>
      <c r="I455" s="189"/>
      <c r="J455" s="189"/>
      <c r="K455" s="189"/>
      <c r="L455" s="189"/>
      <c r="M455" s="189"/>
      <c r="N455" s="189"/>
      <c r="O455" s="189"/>
      <c r="P455" s="189"/>
      <c r="Q455" s="189"/>
      <c r="R455" s="189"/>
      <c r="S455" s="189"/>
      <c r="T455" s="189"/>
      <c r="U455" s="189"/>
      <c r="V455" s="189"/>
    </row>
    <row r="456" ht="15.75" customHeight="1">
      <c r="A456" s="692"/>
      <c r="B456" s="189"/>
      <c r="C456" s="189"/>
      <c r="D456" s="700"/>
      <c r="E456" s="661"/>
      <c r="F456" s="708"/>
      <c r="G456" s="661"/>
      <c r="H456" s="701"/>
      <c r="I456" s="189"/>
      <c r="J456" s="189"/>
      <c r="K456" s="189"/>
      <c r="L456" s="189"/>
      <c r="M456" s="189"/>
      <c r="N456" s="189"/>
      <c r="O456" s="189"/>
      <c r="P456" s="189"/>
      <c r="Q456" s="189"/>
      <c r="R456" s="189"/>
      <c r="S456" s="189"/>
      <c r="T456" s="189"/>
      <c r="U456" s="189"/>
      <c r="V456" s="189"/>
    </row>
    <row r="457" ht="15.75" customHeight="1">
      <c r="A457" s="692"/>
      <c r="B457" s="189"/>
      <c r="C457" s="189"/>
      <c r="D457" s="700"/>
      <c r="E457" s="661"/>
      <c r="F457" s="708"/>
      <c r="G457" s="661"/>
      <c r="H457" s="701"/>
      <c r="I457" s="189"/>
      <c r="J457" s="189"/>
      <c r="K457" s="189"/>
      <c r="L457" s="189"/>
      <c r="M457" s="189"/>
      <c r="N457" s="189"/>
      <c r="O457" s="189"/>
      <c r="P457" s="189"/>
      <c r="Q457" s="189"/>
      <c r="R457" s="189"/>
      <c r="S457" s="189"/>
      <c r="T457" s="189"/>
      <c r="U457" s="189"/>
      <c r="V457" s="189"/>
    </row>
    <row r="458" ht="15.75" customHeight="1">
      <c r="A458" s="692"/>
      <c r="B458" s="189"/>
      <c r="C458" s="189"/>
      <c r="D458" s="700"/>
      <c r="E458" s="661"/>
      <c r="F458" s="708"/>
      <c r="G458" s="661"/>
      <c r="H458" s="701"/>
      <c r="I458" s="189"/>
      <c r="J458" s="189"/>
      <c r="K458" s="189"/>
      <c r="L458" s="189"/>
      <c r="M458" s="189"/>
      <c r="N458" s="189"/>
      <c r="O458" s="189"/>
      <c r="P458" s="189"/>
      <c r="Q458" s="189"/>
      <c r="R458" s="189"/>
      <c r="S458" s="189"/>
      <c r="T458" s="189"/>
      <c r="U458" s="189"/>
      <c r="V458" s="189"/>
    </row>
    <row r="459" ht="15.75" customHeight="1">
      <c r="A459" s="692"/>
      <c r="B459" s="189"/>
      <c r="C459" s="189"/>
      <c r="D459" s="700"/>
      <c r="E459" s="661"/>
      <c r="F459" s="708"/>
      <c r="G459" s="661"/>
      <c r="H459" s="701"/>
      <c r="I459" s="189"/>
      <c r="J459" s="189"/>
      <c r="K459" s="189"/>
      <c r="L459" s="189"/>
      <c r="M459" s="189"/>
      <c r="N459" s="189"/>
      <c r="O459" s="189"/>
      <c r="P459" s="189"/>
      <c r="Q459" s="189"/>
      <c r="R459" s="189"/>
      <c r="S459" s="189"/>
      <c r="T459" s="189"/>
      <c r="U459" s="189"/>
      <c r="V459" s="189"/>
    </row>
    <row r="460" ht="15.75" customHeight="1">
      <c r="A460" s="692"/>
      <c r="B460" s="189"/>
      <c r="C460" s="189"/>
      <c r="D460" s="700"/>
      <c r="E460" s="661"/>
      <c r="F460" s="708"/>
      <c r="G460" s="661"/>
      <c r="H460" s="701"/>
      <c r="I460" s="189"/>
      <c r="J460" s="189"/>
      <c r="K460" s="189"/>
      <c r="L460" s="189"/>
      <c r="M460" s="189"/>
      <c r="N460" s="189"/>
      <c r="O460" s="189"/>
      <c r="P460" s="189"/>
      <c r="Q460" s="189"/>
      <c r="R460" s="189"/>
      <c r="S460" s="189"/>
      <c r="T460" s="189"/>
      <c r="U460" s="189"/>
      <c r="V460" s="189"/>
    </row>
    <row r="461" ht="15.75" customHeight="1">
      <c r="A461" s="692"/>
      <c r="B461" s="189"/>
      <c r="C461" s="189"/>
      <c r="D461" s="700"/>
      <c r="E461" s="661"/>
      <c r="F461" s="708"/>
      <c r="G461" s="661"/>
      <c r="H461" s="701"/>
      <c r="I461" s="189"/>
      <c r="J461" s="189"/>
      <c r="K461" s="189"/>
      <c r="L461" s="189"/>
      <c r="M461" s="189"/>
      <c r="N461" s="189"/>
      <c r="O461" s="189"/>
      <c r="P461" s="189"/>
      <c r="Q461" s="189"/>
      <c r="R461" s="189"/>
      <c r="S461" s="189"/>
      <c r="T461" s="189"/>
      <c r="U461" s="189"/>
      <c r="V461" s="189"/>
    </row>
    <row r="462" ht="15.75" customHeight="1">
      <c r="A462" s="692"/>
      <c r="B462" s="189"/>
      <c r="C462" s="189"/>
      <c r="D462" s="700"/>
      <c r="E462" s="661"/>
      <c r="F462" s="708"/>
      <c r="G462" s="661"/>
      <c r="H462" s="701"/>
      <c r="I462" s="189"/>
      <c r="J462" s="189"/>
      <c r="K462" s="189"/>
      <c r="L462" s="189"/>
      <c r="M462" s="189"/>
      <c r="N462" s="189"/>
      <c r="O462" s="189"/>
      <c r="P462" s="189"/>
      <c r="Q462" s="189"/>
      <c r="R462" s="189"/>
      <c r="S462" s="189"/>
      <c r="T462" s="189"/>
      <c r="U462" s="189"/>
      <c r="V462" s="189"/>
    </row>
    <row r="463" ht="15.75" customHeight="1">
      <c r="A463" s="692"/>
      <c r="B463" s="189"/>
      <c r="C463" s="189"/>
      <c r="D463" s="700"/>
      <c r="E463" s="661"/>
      <c r="F463" s="708"/>
      <c r="G463" s="661"/>
      <c r="H463" s="701"/>
      <c r="I463" s="189"/>
      <c r="J463" s="189"/>
      <c r="K463" s="189"/>
      <c r="L463" s="189"/>
      <c r="M463" s="189"/>
      <c r="N463" s="189"/>
      <c r="O463" s="189"/>
      <c r="P463" s="189"/>
      <c r="Q463" s="189"/>
      <c r="R463" s="189"/>
      <c r="S463" s="189"/>
      <c r="T463" s="189"/>
      <c r="U463" s="189"/>
      <c r="V463" s="189"/>
    </row>
    <row r="464" ht="15.75" customHeight="1">
      <c r="A464" s="692"/>
      <c r="B464" s="189"/>
      <c r="C464" s="189"/>
      <c r="D464" s="700"/>
      <c r="E464" s="661"/>
      <c r="F464" s="708"/>
      <c r="G464" s="661"/>
      <c r="H464" s="701"/>
      <c r="I464" s="189"/>
      <c r="J464" s="189"/>
      <c r="K464" s="189"/>
      <c r="L464" s="189"/>
      <c r="M464" s="189"/>
      <c r="N464" s="189"/>
      <c r="O464" s="189"/>
      <c r="P464" s="189"/>
      <c r="Q464" s="189"/>
      <c r="R464" s="189"/>
      <c r="S464" s="189"/>
      <c r="T464" s="189"/>
      <c r="U464" s="189"/>
      <c r="V464" s="189"/>
    </row>
    <row r="465" ht="15.75" customHeight="1">
      <c r="A465" s="692"/>
      <c r="B465" s="189"/>
      <c r="C465" s="189"/>
      <c r="D465" s="700"/>
      <c r="E465" s="661"/>
      <c r="F465" s="708"/>
      <c r="G465" s="661"/>
      <c r="H465" s="701"/>
      <c r="I465" s="189"/>
      <c r="J465" s="189"/>
      <c r="K465" s="189"/>
      <c r="L465" s="189"/>
      <c r="M465" s="189"/>
      <c r="N465" s="189"/>
      <c r="O465" s="189"/>
      <c r="P465" s="189"/>
      <c r="Q465" s="189"/>
      <c r="R465" s="189"/>
      <c r="S465" s="189"/>
      <c r="T465" s="189"/>
      <c r="U465" s="189"/>
      <c r="V465" s="189"/>
    </row>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V$880"/>
  <customSheetViews>
    <customSheetView guid="{AB856B94-BC6D-4658-AC9D-D986A8231141}" filter="1" showAutoFilter="1">
      <autoFilter ref="$A$3:$V$465"/>
      <extLst>
        <ext uri="GoogleSheetsCustomDataVersion1">
          <go:sheetsCustomData xmlns:go="http://customooxmlschemas.google.com/" filterViewId="1399929487"/>
        </ext>
      </extLst>
    </customSheetView>
  </customSheetViews>
  <mergeCells count="6">
    <mergeCell ref="A1:A2"/>
    <mergeCell ref="B1:B2"/>
    <mergeCell ref="C1:C2"/>
    <mergeCell ref="D1:D2"/>
    <mergeCell ref="E1:F1"/>
    <mergeCell ref="G1:H1"/>
  </mergeCells>
  <dataValidations>
    <dataValidation type="decimal" allowBlank="1" showInputMessage="1" showErrorMessage="1" prompt="Invalid Entry - Only Numeric Values are allowed. " sqref="A158:A173 A188:A218">
      <formula1>0.0</formula1>
      <formula2>9.99999999999999E14</formula2>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60.14"/>
    <col customWidth="1" min="3" max="6" width="14.43"/>
    <col customWidth="1" min="8" max="8" width="24.71"/>
  </cols>
  <sheetData>
    <row r="1">
      <c r="A1" s="64" t="s">
        <v>273</v>
      </c>
      <c r="B1" s="64" t="s">
        <v>274</v>
      </c>
      <c r="C1" s="709" t="s">
        <v>1512</v>
      </c>
      <c r="D1" s="64" t="s">
        <v>277</v>
      </c>
      <c r="E1" s="69" t="s">
        <v>278</v>
      </c>
      <c r="F1" s="69" t="s">
        <v>1513</v>
      </c>
      <c r="G1" s="185" t="s">
        <v>1514</v>
      </c>
      <c r="H1" s="69" t="s">
        <v>281</v>
      </c>
      <c r="I1" s="572"/>
      <c r="J1" s="572"/>
      <c r="K1" s="572"/>
      <c r="L1" s="572"/>
      <c r="M1" s="572"/>
      <c r="N1" s="572"/>
      <c r="O1" s="572"/>
      <c r="P1" s="572"/>
      <c r="Q1" s="572"/>
      <c r="R1" s="572"/>
      <c r="S1" s="572"/>
      <c r="T1" s="572"/>
      <c r="U1" s="572"/>
      <c r="V1" s="572"/>
      <c r="W1" s="572"/>
      <c r="X1" s="572"/>
    </row>
    <row r="2" hidden="1">
      <c r="A2" s="710"/>
      <c r="B2" s="594"/>
      <c r="C2" s="577"/>
      <c r="D2" s="577"/>
      <c r="E2" s="577"/>
      <c r="F2" s="577"/>
      <c r="G2" s="449"/>
      <c r="H2" s="577"/>
      <c r="I2" s="580"/>
      <c r="J2" s="580"/>
      <c r="K2" s="580"/>
      <c r="L2" s="580"/>
      <c r="M2" s="580"/>
      <c r="N2" s="580"/>
      <c r="O2" s="580"/>
      <c r="P2" s="580"/>
      <c r="Q2" s="580"/>
      <c r="R2" s="580"/>
      <c r="S2" s="580"/>
      <c r="T2" s="580"/>
      <c r="U2" s="580"/>
      <c r="V2" s="580"/>
      <c r="W2" s="580"/>
      <c r="X2" s="580"/>
    </row>
    <row r="3" hidden="1">
      <c r="A3" s="711">
        <v>1.0</v>
      </c>
      <c r="B3" s="712" t="s">
        <v>1515</v>
      </c>
      <c r="C3" s="596"/>
      <c r="D3" s="596"/>
      <c r="E3" s="713"/>
      <c r="F3" s="597"/>
      <c r="G3" s="714"/>
      <c r="H3" s="597"/>
      <c r="I3" s="580"/>
      <c r="J3" s="580"/>
      <c r="K3" s="580"/>
      <c r="L3" s="580"/>
      <c r="M3" s="580"/>
      <c r="N3" s="580"/>
      <c r="O3" s="580"/>
      <c r="P3" s="580"/>
      <c r="Q3" s="580"/>
      <c r="R3" s="580"/>
      <c r="S3" s="580"/>
      <c r="T3" s="580"/>
      <c r="U3" s="580"/>
      <c r="V3" s="580"/>
      <c r="W3" s="580"/>
      <c r="X3" s="580"/>
    </row>
    <row r="4" hidden="1">
      <c r="A4" s="594"/>
      <c r="B4" s="594"/>
      <c r="C4" s="594"/>
      <c r="D4" s="594"/>
      <c r="E4" s="710"/>
      <c r="F4" s="577"/>
      <c r="G4" s="449"/>
      <c r="H4" s="594"/>
      <c r="I4" s="580"/>
      <c r="J4" s="580"/>
      <c r="K4" s="580"/>
      <c r="L4" s="580"/>
      <c r="M4" s="580"/>
      <c r="N4" s="580"/>
      <c r="O4" s="580"/>
      <c r="P4" s="580"/>
      <c r="Q4" s="580"/>
      <c r="R4" s="580"/>
      <c r="S4" s="580"/>
      <c r="T4" s="580"/>
      <c r="U4" s="580"/>
      <c r="V4" s="580"/>
      <c r="W4" s="580"/>
      <c r="X4" s="580"/>
    </row>
    <row r="5">
      <c r="A5" s="715">
        <v>4.1</v>
      </c>
      <c r="B5" s="138" t="s">
        <v>1516</v>
      </c>
      <c r="C5" s="92" t="s">
        <v>1517</v>
      </c>
      <c r="D5" s="92" t="s">
        <v>1518</v>
      </c>
      <c r="E5" s="92">
        <v>30.0</v>
      </c>
      <c r="F5" s="278">
        <v>24875.0</v>
      </c>
      <c r="G5" s="97">
        <f t="shared" ref="G5:G10" si="1">N(E5)*N(F5)</f>
        <v>746250</v>
      </c>
      <c r="H5" s="594" t="s">
        <v>1519</v>
      </c>
      <c r="I5" s="580"/>
      <c r="J5" s="580"/>
      <c r="K5" s="580"/>
      <c r="L5" s="580"/>
      <c r="M5" s="580"/>
      <c r="N5" s="580"/>
      <c r="O5" s="580"/>
      <c r="P5" s="580"/>
      <c r="Q5" s="580"/>
      <c r="R5" s="580"/>
      <c r="S5" s="580"/>
      <c r="T5" s="580"/>
      <c r="U5" s="580"/>
      <c r="V5" s="580"/>
      <c r="W5" s="580"/>
      <c r="X5" s="580"/>
    </row>
    <row r="6">
      <c r="A6" s="715">
        <v>4.2</v>
      </c>
      <c r="B6" s="138" t="s">
        <v>1520</v>
      </c>
      <c r="C6" s="92" t="s">
        <v>1517</v>
      </c>
      <c r="D6" s="92" t="s">
        <v>428</v>
      </c>
      <c r="E6" s="92">
        <v>136.0</v>
      </c>
      <c r="F6" s="278">
        <v>525.0</v>
      </c>
      <c r="G6" s="97">
        <f t="shared" si="1"/>
        <v>71400</v>
      </c>
      <c r="H6" s="594"/>
      <c r="I6" s="580"/>
      <c r="J6" s="580"/>
      <c r="K6" s="580"/>
      <c r="L6" s="580"/>
      <c r="M6" s="580"/>
      <c r="N6" s="580"/>
      <c r="O6" s="580"/>
      <c r="P6" s="580"/>
      <c r="Q6" s="580"/>
      <c r="R6" s="580"/>
      <c r="S6" s="580"/>
      <c r="T6" s="580"/>
      <c r="U6" s="580"/>
      <c r="V6" s="580"/>
      <c r="W6" s="580"/>
      <c r="X6" s="580"/>
    </row>
    <row r="7">
      <c r="A7" s="715">
        <v>4.3</v>
      </c>
      <c r="B7" s="138" t="s">
        <v>1521</v>
      </c>
      <c r="C7" s="92" t="s">
        <v>1517</v>
      </c>
      <c r="D7" s="92" t="s">
        <v>428</v>
      </c>
      <c r="E7" s="92">
        <v>92.0</v>
      </c>
      <c r="F7" s="278">
        <v>525.0</v>
      </c>
      <c r="G7" s="97">
        <f t="shared" si="1"/>
        <v>48300</v>
      </c>
      <c r="H7" s="594"/>
      <c r="I7" s="580"/>
      <c r="J7" s="580"/>
      <c r="K7" s="580"/>
      <c r="L7" s="580"/>
      <c r="M7" s="580"/>
      <c r="N7" s="580"/>
      <c r="O7" s="580"/>
      <c r="P7" s="580"/>
      <c r="Q7" s="580"/>
      <c r="R7" s="580"/>
      <c r="S7" s="580"/>
      <c r="T7" s="580"/>
      <c r="U7" s="580"/>
      <c r="V7" s="580"/>
      <c r="W7" s="580"/>
      <c r="X7" s="580"/>
    </row>
    <row r="8">
      <c r="A8" s="715">
        <v>4.4</v>
      </c>
      <c r="B8" s="138" t="s">
        <v>1522</v>
      </c>
      <c r="C8" s="92" t="s">
        <v>1517</v>
      </c>
      <c r="D8" s="92" t="s">
        <v>428</v>
      </c>
      <c r="E8" s="92">
        <v>10.0</v>
      </c>
      <c r="F8" s="278">
        <v>9674.0</v>
      </c>
      <c r="G8" s="97">
        <f t="shared" si="1"/>
        <v>96740</v>
      </c>
      <c r="H8" s="594"/>
      <c r="I8" s="580"/>
      <c r="J8" s="580"/>
      <c r="K8" s="580"/>
      <c r="L8" s="580"/>
      <c r="M8" s="580"/>
      <c r="N8" s="580"/>
      <c r="O8" s="580"/>
      <c r="P8" s="580"/>
      <c r="Q8" s="580"/>
      <c r="R8" s="580"/>
      <c r="S8" s="580"/>
      <c r="T8" s="580"/>
      <c r="U8" s="580"/>
      <c r="V8" s="580"/>
      <c r="W8" s="580"/>
      <c r="X8" s="580"/>
    </row>
    <row r="9">
      <c r="A9" s="715">
        <v>4.5</v>
      </c>
      <c r="B9" s="138" t="s">
        <v>1523</v>
      </c>
      <c r="C9" s="92" t="s">
        <v>1517</v>
      </c>
      <c r="D9" s="92" t="s">
        <v>428</v>
      </c>
      <c r="E9" s="92">
        <v>136.0</v>
      </c>
      <c r="F9" s="278">
        <v>525.0</v>
      </c>
      <c r="G9" s="97">
        <f t="shared" si="1"/>
        <v>71400</v>
      </c>
      <c r="H9" s="577"/>
      <c r="I9" s="580"/>
      <c r="J9" s="580"/>
      <c r="K9" s="580"/>
      <c r="L9" s="580"/>
      <c r="M9" s="580"/>
      <c r="N9" s="580"/>
      <c r="O9" s="580"/>
      <c r="P9" s="580"/>
      <c r="Q9" s="580"/>
      <c r="R9" s="580"/>
      <c r="S9" s="580"/>
      <c r="T9" s="580"/>
      <c r="U9" s="580"/>
      <c r="V9" s="580"/>
      <c r="W9" s="580"/>
      <c r="X9" s="580"/>
    </row>
    <row r="10">
      <c r="A10" s="715">
        <v>4.6</v>
      </c>
      <c r="B10" s="138" t="s">
        <v>1524</v>
      </c>
      <c r="C10" s="92" t="s">
        <v>1517</v>
      </c>
      <c r="D10" s="92" t="s">
        <v>428</v>
      </c>
      <c r="E10" s="92">
        <v>92.0</v>
      </c>
      <c r="F10" s="278">
        <v>525.0</v>
      </c>
      <c r="G10" s="97">
        <f t="shared" si="1"/>
        <v>48300</v>
      </c>
      <c r="H10" s="577"/>
      <c r="I10" s="580"/>
      <c r="J10" s="580"/>
      <c r="K10" s="580"/>
      <c r="L10" s="580"/>
      <c r="M10" s="580"/>
      <c r="N10" s="580"/>
      <c r="O10" s="580"/>
      <c r="P10" s="580"/>
      <c r="Q10" s="580"/>
      <c r="R10" s="580"/>
      <c r="S10" s="580"/>
      <c r="T10" s="580"/>
      <c r="U10" s="580"/>
      <c r="V10" s="580"/>
      <c r="W10" s="580"/>
      <c r="X10" s="580"/>
    </row>
    <row r="11" hidden="1">
      <c r="A11" s="594"/>
      <c r="B11" s="594"/>
      <c r="C11" s="594"/>
      <c r="D11" s="594"/>
      <c r="E11" s="710"/>
      <c r="F11" s="577"/>
      <c r="G11" s="449"/>
      <c r="H11" s="577"/>
      <c r="I11" s="580"/>
      <c r="J11" s="580"/>
      <c r="K11" s="580"/>
      <c r="L11" s="580"/>
      <c r="M11" s="580"/>
      <c r="N11" s="580"/>
      <c r="O11" s="580"/>
      <c r="P11" s="580"/>
      <c r="Q11" s="580"/>
      <c r="R11" s="580"/>
      <c r="S11" s="580"/>
      <c r="T11" s="580"/>
      <c r="U11" s="580"/>
      <c r="V11" s="580"/>
      <c r="W11" s="580"/>
      <c r="X11" s="580"/>
    </row>
    <row r="12" hidden="1">
      <c r="A12" s="711">
        <v>5.0</v>
      </c>
      <c r="B12" s="712" t="s">
        <v>1525</v>
      </c>
      <c r="C12" s="596"/>
      <c r="D12" s="596"/>
      <c r="E12" s="713"/>
      <c r="F12" s="597"/>
      <c r="G12" s="714"/>
      <c r="H12" s="597"/>
      <c r="I12" s="580"/>
      <c r="J12" s="580"/>
      <c r="K12" s="580"/>
      <c r="L12" s="580"/>
      <c r="M12" s="580"/>
      <c r="N12" s="580"/>
      <c r="O12" s="580"/>
      <c r="P12" s="580"/>
      <c r="Q12" s="580"/>
      <c r="R12" s="580"/>
      <c r="S12" s="580"/>
      <c r="T12" s="580"/>
      <c r="U12" s="580"/>
      <c r="V12" s="580"/>
      <c r="W12" s="580"/>
      <c r="X12" s="580"/>
    </row>
    <row r="13" hidden="1">
      <c r="A13" s="594"/>
      <c r="B13" s="594"/>
      <c r="C13" s="594"/>
      <c r="D13" s="594"/>
      <c r="E13" s="710"/>
      <c r="F13" s="577"/>
      <c r="G13" s="449"/>
      <c r="H13" s="594"/>
      <c r="I13" s="580"/>
      <c r="J13" s="580"/>
      <c r="K13" s="580"/>
      <c r="L13" s="580"/>
      <c r="M13" s="580"/>
      <c r="N13" s="580"/>
      <c r="O13" s="580"/>
      <c r="P13" s="580"/>
      <c r="Q13" s="580"/>
      <c r="R13" s="580"/>
      <c r="S13" s="580"/>
      <c r="T13" s="580"/>
      <c r="U13" s="580"/>
      <c r="V13" s="580"/>
      <c r="W13" s="580"/>
      <c r="X13" s="580"/>
    </row>
    <row r="14">
      <c r="A14" s="92">
        <v>5.1</v>
      </c>
      <c r="B14" s="138" t="s">
        <v>1520</v>
      </c>
      <c r="C14" s="92" t="s">
        <v>1517</v>
      </c>
      <c r="D14" s="92" t="s">
        <v>428</v>
      </c>
      <c r="E14" s="92">
        <v>136.0</v>
      </c>
      <c r="F14" s="278">
        <v>525.0</v>
      </c>
      <c r="G14" s="97">
        <f t="shared" ref="G14:G18" si="2">N(E14)*N(F14)</f>
        <v>71400</v>
      </c>
      <c r="H14" s="594"/>
      <c r="I14" s="580"/>
      <c r="J14" s="580"/>
      <c r="K14" s="580"/>
      <c r="L14" s="580"/>
      <c r="M14" s="580"/>
      <c r="N14" s="580"/>
      <c r="O14" s="580"/>
      <c r="P14" s="580"/>
      <c r="Q14" s="580"/>
      <c r="R14" s="580"/>
      <c r="S14" s="580"/>
      <c r="T14" s="580"/>
      <c r="U14" s="580"/>
      <c r="V14" s="580"/>
      <c r="W14" s="580"/>
      <c r="X14" s="580"/>
    </row>
    <row r="15">
      <c r="A15" s="92">
        <v>5.2</v>
      </c>
      <c r="B15" s="138" t="s">
        <v>1521</v>
      </c>
      <c r="C15" s="92" t="s">
        <v>1517</v>
      </c>
      <c r="D15" s="92" t="s">
        <v>428</v>
      </c>
      <c r="E15" s="92">
        <v>93.0</v>
      </c>
      <c r="F15" s="278">
        <v>525.0</v>
      </c>
      <c r="G15" s="97">
        <f t="shared" si="2"/>
        <v>48825</v>
      </c>
      <c r="H15" s="594"/>
      <c r="I15" s="580"/>
      <c r="J15" s="580"/>
      <c r="K15" s="580"/>
      <c r="L15" s="580"/>
      <c r="M15" s="580"/>
      <c r="N15" s="580"/>
      <c r="O15" s="580"/>
      <c r="P15" s="580"/>
      <c r="Q15" s="580"/>
      <c r="R15" s="580"/>
      <c r="S15" s="580"/>
      <c r="T15" s="580"/>
      <c r="U15" s="580"/>
      <c r="V15" s="580"/>
      <c r="W15" s="580"/>
      <c r="X15" s="580"/>
    </row>
    <row r="16">
      <c r="A16" s="92">
        <v>5.3</v>
      </c>
      <c r="B16" s="138" t="s">
        <v>1526</v>
      </c>
      <c r="C16" s="92" t="s">
        <v>1517</v>
      </c>
      <c r="D16" s="92" t="s">
        <v>428</v>
      </c>
      <c r="E16" s="92">
        <v>113.0</v>
      </c>
      <c r="F16" s="278">
        <v>221.0</v>
      </c>
      <c r="G16" s="97">
        <f t="shared" si="2"/>
        <v>24973</v>
      </c>
      <c r="H16" s="594"/>
      <c r="I16" s="580"/>
      <c r="J16" s="580"/>
      <c r="K16" s="580"/>
      <c r="L16" s="580"/>
      <c r="M16" s="580"/>
      <c r="N16" s="580"/>
      <c r="O16" s="580"/>
      <c r="P16" s="580"/>
      <c r="Q16" s="580"/>
      <c r="R16" s="580"/>
      <c r="S16" s="580"/>
      <c r="T16" s="580"/>
      <c r="U16" s="580"/>
      <c r="V16" s="580"/>
      <c r="W16" s="580"/>
      <c r="X16" s="580"/>
    </row>
    <row r="17" hidden="1">
      <c r="A17" s="92">
        <v>5.4</v>
      </c>
      <c r="B17" s="138" t="s">
        <v>1527</v>
      </c>
      <c r="C17" s="92" t="s">
        <v>1517</v>
      </c>
      <c r="D17" s="92" t="s">
        <v>428</v>
      </c>
      <c r="E17" s="92">
        <v>0.0</v>
      </c>
      <c r="F17" s="278">
        <v>358.0</v>
      </c>
      <c r="G17" s="97">
        <f t="shared" si="2"/>
        <v>0</v>
      </c>
      <c r="H17" s="594"/>
      <c r="I17" s="580"/>
      <c r="J17" s="580"/>
      <c r="K17" s="580"/>
      <c r="L17" s="580"/>
      <c r="M17" s="580"/>
      <c r="N17" s="580"/>
      <c r="O17" s="580"/>
      <c r="P17" s="580"/>
      <c r="Q17" s="580"/>
      <c r="R17" s="580"/>
      <c r="S17" s="580"/>
      <c r="T17" s="580"/>
      <c r="U17" s="580"/>
      <c r="V17" s="580"/>
      <c r="W17" s="580"/>
      <c r="X17" s="580"/>
    </row>
    <row r="18">
      <c r="A18" s="92">
        <v>5.5</v>
      </c>
      <c r="B18" s="138" t="s">
        <v>1528</v>
      </c>
      <c r="C18" s="92" t="s">
        <v>1517</v>
      </c>
      <c r="D18" s="92" t="s">
        <v>428</v>
      </c>
      <c r="E18" s="92">
        <v>64.0</v>
      </c>
      <c r="F18" s="278">
        <v>525.0</v>
      </c>
      <c r="G18" s="97">
        <f t="shared" si="2"/>
        <v>33600</v>
      </c>
      <c r="H18" s="594"/>
      <c r="I18" s="580"/>
      <c r="J18" s="580"/>
      <c r="K18" s="580"/>
      <c r="L18" s="580"/>
      <c r="M18" s="580"/>
      <c r="N18" s="580"/>
      <c r="O18" s="580"/>
      <c r="P18" s="580"/>
      <c r="Q18" s="580"/>
      <c r="R18" s="580"/>
      <c r="S18" s="580"/>
      <c r="T18" s="580"/>
      <c r="U18" s="580"/>
      <c r="V18" s="580"/>
      <c r="W18" s="580"/>
      <c r="X18" s="580"/>
    </row>
    <row r="19" hidden="1">
      <c r="A19" s="594"/>
      <c r="B19" s="594"/>
      <c r="C19" s="594"/>
      <c r="D19" s="594"/>
      <c r="E19" s="710"/>
      <c r="F19" s="577"/>
      <c r="G19" s="449"/>
      <c r="H19" s="594"/>
      <c r="I19" s="580"/>
      <c r="J19" s="580"/>
      <c r="K19" s="580"/>
      <c r="L19" s="580"/>
      <c r="M19" s="580"/>
      <c r="N19" s="580"/>
      <c r="O19" s="580"/>
      <c r="P19" s="580"/>
      <c r="Q19" s="580"/>
      <c r="R19" s="580"/>
      <c r="S19" s="580"/>
      <c r="T19" s="580"/>
      <c r="U19" s="580"/>
      <c r="V19" s="580"/>
      <c r="W19" s="580"/>
      <c r="X19" s="580"/>
    </row>
    <row r="20" hidden="1">
      <c r="A20" s="716">
        <v>8.0</v>
      </c>
      <c r="B20" s="712" t="s">
        <v>1529</v>
      </c>
      <c r="C20" s="596"/>
      <c r="D20" s="596"/>
      <c r="E20" s="713"/>
      <c r="F20" s="597"/>
      <c r="G20" s="714"/>
      <c r="H20" s="597"/>
      <c r="I20" s="580"/>
      <c r="J20" s="580"/>
      <c r="K20" s="580"/>
      <c r="L20" s="580"/>
      <c r="M20" s="580"/>
      <c r="N20" s="580"/>
      <c r="O20" s="580"/>
      <c r="P20" s="580"/>
      <c r="Q20" s="580"/>
      <c r="R20" s="580"/>
      <c r="S20" s="580"/>
      <c r="T20" s="580"/>
      <c r="U20" s="580"/>
      <c r="V20" s="580"/>
      <c r="W20" s="580"/>
      <c r="X20" s="580"/>
    </row>
    <row r="21" ht="15.75" hidden="1" customHeight="1">
      <c r="A21" s="273"/>
      <c r="B21" s="712" t="s">
        <v>1530</v>
      </c>
      <c r="C21" s="596"/>
      <c r="D21" s="596"/>
      <c r="E21" s="713"/>
      <c r="F21" s="597"/>
      <c r="G21" s="714"/>
      <c r="H21" s="597"/>
      <c r="I21" s="580"/>
      <c r="J21" s="580"/>
      <c r="K21" s="580"/>
      <c r="L21" s="580"/>
      <c r="M21" s="580"/>
      <c r="N21" s="580"/>
      <c r="O21" s="580"/>
      <c r="P21" s="580"/>
      <c r="Q21" s="580"/>
      <c r="R21" s="580"/>
      <c r="S21" s="580"/>
      <c r="T21" s="580"/>
      <c r="U21" s="580"/>
      <c r="V21" s="580"/>
      <c r="W21" s="580"/>
      <c r="X21" s="580"/>
    </row>
    <row r="22" ht="15.75" hidden="1" customHeight="1">
      <c r="A22" s="594"/>
      <c r="B22" s="594"/>
      <c r="C22" s="594"/>
      <c r="D22" s="594"/>
      <c r="E22" s="710"/>
      <c r="F22" s="577"/>
      <c r="G22" s="449"/>
      <c r="H22" s="594"/>
      <c r="I22" s="580"/>
      <c r="J22" s="580"/>
      <c r="K22" s="580"/>
      <c r="L22" s="580"/>
      <c r="M22" s="580"/>
      <c r="N22" s="580"/>
      <c r="O22" s="580"/>
      <c r="P22" s="580"/>
      <c r="Q22" s="580"/>
      <c r="R22" s="580"/>
      <c r="S22" s="580"/>
      <c r="T22" s="580"/>
      <c r="U22" s="580"/>
      <c r="V22" s="580"/>
      <c r="W22" s="580"/>
      <c r="X22" s="580"/>
    </row>
    <row r="23" ht="15.75" customHeight="1">
      <c r="A23" s="715">
        <v>8.1</v>
      </c>
      <c r="B23" s="138" t="s">
        <v>1531</v>
      </c>
      <c r="C23" s="92" t="s">
        <v>1532</v>
      </c>
      <c r="D23" s="92" t="s">
        <v>428</v>
      </c>
      <c r="E23" s="717">
        <v>1.0</v>
      </c>
      <c r="F23" s="278">
        <v>96580.0</v>
      </c>
      <c r="G23" s="97">
        <f t="shared" ref="G23:G33" si="3">N(E23)*N(F23)</f>
        <v>96580</v>
      </c>
      <c r="H23" s="594"/>
      <c r="I23" s="580"/>
      <c r="J23" s="580"/>
      <c r="K23" s="580"/>
      <c r="L23" s="580"/>
      <c r="M23" s="580"/>
      <c r="N23" s="580"/>
      <c r="O23" s="580"/>
      <c r="P23" s="580"/>
      <c r="Q23" s="580"/>
      <c r="R23" s="580"/>
      <c r="S23" s="580"/>
      <c r="T23" s="580"/>
      <c r="U23" s="580"/>
      <c r="V23" s="580"/>
      <c r="W23" s="580"/>
      <c r="X23" s="580"/>
    </row>
    <row r="24" ht="15.75" hidden="1" customHeight="1">
      <c r="A24" s="715">
        <v>8.2</v>
      </c>
      <c r="B24" s="138" t="s">
        <v>1533</v>
      </c>
      <c r="C24" s="92" t="s">
        <v>1532</v>
      </c>
      <c r="D24" s="92" t="s">
        <v>428</v>
      </c>
      <c r="E24" s="717">
        <v>0.0</v>
      </c>
      <c r="F24" s="278">
        <v>40040.0</v>
      </c>
      <c r="G24" s="97">
        <f t="shared" si="3"/>
        <v>0</v>
      </c>
      <c r="H24" s="594"/>
      <c r="I24" s="580"/>
      <c r="J24" s="580"/>
      <c r="K24" s="580"/>
      <c r="L24" s="580"/>
      <c r="M24" s="580"/>
      <c r="N24" s="580"/>
      <c r="O24" s="580"/>
      <c r="P24" s="580"/>
      <c r="Q24" s="580"/>
      <c r="R24" s="580"/>
      <c r="S24" s="580"/>
      <c r="T24" s="580"/>
      <c r="U24" s="580"/>
      <c r="V24" s="580"/>
      <c r="W24" s="580"/>
      <c r="X24" s="580"/>
    </row>
    <row r="25" ht="15.75" customHeight="1">
      <c r="A25" s="715">
        <v>8.3</v>
      </c>
      <c r="B25" s="138" t="s">
        <v>1534</v>
      </c>
      <c r="C25" s="92" t="s">
        <v>1532</v>
      </c>
      <c r="D25" s="92" t="s">
        <v>428</v>
      </c>
      <c r="E25" s="717">
        <v>4.0</v>
      </c>
      <c r="F25" s="278">
        <v>1658.0</v>
      </c>
      <c r="G25" s="97">
        <f t="shared" si="3"/>
        <v>6632</v>
      </c>
      <c r="H25" s="594"/>
      <c r="I25" s="580"/>
      <c r="J25" s="580"/>
      <c r="K25" s="580"/>
      <c r="L25" s="580"/>
      <c r="M25" s="580"/>
      <c r="N25" s="580"/>
      <c r="O25" s="580"/>
      <c r="P25" s="580"/>
      <c r="Q25" s="580"/>
      <c r="R25" s="580"/>
      <c r="S25" s="580"/>
      <c r="T25" s="580"/>
      <c r="U25" s="580"/>
      <c r="V25" s="580"/>
      <c r="W25" s="580"/>
      <c r="X25" s="580"/>
    </row>
    <row r="26" ht="15.75" customHeight="1">
      <c r="A26" s="715">
        <v>8.4</v>
      </c>
      <c r="B26" s="138" t="s">
        <v>1535</v>
      </c>
      <c r="C26" s="92" t="s">
        <v>1532</v>
      </c>
      <c r="D26" s="92" t="s">
        <v>428</v>
      </c>
      <c r="E26" s="717">
        <v>2.0</v>
      </c>
      <c r="F26" s="278">
        <v>10365.0</v>
      </c>
      <c r="G26" s="97">
        <f t="shared" si="3"/>
        <v>20730</v>
      </c>
      <c r="H26" s="594"/>
      <c r="I26" s="580"/>
      <c r="J26" s="580"/>
      <c r="K26" s="580"/>
      <c r="L26" s="580"/>
      <c r="M26" s="580"/>
      <c r="N26" s="580"/>
      <c r="O26" s="580"/>
      <c r="P26" s="580"/>
      <c r="Q26" s="580"/>
      <c r="R26" s="580"/>
      <c r="S26" s="580"/>
      <c r="T26" s="580"/>
      <c r="U26" s="580"/>
      <c r="V26" s="580"/>
      <c r="W26" s="580"/>
      <c r="X26" s="580"/>
    </row>
    <row r="27" ht="15.75" customHeight="1">
      <c r="A27" s="715">
        <v>8.5</v>
      </c>
      <c r="B27" s="138" t="s">
        <v>1536</v>
      </c>
      <c r="C27" s="92" t="s">
        <v>1532</v>
      </c>
      <c r="D27" s="92" t="s">
        <v>428</v>
      </c>
      <c r="E27" s="717">
        <v>2.0</v>
      </c>
      <c r="F27" s="278">
        <v>8983.0</v>
      </c>
      <c r="G27" s="97">
        <f t="shared" si="3"/>
        <v>17966</v>
      </c>
      <c r="H27" s="594"/>
      <c r="I27" s="580"/>
      <c r="J27" s="580"/>
      <c r="K27" s="580"/>
      <c r="L27" s="580"/>
      <c r="M27" s="580"/>
      <c r="N27" s="580"/>
      <c r="O27" s="580"/>
      <c r="P27" s="580"/>
      <c r="Q27" s="580"/>
      <c r="R27" s="580"/>
      <c r="S27" s="580"/>
      <c r="T27" s="580"/>
      <c r="U27" s="580"/>
      <c r="V27" s="580"/>
      <c r="W27" s="580"/>
      <c r="X27" s="580"/>
    </row>
    <row r="28" ht="15.75" customHeight="1">
      <c r="A28" s="715">
        <v>8.60000000000001</v>
      </c>
      <c r="B28" s="138" t="s">
        <v>1537</v>
      </c>
      <c r="C28" s="92" t="s">
        <v>1532</v>
      </c>
      <c r="D28" s="92" t="s">
        <v>428</v>
      </c>
      <c r="E28" s="717">
        <v>2.0</v>
      </c>
      <c r="F28" s="278">
        <v>9674.0</v>
      </c>
      <c r="G28" s="97">
        <f t="shared" si="3"/>
        <v>19348</v>
      </c>
      <c r="H28" s="594"/>
      <c r="I28" s="580"/>
      <c r="J28" s="580"/>
      <c r="K28" s="580"/>
      <c r="L28" s="580"/>
      <c r="M28" s="580"/>
      <c r="N28" s="580"/>
      <c r="O28" s="580"/>
      <c r="P28" s="580"/>
      <c r="Q28" s="580"/>
      <c r="R28" s="580"/>
      <c r="S28" s="580"/>
      <c r="T28" s="580"/>
      <c r="U28" s="580"/>
      <c r="V28" s="580"/>
      <c r="W28" s="580"/>
      <c r="X28" s="580"/>
    </row>
    <row r="29" ht="15.75" customHeight="1">
      <c r="A29" s="715">
        <v>8.70000000000001</v>
      </c>
      <c r="B29" s="138" t="s">
        <v>1538</v>
      </c>
      <c r="C29" s="92" t="s">
        <v>1532</v>
      </c>
      <c r="D29" s="92" t="s">
        <v>428</v>
      </c>
      <c r="E29" s="717">
        <v>60.0</v>
      </c>
      <c r="F29" s="278">
        <v>415.0</v>
      </c>
      <c r="G29" s="97">
        <f t="shared" si="3"/>
        <v>24900</v>
      </c>
      <c r="H29" s="594"/>
      <c r="I29" s="580"/>
      <c r="J29" s="580"/>
      <c r="K29" s="580"/>
      <c r="L29" s="580"/>
      <c r="M29" s="580"/>
      <c r="N29" s="580"/>
      <c r="O29" s="580"/>
      <c r="P29" s="580"/>
      <c r="Q29" s="580"/>
      <c r="R29" s="580"/>
      <c r="S29" s="580"/>
      <c r="T29" s="580"/>
      <c r="U29" s="580"/>
      <c r="V29" s="580"/>
      <c r="W29" s="580"/>
      <c r="X29" s="580"/>
    </row>
    <row r="30" ht="15.75" customHeight="1">
      <c r="A30" s="715">
        <v>8.80000000000001</v>
      </c>
      <c r="B30" s="138" t="s">
        <v>1539</v>
      </c>
      <c r="C30" s="92" t="s">
        <v>1532</v>
      </c>
      <c r="D30" s="92" t="s">
        <v>428</v>
      </c>
      <c r="E30" s="717">
        <v>4.0</v>
      </c>
      <c r="F30" s="278">
        <v>1244.0</v>
      </c>
      <c r="G30" s="97">
        <f t="shared" si="3"/>
        <v>4976</v>
      </c>
      <c r="H30" s="594"/>
      <c r="I30" s="580"/>
      <c r="J30" s="580"/>
      <c r="K30" s="580"/>
      <c r="L30" s="580"/>
      <c r="M30" s="580"/>
      <c r="N30" s="580"/>
      <c r="O30" s="580"/>
      <c r="P30" s="580"/>
      <c r="Q30" s="580"/>
      <c r="R30" s="580"/>
      <c r="S30" s="580"/>
      <c r="T30" s="580"/>
      <c r="U30" s="580"/>
      <c r="V30" s="580"/>
      <c r="W30" s="580"/>
      <c r="X30" s="580"/>
    </row>
    <row r="31" ht="15.75" customHeight="1">
      <c r="A31" s="715">
        <v>8.90000000000001</v>
      </c>
      <c r="B31" s="138" t="s">
        <v>1540</v>
      </c>
      <c r="C31" s="92" t="s">
        <v>1532</v>
      </c>
      <c r="D31" s="92" t="s">
        <v>428</v>
      </c>
      <c r="E31" s="717">
        <v>2.0</v>
      </c>
      <c r="F31" s="278">
        <v>3317.0</v>
      </c>
      <c r="G31" s="97">
        <f t="shared" si="3"/>
        <v>6634</v>
      </c>
      <c r="H31" s="594"/>
      <c r="I31" s="580"/>
      <c r="J31" s="580"/>
      <c r="K31" s="580"/>
      <c r="L31" s="580"/>
      <c r="M31" s="580"/>
      <c r="N31" s="580"/>
      <c r="O31" s="580"/>
      <c r="P31" s="580"/>
      <c r="Q31" s="580"/>
      <c r="R31" s="580"/>
      <c r="S31" s="580"/>
      <c r="T31" s="580"/>
      <c r="U31" s="580"/>
      <c r="V31" s="580"/>
      <c r="W31" s="580"/>
      <c r="X31" s="580"/>
    </row>
    <row r="32" ht="15.75" customHeight="1">
      <c r="A32" s="718">
        <v>8.1</v>
      </c>
      <c r="B32" s="138" t="s">
        <v>1541</v>
      </c>
      <c r="C32" s="92" t="s">
        <v>1532</v>
      </c>
      <c r="D32" s="92" t="s">
        <v>428</v>
      </c>
      <c r="E32" s="717">
        <v>1.0</v>
      </c>
      <c r="F32" s="278">
        <v>34549.0</v>
      </c>
      <c r="G32" s="97">
        <f t="shared" si="3"/>
        <v>34549</v>
      </c>
      <c r="H32" s="594"/>
      <c r="I32" s="580"/>
      <c r="J32" s="580"/>
      <c r="K32" s="580"/>
      <c r="L32" s="580"/>
      <c r="M32" s="580"/>
      <c r="N32" s="580"/>
      <c r="O32" s="580"/>
      <c r="P32" s="580"/>
      <c r="Q32" s="580"/>
      <c r="R32" s="580"/>
      <c r="S32" s="580"/>
      <c r="T32" s="580"/>
      <c r="U32" s="580"/>
      <c r="V32" s="580"/>
      <c r="W32" s="580"/>
      <c r="X32" s="580"/>
    </row>
    <row r="33" ht="15.75" customHeight="1">
      <c r="A33" s="718">
        <v>8.11</v>
      </c>
      <c r="B33" s="138" t="s">
        <v>1542</v>
      </c>
      <c r="C33" s="92" t="s">
        <v>1532</v>
      </c>
      <c r="D33" s="92" t="s">
        <v>428</v>
      </c>
      <c r="E33" s="717">
        <v>2.0</v>
      </c>
      <c r="F33" s="278">
        <v>34549.0</v>
      </c>
      <c r="G33" s="97">
        <f t="shared" si="3"/>
        <v>69098</v>
      </c>
      <c r="H33" s="594"/>
      <c r="I33" s="580"/>
      <c r="J33" s="580"/>
      <c r="K33" s="580"/>
      <c r="L33" s="580"/>
      <c r="M33" s="580"/>
      <c r="N33" s="580"/>
      <c r="O33" s="580"/>
      <c r="P33" s="580"/>
      <c r="Q33" s="580"/>
      <c r="R33" s="580"/>
      <c r="S33" s="580"/>
      <c r="T33" s="580"/>
      <c r="U33" s="580"/>
      <c r="V33" s="580"/>
      <c r="W33" s="580"/>
      <c r="X33" s="580"/>
    </row>
    <row r="34" ht="15.75" hidden="1" customHeight="1">
      <c r="A34" s="594"/>
      <c r="B34" s="594"/>
      <c r="C34" s="594"/>
      <c r="D34" s="594"/>
      <c r="E34" s="710"/>
      <c r="F34" s="577"/>
      <c r="G34" s="449"/>
      <c r="H34" s="594"/>
      <c r="I34" s="580"/>
      <c r="J34" s="580"/>
      <c r="K34" s="580"/>
      <c r="L34" s="580"/>
      <c r="M34" s="580"/>
      <c r="N34" s="580"/>
      <c r="O34" s="580"/>
      <c r="P34" s="580"/>
      <c r="Q34" s="580"/>
      <c r="R34" s="580"/>
      <c r="S34" s="580"/>
      <c r="T34" s="580"/>
      <c r="U34" s="580"/>
      <c r="V34" s="580"/>
      <c r="W34" s="580"/>
      <c r="X34" s="580"/>
    </row>
    <row r="35" ht="15.75" hidden="1" customHeight="1">
      <c r="A35" s="711">
        <v>9.0</v>
      </c>
      <c r="B35" s="712" t="s">
        <v>1543</v>
      </c>
      <c r="C35" s="596"/>
      <c r="D35" s="596"/>
      <c r="E35" s="713"/>
      <c r="F35" s="597"/>
      <c r="G35" s="714"/>
      <c r="H35" s="597"/>
      <c r="I35" s="580"/>
      <c r="J35" s="580"/>
      <c r="K35" s="580"/>
      <c r="L35" s="580"/>
      <c r="M35" s="580"/>
      <c r="N35" s="580"/>
      <c r="O35" s="580"/>
      <c r="P35" s="580"/>
      <c r="Q35" s="580"/>
      <c r="R35" s="580"/>
      <c r="S35" s="580"/>
      <c r="T35" s="580"/>
      <c r="U35" s="580"/>
      <c r="V35" s="580"/>
      <c r="W35" s="580"/>
      <c r="X35" s="580"/>
    </row>
    <row r="36" ht="15.75" hidden="1" customHeight="1">
      <c r="A36" s="594"/>
      <c r="B36" s="594"/>
      <c r="C36" s="594"/>
      <c r="D36" s="594"/>
      <c r="E36" s="710"/>
      <c r="F36" s="577"/>
      <c r="G36" s="449"/>
      <c r="H36" s="594"/>
      <c r="I36" s="580"/>
      <c r="J36" s="580"/>
      <c r="K36" s="580"/>
      <c r="L36" s="580"/>
      <c r="M36" s="580"/>
      <c r="N36" s="580"/>
      <c r="O36" s="580"/>
      <c r="P36" s="580"/>
      <c r="Q36" s="580"/>
      <c r="R36" s="580"/>
      <c r="S36" s="580"/>
      <c r="T36" s="580"/>
      <c r="U36" s="580"/>
      <c r="V36" s="580"/>
      <c r="W36" s="580"/>
      <c r="X36" s="580"/>
    </row>
    <row r="37" ht="15.75" customHeight="1">
      <c r="A37" s="92">
        <v>9.1</v>
      </c>
      <c r="B37" s="138" t="s">
        <v>1544</v>
      </c>
      <c r="C37" s="92" t="s">
        <v>1545</v>
      </c>
      <c r="D37" s="92" t="s">
        <v>327</v>
      </c>
      <c r="E37" s="717">
        <v>1.0</v>
      </c>
      <c r="F37" s="278">
        <v>20729.0</v>
      </c>
      <c r="G37" s="97">
        <f t="shared" ref="G37:G40" si="4">N(E37)*N(F37)</f>
        <v>20729</v>
      </c>
      <c r="H37" s="594"/>
      <c r="I37" s="580"/>
      <c r="J37" s="580"/>
      <c r="K37" s="580"/>
      <c r="L37" s="580"/>
      <c r="M37" s="580"/>
      <c r="N37" s="580"/>
      <c r="O37" s="580"/>
      <c r="P37" s="580"/>
      <c r="Q37" s="580"/>
      <c r="R37" s="580"/>
      <c r="S37" s="580"/>
      <c r="T37" s="580"/>
      <c r="U37" s="580"/>
      <c r="V37" s="580"/>
      <c r="W37" s="580"/>
      <c r="X37" s="580"/>
    </row>
    <row r="38" ht="15.75" customHeight="1">
      <c r="A38" s="92">
        <v>9.2</v>
      </c>
      <c r="B38" s="138" t="s">
        <v>1546</v>
      </c>
      <c r="C38" s="92" t="s">
        <v>1545</v>
      </c>
      <c r="D38" s="92" t="s">
        <v>327</v>
      </c>
      <c r="E38" s="717">
        <v>1.0</v>
      </c>
      <c r="F38" s="278">
        <v>13820.0</v>
      </c>
      <c r="G38" s="97">
        <f t="shared" si="4"/>
        <v>13820</v>
      </c>
      <c r="H38" s="594"/>
      <c r="I38" s="580"/>
      <c r="J38" s="580"/>
      <c r="K38" s="580"/>
      <c r="L38" s="580"/>
      <c r="M38" s="580"/>
      <c r="N38" s="580"/>
      <c r="O38" s="580"/>
      <c r="P38" s="580"/>
      <c r="Q38" s="580"/>
      <c r="R38" s="580"/>
      <c r="S38" s="580"/>
      <c r="T38" s="580"/>
      <c r="U38" s="580"/>
      <c r="V38" s="580"/>
      <c r="W38" s="580"/>
      <c r="X38" s="580"/>
    </row>
    <row r="39" ht="15.75" customHeight="1">
      <c r="A39" s="92">
        <v>9.3</v>
      </c>
      <c r="B39" s="138" t="s">
        <v>1547</v>
      </c>
      <c r="C39" s="92" t="s">
        <v>1545</v>
      </c>
      <c r="D39" s="92" t="s">
        <v>428</v>
      </c>
      <c r="E39" s="717">
        <v>7.0</v>
      </c>
      <c r="F39" s="278">
        <v>1106.0</v>
      </c>
      <c r="G39" s="97">
        <f t="shared" si="4"/>
        <v>7742</v>
      </c>
      <c r="H39" s="594"/>
      <c r="I39" s="580"/>
      <c r="J39" s="580"/>
      <c r="K39" s="580"/>
      <c r="L39" s="580"/>
      <c r="M39" s="580"/>
      <c r="N39" s="580"/>
      <c r="O39" s="580"/>
      <c r="P39" s="580"/>
      <c r="Q39" s="580"/>
      <c r="R39" s="580"/>
      <c r="S39" s="580"/>
      <c r="T39" s="580"/>
      <c r="U39" s="580"/>
      <c r="V39" s="580"/>
      <c r="W39" s="580"/>
      <c r="X39" s="580"/>
    </row>
    <row r="40" ht="15.75" customHeight="1">
      <c r="A40" s="92">
        <v>9.4</v>
      </c>
      <c r="B40" s="138" t="s">
        <v>1548</v>
      </c>
      <c r="C40" s="92" t="s">
        <v>1545</v>
      </c>
      <c r="D40" s="92" t="s">
        <v>428</v>
      </c>
      <c r="E40" s="717">
        <v>15.0</v>
      </c>
      <c r="F40" s="278">
        <v>2073.0</v>
      </c>
      <c r="G40" s="97">
        <f t="shared" si="4"/>
        <v>31095</v>
      </c>
      <c r="H40" s="594"/>
      <c r="I40" s="580"/>
      <c r="J40" s="580"/>
      <c r="K40" s="580"/>
      <c r="L40" s="580"/>
      <c r="M40" s="580"/>
      <c r="N40" s="580"/>
      <c r="O40" s="580"/>
      <c r="P40" s="580"/>
      <c r="Q40" s="580"/>
      <c r="R40" s="580"/>
      <c r="S40" s="580"/>
      <c r="T40" s="580"/>
      <c r="U40" s="580"/>
      <c r="V40" s="580"/>
      <c r="W40" s="580"/>
      <c r="X40" s="580"/>
    </row>
    <row r="41" ht="15.75" hidden="1" customHeight="1">
      <c r="A41" s="594"/>
      <c r="B41" s="594"/>
      <c r="C41" s="594"/>
      <c r="D41" s="594"/>
      <c r="E41" s="710"/>
      <c r="F41" s="577"/>
      <c r="G41" s="449"/>
      <c r="H41" s="594"/>
      <c r="I41" s="580"/>
      <c r="J41" s="580"/>
      <c r="K41" s="580"/>
      <c r="L41" s="580"/>
      <c r="M41" s="580"/>
      <c r="N41" s="580"/>
      <c r="O41" s="580"/>
      <c r="P41" s="580"/>
      <c r="Q41" s="580"/>
      <c r="R41" s="580"/>
      <c r="S41" s="580"/>
      <c r="T41" s="580"/>
      <c r="U41" s="580"/>
      <c r="V41" s="580"/>
      <c r="W41" s="580"/>
      <c r="X41" s="580"/>
    </row>
    <row r="42" ht="15.75" hidden="1" customHeight="1">
      <c r="A42" s="711">
        <v>10.0</v>
      </c>
      <c r="B42" s="712" t="s">
        <v>1549</v>
      </c>
      <c r="C42" s="596"/>
      <c r="D42" s="596"/>
      <c r="E42" s="713"/>
      <c r="F42" s="597"/>
      <c r="G42" s="714"/>
      <c r="H42" s="597"/>
      <c r="I42" s="580"/>
      <c r="J42" s="580"/>
      <c r="K42" s="580"/>
      <c r="L42" s="580"/>
      <c r="M42" s="580"/>
      <c r="N42" s="580"/>
      <c r="O42" s="580"/>
      <c r="P42" s="580"/>
      <c r="Q42" s="580"/>
      <c r="R42" s="580"/>
      <c r="S42" s="580"/>
      <c r="T42" s="580"/>
      <c r="U42" s="580"/>
      <c r="V42" s="580"/>
      <c r="W42" s="580"/>
      <c r="X42" s="580"/>
    </row>
    <row r="43" ht="15.75" hidden="1" customHeight="1">
      <c r="A43" s="594"/>
      <c r="B43" s="594"/>
      <c r="C43" s="594"/>
      <c r="D43" s="594"/>
      <c r="E43" s="710"/>
      <c r="F43" s="577"/>
      <c r="G43" s="449"/>
      <c r="H43" s="594"/>
      <c r="I43" s="580"/>
      <c r="J43" s="580"/>
      <c r="K43" s="580"/>
      <c r="L43" s="580"/>
      <c r="M43" s="580"/>
      <c r="N43" s="580"/>
      <c r="O43" s="580"/>
      <c r="P43" s="580"/>
      <c r="Q43" s="580"/>
      <c r="R43" s="580"/>
      <c r="S43" s="580"/>
      <c r="T43" s="580"/>
      <c r="U43" s="580"/>
      <c r="V43" s="580"/>
      <c r="W43" s="580"/>
      <c r="X43" s="580"/>
    </row>
    <row r="44" ht="15.75" customHeight="1">
      <c r="A44" s="92">
        <v>10.1</v>
      </c>
      <c r="B44" s="138" t="s">
        <v>1550</v>
      </c>
      <c r="C44" s="92" t="s">
        <v>1551</v>
      </c>
      <c r="D44" s="92" t="s">
        <v>1552</v>
      </c>
      <c r="E44" s="92">
        <v>228.0</v>
      </c>
      <c r="F44" s="278">
        <v>553.0</v>
      </c>
      <c r="G44" s="97">
        <f t="shared" ref="G44:G50" si="5">N(E44)*N(F44)</f>
        <v>126084</v>
      </c>
      <c r="H44" s="594"/>
      <c r="I44" s="580"/>
      <c r="J44" s="580"/>
      <c r="K44" s="580"/>
      <c r="L44" s="580"/>
      <c r="M44" s="580"/>
      <c r="N44" s="580"/>
      <c r="O44" s="580"/>
      <c r="P44" s="580"/>
      <c r="Q44" s="580"/>
      <c r="R44" s="580"/>
      <c r="S44" s="580"/>
      <c r="T44" s="580"/>
      <c r="U44" s="580"/>
      <c r="V44" s="580"/>
      <c r="W44" s="580"/>
      <c r="X44" s="580"/>
    </row>
    <row r="45" ht="15.75" customHeight="1">
      <c r="A45" s="92">
        <v>10.2</v>
      </c>
      <c r="B45" s="138" t="s">
        <v>1553</v>
      </c>
      <c r="C45" s="92" t="s">
        <v>1551</v>
      </c>
      <c r="D45" s="92" t="s">
        <v>428</v>
      </c>
      <c r="E45" s="92">
        <v>228.0</v>
      </c>
      <c r="F45" s="278">
        <v>166.0</v>
      </c>
      <c r="G45" s="97">
        <f t="shared" si="5"/>
        <v>37848</v>
      </c>
      <c r="H45" s="594"/>
      <c r="I45" s="580"/>
      <c r="J45" s="580"/>
      <c r="K45" s="580"/>
      <c r="L45" s="580"/>
      <c r="M45" s="580"/>
      <c r="N45" s="580"/>
      <c r="O45" s="580"/>
      <c r="P45" s="580"/>
      <c r="Q45" s="580"/>
      <c r="R45" s="580"/>
      <c r="S45" s="580"/>
      <c r="T45" s="580"/>
      <c r="U45" s="580"/>
      <c r="V45" s="580"/>
      <c r="W45" s="580"/>
      <c r="X45" s="580"/>
    </row>
    <row r="46" ht="15.75" customHeight="1">
      <c r="A46" s="92">
        <v>10.3</v>
      </c>
      <c r="B46" s="138" t="s">
        <v>1554</v>
      </c>
      <c r="C46" s="92" t="s">
        <v>1551</v>
      </c>
      <c r="D46" s="92" t="s">
        <v>428</v>
      </c>
      <c r="E46" s="92">
        <v>228.0</v>
      </c>
      <c r="F46" s="278">
        <v>55.0</v>
      </c>
      <c r="G46" s="97">
        <f t="shared" si="5"/>
        <v>12540</v>
      </c>
      <c r="H46" s="594"/>
      <c r="I46" s="580"/>
      <c r="J46" s="580"/>
      <c r="K46" s="580"/>
      <c r="L46" s="580"/>
      <c r="M46" s="580"/>
      <c r="N46" s="580"/>
      <c r="O46" s="580"/>
      <c r="P46" s="580"/>
      <c r="Q46" s="580"/>
      <c r="R46" s="580"/>
      <c r="S46" s="580"/>
      <c r="T46" s="580"/>
      <c r="U46" s="580"/>
      <c r="V46" s="580"/>
      <c r="W46" s="580"/>
      <c r="X46" s="580"/>
    </row>
    <row r="47" ht="15.75" customHeight="1">
      <c r="A47" s="92">
        <v>10.4</v>
      </c>
      <c r="B47" s="138" t="s">
        <v>1555</v>
      </c>
      <c r="C47" s="92" t="s">
        <v>1551</v>
      </c>
      <c r="D47" s="92" t="s">
        <v>428</v>
      </c>
      <c r="E47" s="92">
        <v>1.0</v>
      </c>
      <c r="F47" s="278">
        <v>6910.0</v>
      </c>
      <c r="G47" s="97">
        <f t="shared" si="5"/>
        <v>6910</v>
      </c>
      <c r="H47" s="594"/>
      <c r="I47" s="580"/>
      <c r="J47" s="580"/>
      <c r="K47" s="580"/>
      <c r="L47" s="580"/>
      <c r="M47" s="580"/>
      <c r="N47" s="580"/>
      <c r="O47" s="580"/>
      <c r="P47" s="580"/>
      <c r="Q47" s="580"/>
      <c r="R47" s="580"/>
      <c r="S47" s="580"/>
      <c r="T47" s="580"/>
      <c r="U47" s="580"/>
      <c r="V47" s="580"/>
      <c r="W47" s="580"/>
      <c r="X47" s="580"/>
    </row>
    <row r="48" ht="15.75" customHeight="1">
      <c r="A48" s="92">
        <v>10.5</v>
      </c>
      <c r="B48" s="138" t="s">
        <v>1556</v>
      </c>
      <c r="C48" s="92" t="s">
        <v>1551</v>
      </c>
      <c r="D48" s="92" t="s">
        <v>428</v>
      </c>
      <c r="E48" s="92">
        <v>8.0</v>
      </c>
      <c r="F48" s="278">
        <v>691.0</v>
      </c>
      <c r="G48" s="97">
        <f t="shared" si="5"/>
        <v>5528</v>
      </c>
      <c r="H48" s="594"/>
      <c r="I48" s="580"/>
      <c r="J48" s="580"/>
      <c r="K48" s="580"/>
      <c r="L48" s="580"/>
      <c r="M48" s="580"/>
      <c r="N48" s="580"/>
      <c r="O48" s="580"/>
      <c r="P48" s="580"/>
      <c r="Q48" s="580"/>
      <c r="R48" s="580"/>
      <c r="S48" s="580"/>
      <c r="T48" s="580"/>
      <c r="U48" s="580"/>
      <c r="V48" s="580"/>
      <c r="W48" s="580"/>
      <c r="X48" s="580"/>
    </row>
    <row r="49" ht="15.75" customHeight="1">
      <c r="A49" s="92">
        <v>10.6</v>
      </c>
      <c r="B49" s="138" t="s">
        <v>1557</v>
      </c>
      <c r="C49" s="92" t="s">
        <v>1551</v>
      </c>
      <c r="D49" s="92" t="s">
        <v>428</v>
      </c>
      <c r="E49" s="717">
        <v>25.0</v>
      </c>
      <c r="F49" s="278">
        <v>1519.0</v>
      </c>
      <c r="G49" s="97">
        <f t="shared" si="5"/>
        <v>37975</v>
      </c>
      <c r="H49" s="594"/>
      <c r="I49" s="580"/>
      <c r="J49" s="580"/>
      <c r="K49" s="580"/>
      <c r="L49" s="580"/>
      <c r="M49" s="580"/>
      <c r="N49" s="580"/>
      <c r="O49" s="580"/>
      <c r="P49" s="580"/>
      <c r="Q49" s="580"/>
      <c r="R49" s="580"/>
      <c r="S49" s="580"/>
      <c r="T49" s="580"/>
      <c r="U49" s="580"/>
      <c r="V49" s="580"/>
      <c r="W49" s="580"/>
      <c r="X49" s="580"/>
    </row>
    <row r="50" ht="15.75" customHeight="1">
      <c r="A50" s="92">
        <v>10.7</v>
      </c>
      <c r="B50" s="138" t="s">
        <v>1558</v>
      </c>
      <c r="C50" s="92" t="s">
        <v>1551</v>
      </c>
      <c r="D50" s="92" t="s">
        <v>327</v>
      </c>
      <c r="E50" s="717">
        <v>1.0</v>
      </c>
      <c r="F50" s="278">
        <v>69098.0</v>
      </c>
      <c r="G50" s="97">
        <f t="shared" si="5"/>
        <v>69098</v>
      </c>
      <c r="H50" s="594"/>
      <c r="I50" s="580"/>
      <c r="J50" s="580"/>
      <c r="K50" s="580"/>
      <c r="L50" s="580"/>
      <c r="M50" s="580"/>
      <c r="N50" s="580"/>
      <c r="O50" s="580"/>
      <c r="P50" s="580"/>
      <c r="Q50" s="580"/>
      <c r="R50" s="580"/>
      <c r="S50" s="580"/>
      <c r="T50" s="580"/>
      <c r="U50" s="580"/>
      <c r="V50" s="580"/>
      <c r="W50" s="580"/>
      <c r="X50" s="580"/>
    </row>
    <row r="51" ht="15.75" hidden="1" customHeight="1">
      <c r="A51" s="594"/>
      <c r="B51" s="594"/>
      <c r="C51" s="594"/>
      <c r="D51" s="594"/>
      <c r="E51" s="710"/>
      <c r="F51" s="577"/>
      <c r="G51" s="449"/>
      <c r="H51" s="594"/>
      <c r="I51" s="580"/>
      <c r="J51" s="580"/>
      <c r="K51" s="580"/>
      <c r="L51" s="580"/>
      <c r="M51" s="580"/>
      <c r="N51" s="580"/>
      <c r="O51" s="580"/>
      <c r="P51" s="580"/>
      <c r="Q51" s="580"/>
      <c r="R51" s="580"/>
      <c r="S51" s="580"/>
      <c r="T51" s="580"/>
      <c r="U51" s="580"/>
      <c r="V51" s="580"/>
      <c r="W51" s="580"/>
      <c r="X51" s="580"/>
    </row>
    <row r="52" ht="15.75" hidden="1" customHeight="1">
      <c r="A52" s="719"/>
      <c r="B52" s="236" t="s">
        <v>1559</v>
      </c>
      <c r="C52" s="596"/>
      <c r="D52" s="596"/>
      <c r="E52" s="713"/>
      <c r="F52" s="597"/>
      <c r="G52" s="720">
        <f>SUM(G3:G51)</f>
        <v>1931970</v>
      </c>
      <c r="H52" s="597"/>
      <c r="I52" s="580"/>
      <c r="J52" s="580"/>
      <c r="K52" s="580"/>
      <c r="L52" s="580"/>
      <c r="M52" s="580"/>
      <c r="N52" s="580"/>
      <c r="O52" s="580"/>
      <c r="P52" s="580"/>
      <c r="Q52" s="580"/>
      <c r="R52" s="580"/>
      <c r="S52" s="580"/>
      <c r="T52" s="580"/>
      <c r="U52" s="580"/>
      <c r="V52" s="580"/>
      <c r="W52" s="580"/>
      <c r="X52" s="580"/>
    </row>
    <row r="53" ht="15.75" hidden="1" customHeight="1">
      <c r="A53" s="614"/>
      <c r="B53" s="614"/>
      <c r="C53" s="614"/>
      <c r="D53" s="614"/>
      <c r="E53" s="615"/>
      <c r="F53" s="615"/>
      <c r="G53" s="721"/>
      <c r="H53" s="614"/>
      <c r="I53" s="580"/>
      <c r="J53" s="580"/>
      <c r="K53" s="580"/>
      <c r="L53" s="580"/>
      <c r="M53" s="580"/>
      <c r="N53" s="580"/>
      <c r="O53" s="580"/>
      <c r="P53" s="580"/>
      <c r="Q53" s="580"/>
      <c r="R53" s="580"/>
      <c r="S53" s="580"/>
      <c r="T53" s="580"/>
      <c r="U53" s="580"/>
      <c r="V53" s="580"/>
      <c r="W53" s="580"/>
      <c r="X53" s="580"/>
    </row>
    <row r="54" ht="15.75" hidden="1" customHeight="1">
      <c r="A54" s="616"/>
      <c r="B54" s="617" t="s">
        <v>1560</v>
      </c>
      <c r="C54" s="616"/>
      <c r="D54" s="616"/>
      <c r="G54" s="722">
        <f>G52</f>
        <v>1931970</v>
      </c>
      <c r="H54" s="616"/>
      <c r="I54" s="580"/>
      <c r="J54" s="580"/>
      <c r="K54" s="580"/>
      <c r="L54" s="580"/>
      <c r="M54" s="580"/>
      <c r="N54" s="580"/>
      <c r="O54" s="580"/>
      <c r="P54" s="580"/>
      <c r="Q54" s="580"/>
      <c r="R54" s="580"/>
      <c r="S54" s="580"/>
      <c r="T54" s="580"/>
      <c r="U54" s="580"/>
      <c r="V54" s="580"/>
      <c r="W54" s="580"/>
      <c r="X54" s="580"/>
    </row>
    <row r="55" ht="15.75" hidden="1" customHeight="1">
      <c r="A55" s="580"/>
      <c r="B55" s="580"/>
      <c r="C55" s="580"/>
      <c r="D55" s="580"/>
      <c r="E55" s="619"/>
      <c r="F55" s="619"/>
      <c r="G55" s="723"/>
      <c r="H55" s="619"/>
      <c r="I55" s="580"/>
      <c r="J55" s="580"/>
      <c r="K55" s="580"/>
      <c r="L55" s="580"/>
      <c r="M55" s="580"/>
      <c r="N55" s="580"/>
      <c r="O55" s="580"/>
      <c r="P55" s="580"/>
      <c r="Q55" s="580"/>
      <c r="R55" s="580"/>
      <c r="S55" s="580"/>
      <c r="T55" s="580"/>
      <c r="U55" s="580"/>
      <c r="V55" s="580"/>
      <c r="W55" s="580"/>
      <c r="X55" s="580"/>
    </row>
    <row r="56" ht="15.75" hidden="1" customHeight="1">
      <c r="A56" s="580"/>
      <c r="B56" s="580"/>
      <c r="C56" s="580"/>
      <c r="D56" s="580"/>
      <c r="E56" s="619"/>
      <c r="F56" s="619"/>
      <c r="G56" s="723"/>
      <c r="H56" s="619"/>
      <c r="I56" s="580"/>
      <c r="J56" s="580"/>
      <c r="K56" s="580"/>
      <c r="L56" s="580"/>
      <c r="M56" s="580"/>
      <c r="N56" s="580"/>
      <c r="O56" s="580"/>
      <c r="P56" s="580"/>
      <c r="Q56" s="580"/>
      <c r="R56" s="580"/>
      <c r="S56" s="580"/>
      <c r="T56" s="580"/>
      <c r="U56" s="580"/>
      <c r="V56" s="580"/>
      <c r="W56" s="580"/>
      <c r="X56" s="580"/>
    </row>
    <row r="57" ht="15.75" hidden="1" customHeight="1">
      <c r="A57" s="580"/>
      <c r="B57" s="580"/>
      <c r="C57" s="580"/>
      <c r="D57" s="580"/>
      <c r="E57" s="619"/>
      <c r="F57" s="619"/>
      <c r="G57" s="723"/>
      <c r="H57" s="619"/>
      <c r="I57" s="580"/>
      <c r="J57" s="580"/>
      <c r="K57" s="580"/>
      <c r="L57" s="580"/>
      <c r="M57" s="580"/>
      <c r="N57" s="580"/>
      <c r="O57" s="580"/>
      <c r="P57" s="580"/>
      <c r="Q57" s="580"/>
      <c r="R57" s="580"/>
      <c r="S57" s="580"/>
      <c r="T57" s="580"/>
      <c r="U57" s="580"/>
      <c r="V57" s="580"/>
      <c r="W57" s="580"/>
      <c r="X57" s="580"/>
    </row>
    <row r="58" ht="15.75" hidden="1" customHeight="1">
      <c r="A58" s="580"/>
      <c r="B58" s="580"/>
      <c r="C58" s="580"/>
      <c r="D58" s="580"/>
      <c r="E58" s="619"/>
      <c r="F58" s="619"/>
      <c r="G58" s="723"/>
      <c r="H58" s="619"/>
      <c r="I58" s="580"/>
      <c r="J58" s="580"/>
      <c r="K58" s="580"/>
      <c r="L58" s="580"/>
      <c r="M58" s="580"/>
      <c r="N58" s="580"/>
      <c r="O58" s="580"/>
      <c r="P58" s="580"/>
      <c r="Q58" s="580"/>
      <c r="R58" s="580"/>
      <c r="S58" s="580"/>
      <c r="T58" s="580"/>
      <c r="U58" s="580"/>
      <c r="V58" s="580"/>
      <c r="W58" s="580"/>
      <c r="X58" s="580"/>
    </row>
    <row r="59" ht="15.75" hidden="1" customHeight="1">
      <c r="A59" s="580"/>
      <c r="B59" s="580"/>
      <c r="C59" s="580"/>
      <c r="D59" s="580"/>
      <c r="E59" s="619"/>
      <c r="F59" s="619"/>
      <c r="G59" s="723"/>
      <c r="H59" s="619"/>
      <c r="I59" s="580"/>
      <c r="J59" s="580"/>
      <c r="K59" s="580"/>
      <c r="L59" s="580"/>
      <c r="M59" s="580"/>
      <c r="N59" s="580"/>
      <c r="O59" s="580"/>
      <c r="P59" s="580"/>
      <c r="Q59" s="580"/>
      <c r="R59" s="580"/>
      <c r="S59" s="580"/>
      <c r="T59" s="580"/>
      <c r="U59" s="580"/>
      <c r="V59" s="580"/>
      <c r="W59" s="580"/>
      <c r="X59" s="580"/>
    </row>
    <row r="60" ht="15.75" hidden="1" customHeight="1">
      <c r="A60" s="580"/>
      <c r="B60" s="580"/>
      <c r="C60" s="580"/>
      <c r="D60" s="580"/>
      <c r="E60" s="619"/>
      <c r="F60" s="619"/>
      <c r="G60" s="723"/>
      <c r="H60" s="619"/>
      <c r="I60" s="580"/>
      <c r="J60" s="580"/>
      <c r="K60" s="580"/>
      <c r="L60" s="580"/>
      <c r="M60" s="580"/>
      <c r="N60" s="580"/>
      <c r="O60" s="580"/>
      <c r="P60" s="580"/>
      <c r="Q60" s="580"/>
      <c r="R60" s="580"/>
      <c r="S60" s="580"/>
      <c r="T60" s="580"/>
      <c r="U60" s="580"/>
      <c r="V60" s="580"/>
      <c r="W60" s="580"/>
      <c r="X60" s="580"/>
    </row>
    <row r="61" ht="15.75" hidden="1" customHeight="1">
      <c r="A61" s="580"/>
      <c r="B61" s="580"/>
      <c r="C61" s="580"/>
      <c r="D61" s="580"/>
      <c r="E61" s="619"/>
      <c r="F61" s="619"/>
      <c r="G61" s="723"/>
      <c r="H61" s="619"/>
      <c r="I61" s="580"/>
      <c r="J61" s="580"/>
      <c r="K61" s="580"/>
      <c r="L61" s="580"/>
      <c r="M61" s="580"/>
      <c r="N61" s="580"/>
      <c r="O61" s="580"/>
      <c r="P61" s="580"/>
      <c r="Q61" s="580"/>
      <c r="R61" s="580"/>
      <c r="S61" s="580"/>
      <c r="T61" s="580"/>
      <c r="U61" s="580"/>
      <c r="V61" s="580"/>
      <c r="W61" s="580"/>
      <c r="X61" s="580"/>
    </row>
    <row r="62" ht="15.75" hidden="1" customHeight="1">
      <c r="A62" s="580"/>
      <c r="B62" s="580"/>
      <c r="C62" s="580"/>
      <c r="D62" s="580"/>
      <c r="E62" s="619"/>
      <c r="F62" s="619"/>
      <c r="G62" s="723"/>
      <c r="H62" s="619"/>
      <c r="I62" s="580"/>
      <c r="J62" s="580"/>
      <c r="K62" s="580"/>
      <c r="L62" s="580"/>
      <c r="M62" s="580"/>
      <c r="N62" s="580"/>
      <c r="O62" s="580"/>
      <c r="P62" s="580"/>
      <c r="Q62" s="580"/>
      <c r="R62" s="580"/>
      <c r="S62" s="580"/>
      <c r="T62" s="580"/>
      <c r="U62" s="580"/>
      <c r="V62" s="580"/>
      <c r="W62" s="580"/>
      <c r="X62" s="580"/>
    </row>
    <row r="63" ht="15.75" hidden="1" customHeight="1">
      <c r="A63" s="580"/>
      <c r="B63" s="580"/>
      <c r="C63" s="580"/>
      <c r="D63" s="580"/>
      <c r="E63" s="619"/>
      <c r="F63" s="619"/>
      <c r="G63" s="723"/>
      <c r="H63" s="619"/>
      <c r="I63" s="580"/>
      <c r="J63" s="580"/>
      <c r="K63" s="580"/>
      <c r="L63" s="580"/>
      <c r="M63" s="580"/>
      <c r="N63" s="580"/>
      <c r="O63" s="580"/>
      <c r="P63" s="580"/>
      <c r="Q63" s="580"/>
      <c r="R63" s="580"/>
      <c r="S63" s="580"/>
      <c r="T63" s="580"/>
      <c r="U63" s="580"/>
      <c r="V63" s="580"/>
      <c r="W63" s="580"/>
      <c r="X63" s="580"/>
    </row>
    <row r="64" ht="15.75" hidden="1" customHeight="1">
      <c r="A64" s="580"/>
      <c r="B64" s="580"/>
      <c r="C64" s="580"/>
      <c r="D64" s="580"/>
      <c r="E64" s="619"/>
      <c r="F64" s="619"/>
      <c r="G64" s="723"/>
      <c r="H64" s="619"/>
      <c r="I64" s="580"/>
      <c r="J64" s="580"/>
      <c r="K64" s="580"/>
      <c r="L64" s="580"/>
      <c r="M64" s="580"/>
      <c r="N64" s="580"/>
      <c r="O64" s="580"/>
      <c r="P64" s="580"/>
      <c r="Q64" s="580"/>
      <c r="R64" s="580"/>
      <c r="S64" s="580"/>
      <c r="T64" s="580"/>
      <c r="U64" s="580"/>
      <c r="V64" s="580"/>
      <c r="W64" s="580"/>
      <c r="X64" s="580"/>
    </row>
    <row r="65" ht="15.75" hidden="1" customHeight="1">
      <c r="A65" s="580"/>
      <c r="B65" s="580"/>
      <c r="C65" s="580"/>
      <c r="D65" s="580"/>
      <c r="E65" s="619"/>
      <c r="F65" s="619"/>
      <c r="G65" s="723"/>
      <c r="H65" s="619"/>
      <c r="I65" s="580"/>
      <c r="J65" s="580"/>
      <c r="K65" s="580"/>
      <c r="L65" s="580"/>
      <c r="M65" s="580"/>
      <c r="N65" s="580"/>
      <c r="O65" s="580"/>
      <c r="P65" s="580"/>
      <c r="Q65" s="580"/>
      <c r="R65" s="580"/>
      <c r="S65" s="580"/>
      <c r="T65" s="580"/>
      <c r="U65" s="580"/>
      <c r="V65" s="580"/>
      <c r="W65" s="580"/>
      <c r="X65" s="580"/>
    </row>
    <row r="66" ht="15.75" hidden="1" customHeight="1">
      <c r="A66" s="580"/>
      <c r="B66" s="580"/>
      <c r="C66" s="580"/>
      <c r="D66" s="580"/>
      <c r="E66" s="619"/>
      <c r="F66" s="619"/>
      <c r="G66" s="723"/>
      <c r="H66" s="619"/>
      <c r="I66" s="580"/>
      <c r="J66" s="580"/>
      <c r="K66" s="580"/>
      <c r="L66" s="580"/>
      <c r="M66" s="580"/>
      <c r="N66" s="580"/>
      <c r="O66" s="580"/>
      <c r="P66" s="580"/>
      <c r="Q66" s="580"/>
      <c r="R66" s="580"/>
      <c r="S66" s="580"/>
      <c r="T66" s="580"/>
      <c r="U66" s="580"/>
      <c r="V66" s="580"/>
      <c r="W66" s="580"/>
      <c r="X66" s="580"/>
    </row>
    <row r="67" ht="15.75" hidden="1" customHeight="1">
      <c r="A67" s="580"/>
      <c r="B67" s="580"/>
      <c r="C67" s="580"/>
      <c r="D67" s="580"/>
      <c r="E67" s="619"/>
      <c r="F67" s="619"/>
      <c r="G67" s="723"/>
      <c r="H67" s="619"/>
      <c r="I67" s="580"/>
      <c r="J67" s="580"/>
      <c r="K67" s="580"/>
      <c r="L67" s="580"/>
      <c r="M67" s="580"/>
      <c r="N67" s="580"/>
      <c r="O67" s="580"/>
      <c r="P67" s="580"/>
      <c r="Q67" s="580"/>
      <c r="R67" s="580"/>
      <c r="S67" s="580"/>
      <c r="T67" s="580"/>
      <c r="U67" s="580"/>
      <c r="V67" s="580"/>
      <c r="W67" s="580"/>
      <c r="X67" s="580"/>
    </row>
    <row r="68" ht="15.75" hidden="1" customHeight="1">
      <c r="A68" s="580"/>
      <c r="B68" s="580"/>
      <c r="C68" s="580"/>
      <c r="D68" s="580"/>
      <c r="E68" s="619"/>
      <c r="F68" s="619"/>
      <c r="G68" s="723"/>
      <c r="H68" s="619"/>
      <c r="I68" s="580"/>
      <c r="J68" s="580"/>
      <c r="K68" s="580"/>
      <c r="L68" s="580"/>
      <c r="M68" s="580"/>
      <c r="N68" s="580"/>
      <c r="O68" s="580"/>
      <c r="P68" s="580"/>
      <c r="Q68" s="580"/>
      <c r="R68" s="580"/>
      <c r="S68" s="580"/>
      <c r="T68" s="580"/>
      <c r="U68" s="580"/>
      <c r="V68" s="580"/>
      <c r="W68" s="580"/>
      <c r="X68" s="580"/>
    </row>
    <row r="69" ht="15.75" hidden="1" customHeight="1">
      <c r="A69" s="580"/>
      <c r="B69" s="580"/>
      <c r="C69" s="580"/>
      <c r="D69" s="580"/>
      <c r="E69" s="619"/>
      <c r="F69" s="619"/>
      <c r="G69" s="723"/>
      <c r="H69" s="619"/>
      <c r="I69" s="580"/>
      <c r="J69" s="580"/>
      <c r="K69" s="580"/>
      <c r="L69" s="580"/>
      <c r="M69" s="580"/>
      <c r="N69" s="580"/>
      <c r="O69" s="580"/>
      <c r="P69" s="580"/>
      <c r="Q69" s="580"/>
      <c r="R69" s="580"/>
      <c r="S69" s="580"/>
      <c r="T69" s="580"/>
      <c r="U69" s="580"/>
      <c r="V69" s="580"/>
      <c r="W69" s="580"/>
      <c r="X69" s="580"/>
    </row>
    <row r="70" ht="15.75" hidden="1" customHeight="1">
      <c r="A70" s="580"/>
      <c r="B70" s="580"/>
      <c r="C70" s="580"/>
      <c r="D70" s="580"/>
      <c r="E70" s="619"/>
      <c r="F70" s="619"/>
      <c r="G70" s="723"/>
      <c r="H70" s="619"/>
      <c r="I70" s="580"/>
      <c r="J70" s="580"/>
      <c r="K70" s="580"/>
      <c r="L70" s="580"/>
      <c r="M70" s="580"/>
      <c r="N70" s="580"/>
      <c r="O70" s="580"/>
      <c r="P70" s="580"/>
      <c r="Q70" s="580"/>
      <c r="R70" s="580"/>
      <c r="S70" s="580"/>
      <c r="T70" s="580"/>
      <c r="U70" s="580"/>
      <c r="V70" s="580"/>
      <c r="W70" s="580"/>
      <c r="X70" s="580"/>
    </row>
    <row r="71" ht="15.75" hidden="1" customHeight="1">
      <c r="A71" s="580"/>
      <c r="B71" s="580"/>
      <c r="C71" s="580"/>
      <c r="D71" s="580"/>
      <c r="E71" s="619"/>
      <c r="F71" s="619"/>
      <c r="G71" s="723"/>
      <c r="H71" s="619"/>
      <c r="I71" s="580"/>
      <c r="J71" s="580"/>
      <c r="K71" s="580"/>
      <c r="L71" s="580"/>
      <c r="M71" s="580"/>
      <c r="N71" s="580"/>
      <c r="O71" s="580"/>
      <c r="P71" s="580"/>
      <c r="Q71" s="580"/>
      <c r="R71" s="580"/>
      <c r="S71" s="580"/>
      <c r="T71" s="580"/>
      <c r="U71" s="580"/>
      <c r="V71" s="580"/>
      <c r="W71" s="580"/>
      <c r="X71" s="580"/>
    </row>
    <row r="72" ht="15.75" hidden="1" customHeight="1">
      <c r="A72" s="580"/>
      <c r="B72" s="580"/>
      <c r="C72" s="580"/>
      <c r="D72" s="580"/>
      <c r="E72" s="619"/>
      <c r="F72" s="619"/>
      <c r="G72" s="723"/>
      <c r="H72" s="619"/>
      <c r="I72" s="580"/>
      <c r="J72" s="580"/>
      <c r="K72" s="580"/>
      <c r="L72" s="580"/>
      <c r="M72" s="580"/>
      <c r="N72" s="580"/>
      <c r="O72" s="580"/>
      <c r="P72" s="580"/>
      <c r="Q72" s="580"/>
      <c r="R72" s="580"/>
      <c r="S72" s="580"/>
      <c r="T72" s="580"/>
      <c r="U72" s="580"/>
      <c r="V72" s="580"/>
      <c r="W72" s="580"/>
      <c r="X72" s="580"/>
    </row>
    <row r="73" ht="15.75" hidden="1" customHeight="1">
      <c r="A73" s="580"/>
      <c r="B73" s="580"/>
      <c r="C73" s="580"/>
      <c r="D73" s="580"/>
      <c r="E73" s="619"/>
      <c r="F73" s="619"/>
      <c r="G73" s="723"/>
      <c r="H73" s="619"/>
      <c r="I73" s="580"/>
      <c r="J73" s="580"/>
      <c r="K73" s="580"/>
      <c r="L73" s="580"/>
      <c r="M73" s="580"/>
      <c r="N73" s="580"/>
      <c r="O73" s="580"/>
      <c r="P73" s="580"/>
      <c r="Q73" s="580"/>
      <c r="R73" s="580"/>
      <c r="S73" s="580"/>
      <c r="T73" s="580"/>
      <c r="U73" s="580"/>
      <c r="V73" s="580"/>
      <c r="W73" s="580"/>
      <c r="X73" s="580"/>
    </row>
    <row r="74" ht="15.75" hidden="1" customHeight="1">
      <c r="A74" s="580"/>
      <c r="B74" s="580"/>
      <c r="C74" s="580"/>
      <c r="D74" s="580"/>
      <c r="E74" s="619"/>
      <c r="F74" s="619"/>
      <c r="G74" s="723"/>
      <c r="H74" s="619"/>
      <c r="I74" s="580"/>
      <c r="J74" s="580"/>
      <c r="K74" s="580"/>
      <c r="L74" s="580"/>
      <c r="M74" s="580"/>
      <c r="N74" s="580"/>
      <c r="O74" s="580"/>
      <c r="P74" s="580"/>
      <c r="Q74" s="580"/>
      <c r="R74" s="580"/>
      <c r="S74" s="580"/>
      <c r="T74" s="580"/>
      <c r="U74" s="580"/>
      <c r="V74" s="580"/>
      <c r="W74" s="580"/>
      <c r="X74" s="580"/>
    </row>
    <row r="75" ht="15.75" hidden="1" customHeight="1">
      <c r="A75" s="580"/>
      <c r="B75" s="580"/>
      <c r="C75" s="580"/>
      <c r="D75" s="580"/>
      <c r="E75" s="619"/>
      <c r="F75" s="619"/>
      <c r="G75" s="723"/>
      <c r="H75" s="619"/>
      <c r="I75" s="580"/>
      <c r="J75" s="580"/>
      <c r="K75" s="580"/>
      <c r="L75" s="580"/>
      <c r="M75" s="580"/>
      <c r="N75" s="580"/>
      <c r="O75" s="580"/>
      <c r="P75" s="580"/>
      <c r="Q75" s="580"/>
      <c r="R75" s="580"/>
      <c r="S75" s="580"/>
      <c r="T75" s="580"/>
      <c r="U75" s="580"/>
      <c r="V75" s="580"/>
      <c r="W75" s="580"/>
      <c r="X75" s="580"/>
    </row>
    <row r="76" ht="15.75" hidden="1" customHeight="1">
      <c r="A76" s="580"/>
      <c r="B76" s="580"/>
      <c r="C76" s="580"/>
      <c r="D76" s="580"/>
      <c r="E76" s="619"/>
      <c r="F76" s="619"/>
      <c r="G76" s="723"/>
      <c r="H76" s="619"/>
      <c r="I76" s="580"/>
      <c r="J76" s="580"/>
      <c r="K76" s="580"/>
      <c r="L76" s="580"/>
      <c r="M76" s="580"/>
      <c r="N76" s="580"/>
      <c r="O76" s="580"/>
      <c r="P76" s="580"/>
      <c r="Q76" s="580"/>
      <c r="R76" s="580"/>
      <c r="S76" s="580"/>
      <c r="T76" s="580"/>
      <c r="U76" s="580"/>
      <c r="V76" s="580"/>
      <c r="W76" s="580"/>
      <c r="X76" s="580"/>
    </row>
    <row r="77" ht="15.75" hidden="1" customHeight="1">
      <c r="A77" s="580"/>
      <c r="B77" s="580"/>
      <c r="C77" s="580"/>
      <c r="D77" s="580"/>
      <c r="E77" s="619"/>
      <c r="F77" s="619"/>
      <c r="G77" s="723"/>
      <c r="H77" s="619"/>
      <c r="I77" s="580"/>
      <c r="J77" s="580"/>
      <c r="K77" s="580"/>
      <c r="L77" s="580"/>
      <c r="M77" s="580"/>
      <c r="N77" s="580"/>
      <c r="O77" s="580"/>
      <c r="P77" s="580"/>
      <c r="Q77" s="580"/>
      <c r="R77" s="580"/>
      <c r="S77" s="580"/>
      <c r="T77" s="580"/>
      <c r="U77" s="580"/>
      <c r="V77" s="580"/>
      <c r="W77" s="580"/>
      <c r="X77" s="580"/>
    </row>
    <row r="78" ht="15.75" hidden="1" customHeight="1">
      <c r="A78" s="580"/>
      <c r="B78" s="580"/>
      <c r="C78" s="580"/>
      <c r="D78" s="580"/>
      <c r="E78" s="619"/>
      <c r="F78" s="619"/>
      <c r="G78" s="723"/>
      <c r="H78" s="619"/>
      <c r="I78" s="580"/>
      <c r="J78" s="580"/>
      <c r="K78" s="580"/>
      <c r="L78" s="580"/>
      <c r="M78" s="580"/>
      <c r="N78" s="580"/>
      <c r="O78" s="580"/>
      <c r="P78" s="580"/>
      <c r="Q78" s="580"/>
      <c r="R78" s="580"/>
      <c r="S78" s="580"/>
      <c r="T78" s="580"/>
      <c r="U78" s="580"/>
      <c r="V78" s="580"/>
      <c r="W78" s="580"/>
      <c r="X78" s="580"/>
    </row>
    <row r="79" ht="15.75" hidden="1" customHeight="1">
      <c r="A79" s="580"/>
      <c r="B79" s="580"/>
      <c r="C79" s="580"/>
      <c r="D79" s="580"/>
      <c r="E79" s="619"/>
      <c r="F79" s="619"/>
      <c r="G79" s="723"/>
      <c r="H79" s="619"/>
      <c r="I79" s="580"/>
      <c r="J79" s="580"/>
      <c r="K79" s="580"/>
      <c r="L79" s="580"/>
      <c r="M79" s="580"/>
      <c r="N79" s="580"/>
      <c r="O79" s="580"/>
      <c r="P79" s="580"/>
      <c r="Q79" s="580"/>
      <c r="R79" s="580"/>
      <c r="S79" s="580"/>
      <c r="T79" s="580"/>
      <c r="U79" s="580"/>
      <c r="V79" s="580"/>
      <c r="W79" s="580"/>
      <c r="X79" s="580"/>
    </row>
    <row r="80" ht="15.75" hidden="1" customHeight="1">
      <c r="A80" s="580"/>
      <c r="B80" s="580"/>
      <c r="C80" s="580"/>
      <c r="D80" s="580"/>
      <c r="E80" s="619"/>
      <c r="F80" s="619"/>
      <c r="G80" s="723"/>
      <c r="H80" s="619"/>
      <c r="I80" s="580"/>
      <c r="J80" s="580"/>
      <c r="K80" s="580"/>
      <c r="L80" s="580"/>
      <c r="M80" s="580"/>
      <c r="N80" s="580"/>
      <c r="O80" s="580"/>
      <c r="P80" s="580"/>
      <c r="Q80" s="580"/>
      <c r="R80" s="580"/>
      <c r="S80" s="580"/>
      <c r="T80" s="580"/>
      <c r="U80" s="580"/>
      <c r="V80" s="580"/>
      <c r="W80" s="580"/>
      <c r="X80" s="580"/>
    </row>
    <row r="81" ht="15.75" hidden="1" customHeight="1">
      <c r="A81" s="580"/>
      <c r="B81" s="580"/>
      <c r="C81" s="580"/>
      <c r="D81" s="580"/>
      <c r="E81" s="619"/>
      <c r="F81" s="619"/>
      <c r="G81" s="723"/>
      <c r="H81" s="619"/>
      <c r="I81" s="580"/>
      <c r="J81" s="580"/>
      <c r="K81" s="580"/>
      <c r="L81" s="580"/>
      <c r="M81" s="580"/>
      <c r="N81" s="580"/>
      <c r="O81" s="580"/>
      <c r="P81" s="580"/>
      <c r="Q81" s="580"/>
      <c r="R81" s="580"/>
      <c r="S81" s="580"/>
      <c r="T81" s="580"/>
      <c r="U81" s="580"/>
      <c r="V81" s="580"/>
      <c r="W81" s="580"/>
      <c r="X81" s="580"/>
    </row>
    <row r="82" ht="15.75" hidden="1" customHeight="1">
      <c r="A82" s="580"/>
      <c r="B82" s="580"/>
      <c r="C82" s="580"/>
      <c r="D82" s="580"/>
      <c r="E82" s="619"/>
      <c r="F82" s="619"/>
      <c r="G82" s="723"/>
      <c r="H82" s="619"/>
      <c r="I82" s="580"/>
      <c r="J82" s="580"/>
      <c r="K82" s="580"/>
      <c r="L82" s="580"/>
      <c r="M82" s="580"/>
      <c r="N82" s="580"/>
      <c r="O82" s="580"/>
      <c r="P82" s="580"/>
      <c r="Q82" s="580"/>
      <c r="R82" s="580"/>
      <c r="S82" s="580"/>
      <c r="T82" s="580"/>
      <c r="U82" s="580"/>
      <c r="V82" s="580"/>
      <c r="W82" s="580"/>
      <c r="X82" s="580"/>
    </row>
    <row r="83" ht="15.75" hidden="1" customHeight="1">
      <c r="A83" s="580"/>
      <c r="B83" s="580"/>
      <c r="C83" s="580"/>
      <c r="D83" s="580"/>
      <c r="E83" s="619"/>
      <c r="F83" s="619"/>
      <c r="G83" s="723"/>
      <c r="H83" s="619"/>
      <c r="I83" s="580"/>
      <c r="J83" s="580"/>
      <c r="K83" s="580"/>
      <c r="L83" s="580"/>
      <c r="M83" s="580"/>
      <c r="N83" s="580"/>
      <c r="O83" s="580"/>
      <c r="P83" s="580"/>
      <c r="Q83" s="580"/>
      <c r="R83" s="580"/>
      <c r="S83" s="580"/>
      <c r="T83" s="580"/>
      <c r="U83" s="580"/>
      <c r="V83" s="580"/>
      <c r="W83" s="580"/>
      <c r="X83" s="580"/>
    </row>
    <row r="84" ht="15.75" hidden="1" customHeight="1">
      <c r="A84" s="580"/>
      <c r="B84" s="580"/>
      <c r="C84" s="580"/>
      <c r="D84" s="580"/>
      <c r="E84" s="619"/>
      <c r="F84" s="619"/>
      <c r="G84" s="723"/>
      <c r="H84" s="619"/>
      <c r="I84" s="580"/>
      <c r="J84" s="580"/>
      <c r="K84" s="580"/>
      <c r="L84" s="580"/>
      <c r="M84" s="580"/>
      <c r="N84" s="580"/>
      <c r="O84" s="580"/>
      <c r="P84" s="580"/>
      <c r="Q84" s="580"/>
      <c r="R84" s="580"/>
      <c r="S84" s="580"/>
      <c r="T84" s="580"/>
      <c r="U84" s="580"/>
      <c r="V84" s="580"/>
      <c r="W84" s="580"/>
      <c r="X84" s="580"/>
    </row>
    <row r="85" ht="15.75" hidden="1" customHeight="1">
      <c r="A85" s="580"/>
      <c r="B85" s="580"/>
      <c r="C85" s="580"/>
      <c r="D85" s="580"/>
      <c r="E85" s="619"/>
      <c r="F85" s="619"/>
      <c r="G85" s="723"/>
      <c r="H85" s="619"/>
      <c r="I85" s="580"/>
      <c r="J85" s="580"/>
      <c r="K85" s="580"/>
      <c r="L85" s="580"/>
      <c r="M85" s="580"/>
      <c r="N85" s="580"/>
      <c r="O85" s="580"/>
      <c r="P85" s="580"/>
      <c r="Q85" s="580"/>
      <c r="R85" s="580"/>
      <c r="S85" s="580"/>
      <c r="T85" s="580"/>
      <c r="U85" s="580"/>
      <c r="V85" s="580"/>
      <c r="W85" s="580"/>
      <c r="X85" s="580"/>
    </row>
    <row r="86" ht="15.75" hidden="1" customHeight="1">
      <c r="A86" s="580"/>
      <c r="B86" s="580"/>
      <c r="C86" s="580"/>
      <c r="D86" s="580"/>
      <c r="E86" s="619"/>
      <c r="F86" s="619"/>
      <c r="G86" s="723"/>
      <c r="H86" s="619"/>
      <c r="I86" s="580"/>
      <c r="J86" s="580"/>
      <c r="K86" s="580"/>
      <c r="L86" s="580"/>
      <c r="M86" s="580"/>
      <c r="N86" s="580"/>
      <c r="O86" s="580"/>
      <c r="P86" s="580"/>
      <c r="Q86" s="580"/>
      <c r="R86" s="580"/>
      <c r="S86" s="580"/>
      <c r="T86" s="580"/>
      <c r="U86" s="580"/>
      <c r="V86" s="580"/>
      <c r="W86" s="580"/>
      <c r="X86" s="580"/>
    </row>
    <row r="87" ht="15.75" hidden="1" customHeight="1">
      <c r="A87" s="580"/>
      <c r="B87" s="580"/>
      <c r="C87" s="580"/>
      <c r="D87" s="580"/>
      <c r="E87" s="619"/>
      <c r="F87" s="619"/>
      <c r="G87" s="723"/>
      <c r="H87" s="619"/>
      <c r="I87" s="580"/>
      <c r="J87" s="580"/>
      <c r="K87" s="580"/>
      <c r="L87" s="580"/>
      <c r="M87" s="580"/>
      <c r="N87" s="580"/>
      <c r="O87" s="580"/>
      <c r="P87" s="580"/>
      <c r="Q87" s="580"/>
      <c r="R87" s="580"/>
      <c r="S87" s="580"/>
      <c r="T87" s="580"/>
      <c r="U87" s="580"/>
      <c r="V87" s="580"/>
      <c r="W87" s="580"/>
      <c r="X87" s="580"/>
    </row>
    <row r="88" ht="15.75" hidden="1" customHeight="1">
      <c r="A88" s="580"/>
      <c r="B88" s="580"/>
      <c r="C88" s="580"/>
      <c r="D88" s="580"/>
      <c r="E88" s="619"/>
      <c r="F88" s="619"/>
      <c r="G88" s="723"/>
      <c r="H88" s="619"/>
      <c r="I88" s="580"/>
      <c r="J88" s="580"/>
      <c r="K88" s="580"/>
      <c r="L88" s="580"/>
      <c r="M88" s="580"/>
      <c r="N88" s="580"/>
      <c r="O88" s="580"/>
      <c r="P88" s="580"/>
      <c r="Q88" s="580"/>
      <c r="R88" s="580"/>
      <c r="S88" s="580"/>
      <c r="T88" s="580"/>
      <c r="U88" s="580"/>
      <c r="V88" s="580"/>
      <c r="W88" s="580"/>
      <c r="X88" s="580"/>
    </row>
    <row r="89" ht="15.75" hidden="1" customHeight="1">
      <c r="A89" s="580"/>
      <c r="B89" s="580"/>
      <c r="C89" s="580"/>
      <c r="D89" s="580"/>
      <c r="E89" s="619"/>
      <c r="F89" s="619"/>
      <c r="G89" s="723"/>
      <c r="H89" s="619"/>
      <c r="I89" s="580"/>
      <c r="J89" s="580"/>
      <c r="K89" s="580"/>
      <c r="L89" s="580"/>
      <c r="M89" s="580"/>
      <c r="N89" s="580"/>
      <c r="O89" s="580"/>
      <c r="P89" s="580"/>
      <c r="Q89" s="580"/>
      <c r="R89" s="580"/>
      <c r="S89" s="580"/>
      <c r="T89" s="580"/>
      <c r="U89" s="580"/>
      <c r="V89" s="580"/>
      <c r="W89" s="580"/>
      <c r="X89" s="580"/>
    </row>
    <row r="90" ht="15.75" hidden="1" customHeight="1">
      <c r="A90" s="580"/>
      <c r="B90" s="580"/>
      <c r="C90" s="580"/>
      <c r="D90" s="580"/>
      <c r="E90" s="619"/>
      <c r="F90" s="619"/>
      <c r="G90" s="723"/>
      <c r="H90" s="619"/>
      <c r="I90" s="580"/>
      <c r="J90" s="580"/>
      <c r="K90" s="580"/>
      <c r="L90" s="580"/>
      <c r="M90" s="580"/>
      <c r="N90" s="580"/>
      <c r="O90" s="580"/>
      <c r="P90" s="580"/>
      <c r="Q90" s="580"/>
      <c r="R90" s="580"/>
      <c r="S90" s="580"/>
      <c r="T90" s="580"/>
      <c r="U90" s="580"/>
      <c r="V90" s="580"/>
      <c r="W90" s="580"/>
      <c r="X90" s="580"/>
    </row>
    <row r="91" ht="15.75" hidden="1" customHeight="1">
      <c r="A91" s="580"/>
      <c r="B91" s="580"/>
      <c r="C91" s="580"/>
      <c r="D91" s="580"/>
      <c r="E91" s="619"/>
      <c r="F91" s="619"/>
      <c r="G91" s="723"/>
      <c r="H91" s="619"/>
      <c r="I91" s="580"/>
      <c r="J91" s="580"/>
      <c r="K91" s="580"/>
      <c r="L91" s="580"/>
      <c r="M91" s="580"/>
      <c r="N91" s="580"/>
      <c r="O91" s="580"/>
      <c r="P91" s="580"/>
      <c r="Q91" s="580"/>
      <c r="R91" s="580"/>
      <c r="S91" s="580"/>
      <c r="T91" s="580"/>
      <c r="U91" s="580"/>
      <c r="V91" s="580"/>
      <c r="W91" s="580"/>
      <c r="X91" s="580"/>
    </row>
    <row r="92" ht="15.75" hidden="1" customHeight="1">
      <c r="A92" s="580"/>
      <c r="B92" s="580"/>
      <c r="C92" s="580"/>
      <c r="D92" s="580"/>
      <c r="E92" s="619"/>
      <c r="F92" s="619"/>
      <c r="G92" s="723"/>
      <c r="H92" s="619"/>
      <c r="I92" s="580"/>
      <c r="J92" s="580"/>
      <c r="K92" s="580"/>
      <c r="L92" s="580"/>
      <c r="M92" s="580"/>
      <c r="N92" s="580"/>
      <c r="O92" s="580"/>
      <c r="P92" s="580"/>
      <c r="Q92" s="580"/>
      <c r="R92" s="580"/>
      <c r="S92" s="580"/>
      <c r="T92" s="580"/>
      <c r="U92" s="580"/>
      <c r="V92" s="580"/>
      <c r="W92" s="580"/>
      <c r="X92" s="580"/>
    </row>
    <row r="93" ht="15.75" hidden="1" customHeight="1">
      <c r="A93" s="580"/>
      <c r="B93" s="580"/>
      <c r="C93" s="580"/>
      <c r="D93" s="580"/>
      <c r="E93" s="619"/>
      <c r="F93" s="619"/>
      <c r="G93" s="723"/>
      <c r="H93" s="619"/>
      <c r="I93" s="580"/>
      <c r="J93" s="580"/>
      <c r="K93" s="580"/>
      <c r="L93" s="580"/>
      <c r="M93" s="580"/>
      <c r="N93" s="580"/>
      <c r="O93" s="580"/>
      <c r="P93" s="580"/>
      <c r="Q93" s="580"/>
      <c r="R93" s="580"/>
      <c r="S93" s="580"/>
      <c r="T93" s="580"/>
      <c r="U93" s="580"/>
      <c r="V93" s="580"/>
      <c r="W93" s="580"/>
      <c r="X93" s="580"/>
    </row>
    <row r="94" ht="15.75" hidden="1" customHeight="1">
      <c r="A94" s="580"/>
      <c r="B94" s="580"/>
      <c r="C94" s="580"/>
      <c r="D94" s="580"/>
      <c r="E94" s="619"/>
      <c r="F94" s="619"/>
      <c r="G94" s="723"/>
      <c r="H94" s="619"/>
      <c r="I94" s="580"/>
      <c r="J94" s="580"/>
      <c r="K94" s="580"/>
      <c r="L94" s="580"/>
      <c r="M94" s="580"/>
      <c r="N94" s="580"/>
      <c r="O94" s="580"/>
      <c r="P94" s="580"/>
      <c r="Q94" s="580"/>
      <c r="R94" s="580"/>
      <c r="S94" s="580"/>
      <c r="T94" s="580"/>
      <c r="U94" s="580"/>
      <c r="V94" s="580"/>
      <c r="W94" s="580"/>
      <c r="X94" s="580"/>
    </row>
    <row r="95" ht="15.75" hidden="1" customHeight="1">
      <c r="A95" s="580"/>
      <c r="B95" s="580"/>
      <c r="C95" s="580"/>
      <c r="D95" s="580"/>
      <c r="E95" s="619"/>
      <c r="F95" s="619"/>
      <c r="G95" s="723"/>
      <c r="H95" s="619"/>
      <c r="I95" s="580"/>
      <c r="J95" s="580"/>
      <c r="K95" s="580"/>
      <c r="L95" s="580"/>
      <c r="M95" s="580"/>
      <c r="N95" s="580"/>
      <c r="O95" s="580"/>
      <c r="P95" s="580"/>
      <c r="Q95" s="580"/>
      <c r="R95" s="580"/>
      <c r="S95" s="580"/>
      <c r="T95" s="580"/>
      <c r="U95" s="580"/>
      <c r="V95" s="580"/>
      <c r="W95" s="580"/>
      <c r="X95" s="580"/>
    </row>
    <row r="96" ht="15.75" hidden="1" customHeight="1">
      <c r="A96" s="580"/>
      <c r="B96" s="580"/>
      <c r="C96" s="580"/>
      <c r="D96" s="580"/>
      <c r="E96" s="619"/>
      <c r="F96" s="619"/>
      <c r="G96" s="723"/>
      <c r="H96" s="619"/>
      <c r="I96" s="580"/>
      <c r="J96" s="580"/>
      <c r="K96" s="580"/>
      <c r="L96" s="580"/>
      <c r="M96" s="580"/>
      <c r="N96" s="580"/>
      <c r="O96" s="580"/>
      <c r="P96" s="580"/>
      <c r="Q96" s="580"/>
      <c r="R96" s="580"/>
      <c r="S96" s="580"/>
      <c r="T96" s="580"/>
      <c r="U96" s="580"/>
      <c r="V96" s="580"/>
      <c r="W96" s="580"/>
      <c r="X96" s="580"/>
    </row>
    <row r="97" ht="15.75" hidden="1" customHeight="1">
      <c r="A97" s="580"/>
      <c r="B97" s="580"/>
      <c r="C97" s="580"/>
      <c r="D97" s="580"/>
      <c r="E97" s="619"/>
      <c r="F97" s="619"/>
      <c r="G97" s="723"/>
      <c r="H97" s="619"/>
      <c r="I97" s="580"/>
      <c r="J97" s="580"/>
      <c r="K97" s="580"/>
      <c r="L97" s="580"/>
      <c r="M97" s="580"/>
      <c r="N97" s="580"/>
      <c r="O97" s="580"/>
      <c r="P97" s="580"/>
      <c r="Q97" s="580"/>
      <c r="R97" s="580"/>
      <c r="S97" s="580"/>
      <c r="T97" s="580"/>
      <c r="U97" s="580"/>
      <c r="V97" s="580"/>
      <c r="W97" s="580"/>
      <c r="X97" s="580"/>
    </row>
    <row r="98" ht="15.75" hidden="1" customHeight="1">
      <c r="A98" s="580"/>
      <c r="B98" s="580"/>
      <c r="C98" s="580"/>
      <c r="D98" s="580"/>
      <c r="E98" s="619"/>
      <c r="F98" s="619"/>
      <c r="G98" s="723"/>
      <c r="H98" s="619"/>
      <c r="I98" s="580"/>
      <c r="J98" s="580"/>
      <c r="K98" s="580"/>
      <c r="L98" s="580"/>
      <c r="M98" s="580"/>
      <c r="N98" s="580"/>
      <c r="O98" s="580"/>
      <c r="P98" s="580"/>
      <c r="Q98" s="580"/>
      <c r="R98" s="580"/>
      <c r="S98" s="580"/>
      <c r="T98" s="580"/>
      <c r="U98" s="580"/>
      <c r="V98" s="580"/>
      <c r="W98" s="580"/>
      <c r="X98" s="580"/>
    </row>
    <row r="99" ht="15.75" hidden="1" customHeight="1">
      <c r="A99" s="580"/>
      <c r="B99" s="580"/>
      <c r="C99" s="580"/>
      <c r="D99" s="580"/>
      <c r="E99" s="619"/>
      <c r="F99" s="619"/>
      <c r="G99" s="723"/>
      <c r="H99" s="619"/>
      <c r="I99" s="580"/>
      <c r="J99" s="580"/>
      <c r="K99" s="580"/>
      <c r="L99" s="580"/>
      <c r="M99" s="580"/>
      <c r="N99" s="580"/>
      <c r="O99" s="580"/>
      <c r="P99" s="580"/>
      <c r="Q99" s="580"/>
      <c r="R99" s="580"/>
      <c r="S99" s="580"/>
      <c r="T99" s="580"/>
      <c r="U99" s="580"/>
      <c r="V99" s="580"/>
      <c r="W99" s="580"/>
      <c r="X99" s="580"/>
    </row>
    <row r="100" ht="15.75" hidden="1" customHeight="1">
      <c r="A100" s="580"/>
      <c r="B100" s="580"/>
      <c r="C100" s="580"/>
      <c r="D100" s="580"/>
      <c r="E100" s="619"/>
      <c r="F100" s="619"/>
      <c r="G100" s="723"/>
      <c r="H100" s="619"/>
      <c r="I100" s="580"/>
      <c r="J100" s="580"/>
      <c r="K100" s="580"/>
      <c r="L100" s="580"/>
      <c r="M100" s="580"/>
      <c r="N100" s="580"/>
      <c r="O100" s="580"/>
      <c r="P100" s="580"/>
      <c r="Q100" s="580"/>
      <c r="R100" s="580"/>
      <c r="S100" s="580"/>
      <c r="T100" s="580"/>
      <c r="U100" s="580"/>
      <c r="V100" s="580"/>
      <c r="W100" s="580"/>
      <c r="X100" s="580"/>
    </row>
    <row r="101" ht="15.75" hidden="1" customHeight="1">
      <c r="A101" s="580"/>
      <c r="B101" s="580"/>
      <c r="C101" s="580"/>
      <c r="D101" s="580"/>
      <c r="E101" s="619"/>
      <c r="F101" s="619"/>
      <c r="G101" s="723"/>
      <c r="H101" s="619"/>
      <c r="I101" s="580"/>
      <c r="J101" s="580"/>
      <c r="K101" s="580"/>
      <c r="L101" s="580"/>
      <c r="M101" s="580"/>
      <c r="N101" s="580"/>
      <c r="O101" s="580"/>
      <c r="P101" s="580"/>
      <c r="Q101" s="580"/>
      <c r="R101" s="580"/>
      <c r="S101" s="580"/>
      <c r="T101" s="580"/>
      <c r="U101" s="580"/>
      <c r="V101" s="580"/>
      <c r="W101" s="580"/>
      <c r="X101" s="580"/>
    </row>
    <row r="102" ht="15.75" hidden="1" customHeight="1">
      <c r="A102" s="580"/>
      <c r="B102" s="580"/>
      <c r="C102" s="580"/>
      <c r="D102" s="580"/>
      <c r="E102" s="619"/>
      <c r="F102" s="619"/>
      <c r="G102" s="723"/>
      <c r="H102" s="619"/>
      <c r="I102" s="580"/>
      <c r="J102" s="580"/>
      <c r="K102" s="580"/>
      <c r="L102" s="580"/>
      <c r="M102" s="580"/>
      <c r="N102" s="580"/>
      <c r="O102" s="580"/>
      <c r="P102" s="580"/>
      <c r="Q102" s="580"/>
      <c r="R102" s="580"/>
      <c r="S102" s="580"/>
      <c r="T102" s="580"/>
      <c r="U102" s="580"/>
      <c r="V102" s="580"/>
      <c r="W102" s="580"/>
      <c r="X102" s="580"/>
    </row>
    <row r="103" ht="15.75" hidden="1" customHeight="1">
      <c r="A103" s="580"/>
      <c r="B103" s="580"/>
      <c r="C103" s="580"/>
      <c r="D103" s="580"/>
      <c r="E103" s="619"/>
      <c r="F103" s="619"/>
      <c r="G103" s="723"/>
      <c r="H103" s="619"/>
      <c r="I103" s="580"/>
      <c r="J103" s="580"/>
      <c r="K103" s="580"/>
      <c r="L103" s="580"/>
      <c r="M103" s="580"/>
      <c r="N103" s="580"/>
      <c r="O103" s="580"/>
      <c r="P103" s="580"/>
      <c r="Q103" s="580"/>
      <c r="R103" s="580"/>
      <c r="S103" s="580"/>
      <c r="T103" s="580"/>
      <c r="U103" s="580"/>
      <c r="V103" s="580"/>
      <c r="W103" s="580"/>
      <c r="X103" s="580"/>
    </row>
    <row r="104" ht="15.75" hidden="1" customHeight="1">
      <c r="A104" s="580"/>
      <c r="B104" s="580"/>
      <c r="C104" s="580"/>
      <c r="D104" s="580"/>
      <c r="E104" s="619"/>
      <c r="F104" s="619"/>
      <c r="G104" s="723"/>
      <c r="H104" s="619"/>
      <c r="I104" s="580"/>
      <c r="J104" s="580"/>
      <c r="K104" s="580"/>
      <c r="L104" s="580"/>
      <c r="M104" s="580"/>
      <c r="N104" s="580"/>
      <c r="O104" s="580"/>
      <c r="P104" s="580"/>
      <c r="Q104" s="580"/>
      <c r="R104" s="580"/>
      <c r="S104" s="580"/>
      <c r="T104" s="580"/>
      <c r="U104" s="580"/>
      <c r="V104" s="580"/>
      <c r="W104" s="580"/>
      <c r="X104" s="580"/>
    </row>
    <row r="105" ht="15.75" hidden="1" customHeight="1">
      <c r="A105" s="580"/>
      <c r="B105" s="580"/>
      <c r="C105" s="580"/>
      <c r="D105" s="580"/>
      <c r="E105" s="619"/>
      <c r="F105" s="619"/>
      <c r="G105" s="723"/>
      <c r="H105" s="619"/>
      <c r="I105" s="580"/>
      <c r="J105" s="580"/>
      <c r="K105" s="580"/>
      <c r="L105" s="580"/>
      <c r="M105" s="580"/>
      <c r="N105" s="580"/>
      <c r="O105" s="580"/>
      <c r="P105" s="580"/>
      <c r="Q105" s="580"/>
      <c r="R105" s="580"/>
      <c r="S105" s="580"/>
      <c r="T105" s="580"/>
      <c r="U105" s="580"/>
      <c r="V105" s="580"/>
      <c r="W105" s="580"/>
      <c r="X105" s="580"/>
    </row>
    <row r="106" ht="15.75" hidden="1" customHeight="1">
      <c r="A106" s="580"/>
      <c r="B106" s="580"/>
      <c r="C106" s="580"/>
      <c r="D106" s="580"/>
      <c r="E106" s="619"/>
      <c r="F106" s="619"/>
      <c r="G106" s="723"/>
      <c r="H106" s="619"/>
      <c r="I106" s="580"/>
      <c r="J106" s="580"/>
      <c r="K106" s="580"/>
      <c r="L106" s="580"/>
      <c r="M106" s="580"/>
      <c r="N106" s="580"/>
      <c r="O106" s="580"/>
      <c r="P106" s="580"/>
      <c r="Q106" s="580"/>
      <c r="R106" s="580"/>
      <c r="S106" s="580"/>
      <c r="T106" s="580"/>
      <c r="U106" s="580"/>
      <c r="V106" s="580"/>
      <c r="W106" s="580"/>
      <c r="X106" s="580"/>
    </row>
    <row r="107" ht="15.75" hidden="1" customHeight="1">
      <c r="A107" s="580"/>
      <c r="B107" s="580"/>
      <c r="C107" s="580"/>
      <c r="D107" s="580"/>
      <c r="E107" s="619"/>
      <c r="F107" s="619"/>
      <c r="G107" s="723"/>
      <c r="H107" s="619"/>
      <c r="I107" s="580"/>
      <c r="J107" s="580"/>
      <c r="K107" s="580"/>
      <c r="L107" s="580"/>
      <c r="M107" s="580"/>
      <c r="N107" s="580"/>
      <c r="O107" s="580"/>
      <c r="P107" s="580"/>
      <c r="Q107" s="580"/>
      <c r="R107" s="580"/>
      <c r="S107" s="580"/>
      <c r="T107" s="580"/>
      <c r="U107" s="580"/>
      <c r="V107" s="580"/>
      <c r="W107" s="580"/>
      <c r="X107" s="580"/>
    </row>
    <row r="108" ht="15.75" hidden="1" customHeight="1">
      <c r="A108" s="580"/>
      <c r="B108" s="580"/>
      <c r="C108" s="580"/>
      <c r="D108" s="580"/>
      <c r="E108" s="619"/>
      <c r="F108" s="619"/>
      <c r="G108" s="723"/>
      <c r="H108" s="619"/>
      <c r="I108" s="580"/>
      <c r="J108" s="580"/>
      <c r="K108" s="580"/>
      <c r="L108" s="580"/>
      <c r="M108" s="580"/>
      <c r="N108" s="580"/>
      <c r="O108" s="580"/>
      <c r="P108" s="580"/>
      <c r="Q108" s="580"/>
      <c r="R108" s="580"/>
      <c r="S108" s="580"/>
      <c r="T108" s="580"/>
      <c r="U108" s="580"/>
      <c r="V108" s="580"/>
      <c r="W108" s="580"/>
      <c r="X108" s="580"/>
    </row>
    <row r="109" ht="15.75" hidden="1" customHeight="1">
      <c r="A109" s="580"/>
      <c r="B109" s="580"/>
      <c r="C109" s="580"/>
      <c r="D109" s="580"/>
      <c r="E109" s="619"/>
      <c r="F109" s="619"/>
      <c r="G109" s="723"/>
      <c r="H109" s="619"/>
      <c r="I109" s="580"/>
      <c r="J109" s="580"/>
      <c r="K109" s="580"/>
      <c r="L109" s="580"/>
      <c r="M109" s="580"/>
      <c r="N109" s="580"/>
      <c r="O109" s="580"/>
      <c r="P109" s="580"/>
      <c r="Q109" s="580"/>
      <c r="R109" s="580"/>
      <c r="S109" s="580"/>
      <c r="T109" s="580"/>
      <c r="U109" s="580"/>
      <c r="V109" s="580"/>
      <c r="W109" s="580"/>
      <c r="X109" s="580"/>
    </row>
    <row r="110" ht="15.75" hidden="1" customHeight="1">
      <c r="A110" s="580"/>
      <c r="B110" s="580"/>
      <c r="C110" s="580"/>
      <c r="D110" s="580"/>
      <c r="E110" s="619"/>
      <c r="F110" s="619"/>
      <c r="G110" s="723"/>
      <c r="H110" s="619"/>
      <c r="I110" s="580"/>
      <c r="J110" s="580"/>
      <c r="K110" s="580"/>
      <c r="L110" s="580"/>
      <c r="M110" s="580"/>
      <c r="N110" s="580"/>
      <c r="O110" s="580"/>
      <c r="P110" s="580"/>
      <c r="Q110" s="580"/>
      <c r="R110" s="580"/>
      <c r="S110" s="580"/>
      <c r="T110" s="580"/>
      <c r="U110" s="580"/>
      <c r="V110" s="580"/>
      <c r="W110" s="580"/>
      <c r="X110" s="580"/>
    </row>
    <row r="111" ht="15.75" hidden="1" customHeight="1">
      <c r="A111" s="580"/>
      <c r="B111" s="580"/>
      <c r="C111" s="580"/>
      <c r="D111" s="580"/>
      <c r="E111" s="619"/>
      <c r="F111" s="619"/>
      <c r="G111" s="723"/>
      <c r="H111" s="619"/>
      <c r="I111" s="580"/>
      <c r="J111" s="580"/>
      <c r="K111" s="580"/>
      <c r="L111" s="580"/>
      <c r="M111" s="580"/>
      <c r="N111" s="580"/>
      <c r="O111" s="580"/>
      <c r="P111" s="580"/>
      <c r="Q111" s="580"/>
      <c r="R111" s="580"/>
      <c r="S111" s="580"/>
      <c r="T111" s="580"/>
      <c r="U111" s="580"/>
      <c r="V111" s="580"/>
      <c r="W111" s="580"/>
      <c r="X111" s="580"/>
    </row>
    <row r="112" ht="15.75" hidden="1" customHeight="1">
      <c r="A112" s="580"/>
      <c r="B112" s="580"/>
      <c r="C112" s="580"/>
      <c r="D112" s="580"/>
      <c r="E112" s="619"/>
      <c r="F112" s="619"/>
      <c r="G112" s="723"/>
      <c r="H112" s="619"/>
      <c r="I112" s="580"/>
      <c r="J112" s="580"/>
      <c r="K112" s="580"/>
      <c r="L112" s="580"/>
      <c r="M112" s="580"/>
      <c r="N112" s="580"/>
      <c r="O112" s="580"/>
      <c r="P112" s="580"/>
      <c r="Q112" s="580"/>
      <c r="R112" s="580"/>
      <c r="S112" s="580"/>
      <c r="T112" s="580"/>
      <c r="U112" s="580"/>
      <c r="V112" s="580"/>
      <c r="W112" s="580"/>
      <c r="X112" s="580"/>
    </row>
    <row r="113" ht="15.75" hidden="1" customHeight="1">
      <c r="A113" s="580"/>
      <c r="B113" s="580"/>
      <c r="C113" s="580"/>
      <c r="D113" s="580"/>
      <c r="E113" s="619"/>
      <c r="F113" s="619"/>
      <c r="G113" s="723"/>
      <c r="H113" s="619"/>
      <c r="I113" s="580"/>
      <c r="J113" s="580"/>
      <c r="K113" s="580"/>
      <c r="L113" s="580"/>
      <c r="M113" s="580"/>
      <c r="N113" s="580"/>
      <c r="O113" s="580"/>
      <c r="P113" s="580"/>
      <c r="Q113" s="580"/>
      <c r="R113" s="580"/>
      <c r="S113" s="580"/>
      <c r="T113" s="580"/>
      <c r="U113" s="580"/>
      <c r="V113" s="580"/>
      <c r="W113" s="580"/>
      <c r="X113" s="580"/>
    </row>
    <row r="114" ht="15.75" hidden="1" customHeight="1">
      <c r="A114" s="580"/>
      <c r="B114" s="580"/>
      <c r="C114" s="580"/>
      <c r="D114" s="580"/>
      <c r="E114" s="619"/>
      <c r="F114" s="619"/>
      <c r="G114" s="723"/>
      <c r="H114" s="619"/>
      <c r="I114" s="580"/>
      <c r="J114" s="580"/>
      <c r="K114" s="580"/>
      <c r="L114" s="580"/>
      <c r="M114" s="580"/>
      <c r="N114" s="580"/>
      <c r="O114" s="580"/>
      <c r="P114" s="580"/>
      <c r="Q114" s="580"/>
      <c r="R114" s="580"/>
      <c r="S114" s="580"/>
      <c r="T114" s="580"/>
      <c r="U114" s="580"/>
      <c r="V114" s="580"/>
      <c r="W114" s="580"/>
      <c r="X114" s="580"/>
    </row>
    <row r="115" ht="15.75" hidden="1" customHeight="1">
      <c r="A115" s="580"/>
      <c r="B115" s="580"/>
      <c r="C115" s="580"/>
      <c r="D115" s="580"/>
      <c r="E115" s="619"/>
      <c r="F115" s="619"/>
      <c r="G115" s="723"/>
      <c r="H115" s="619"/>
      <c r="I115" s="580"/>
      <c r="J115" s="580"/>
      <c r="K115" s="580"/>
      <c r="L115" s="580"/>
      <c r="M115" s="580"/>
      <c r="N115" s="580"/>
      <c r="O115" s="580"/>
      <c r="P115" s="580"/>
      <c r="Q115" s="580"/>
      <c r="R115" s="580"/>
      <c r="S115" s="580"/>
      <c r="T115" s="580"/>
      <c r="U115" s="580"/>
      <c r="V115" s="580"/>
      <c r="W115" s="580"/>
      <c r="X115" s="580"/>
    </row>
    <row r="116" ht="15.75" hidden="1" customHeight="1">
      <c r="A116" s="580"/>
      <c r="B116" s="580"/>
      <c r="C116" s="580"/>
      <c r="D116" s="580"/>
      <c r="E116" s="619"/>
      <c r="F116" s="619"/>
      <c r="G116" s="723"/>
      <c r="H116" s="619"/>
      <c r="I116" s="580"/>
      <c r="J116" s="580"/>
      <c r="K116" s="580"/>
      <c r="L116" s="580"/>
      <c r="M116" s="580"/>
      <c r="N116" s="580"/>
      <c r="O116" s="580"/>
      <c r="P116" s="580"/>
      <c r="Q116" s="580"/>
      <c r="R116" s="580"/>
      <c r="S116" s="580"/>
      <c r="T116" s="580"/>
      <c r="U116" s="580"/>
      <c r="V116" s="580"/>
      <c r="W116" s="580"/>
      <c r="X116" s="580"/>
    </row>
    <row r="117" ht="15.75" hidden="1" customHeight="1">
      <c r="A117" s="580"/>
      <c r="B117" s="580"/>
      <c r="C117" s="580"/>
      <c r="D117" s="580"/>
      <c r="E117" s="619"/>
      <c r="F117" s="619"/>
      <c r="G117" s="723"/>
      <c r="H117" s="619"/>
      <c r="I117" s="580"/>
      <c r="J117" s="580"/>
      <c r="K117" s="580"/>
      <c r="L117" s="580"/>
      <c r="M117" s="580"/>
      <c r="N117" s="580"/>
      <c r="O117" s="580"/>
      <c r="P117" s="580"/>
      <c r="Q117" s="580"/>
      <c r="R117" s="580"/>
      <c r="S117" s="580"/>
      <c r="T117" s="580"/>
      <c r="U117" s="580"/>
      <c r="V117" s="580"/>
      <c r="W117" s="580"/>
      <c r="X117" s="580"/>
    </row>
    <row r="118" ht="15.75" hidden="1" customHeight="1">
      <c r="A118" s="580"/>
      <c r="B118" s="580"/>
      <c r="C118" s="580"/>
      <c r="D118" s="580"/>
      <c r="E118" s="619"/>
      <c r="F118" s="619"/>
      <c r="G118" s="723"/>
      <c r="H118" s="619"/>
      <c r="I118" s="580"/>
      <c r="J118" s="580"/>
      <c r="K118" s="580"/>
      <c r="L118" s="580"/>
      <c r="M118" s="580"/>
      <c r="N118" s="580"/>
      <c r="O118" s="580"/>
      <c r="P118" s="580"/>
      <c r="Q118" s="580"/>
      <c r="R118" s="580"/>
      <c r="S118" s="580"/>
      <c r="T118" s="580"/>
      <c r="U118" s="580"/>
      <c r="V118" s="580"/>
      <c r="W118" s="580"/>
      <c r="X118" s="580"/>
    </row>
    <row r="119" ht="15.75" hidden="1" customHeight="1">
      <c r="A119" s="580"/>
      <c r="B119" s="580"/>
      <c r="C119" s="580"/>
      <c r="D119" s="580"/>
      <c r="E119" s="619"/>
      <c r="F119" s="619"/>
      <c r="G119" s="723"/>
      <c r="H119" s="619"/>
      <c r="I119" s="580"/>
      <c r="J119" s="580"/>
      <c r="K119" s="580"/>
      <c r="L119" s="580"/>
      <c r="M119" s="580"/>
      <c r="N119" s="580"/>
      <c r="O119" s="580"/>
      <c r="P119" s="580"/>
      <c r="Q119" s="580"/>
      <c r="R119" s="580"/>
      <c r="S119" s="580"/>
      <c r="T119" s="580"/>
      <c r="U119" s="580"/>
      <c r="V119" s="580"/>
      <c r="W119" s="580"/>
      <c r="X119" s="580"/>
    </row>
    <row r="120" ht="15.75" hidden="1" customHeight="1">
      <c r="A120" s="580"/>
      <c r="B120" s="580"/>
      <c r="C120" s="580"/>
      <c r="D120" s="580"/>
      <c r="E120" s="619"/>
      <c r="F120" s="619"/>
      <c r="G120" s="723"/>
      <c r="H120" s="619"/>
      <c r="I120" s="580"/>
      <c r="J120" s="580"/>
      <c r="K120" s="580"/>
      <c r="L120" s="580"/>
      <c r="M120" s="580"/>
      <c r="N120" s="580"/>
      <c r="O120" s="580"/>
      <c r="P120" s="580"/>
      <c r="Q120" s="580"/>
      <c r="R120" s="580"/>
      <c r="S120" s="580"/>
      <c r="T120" s="580"/>
      <c r="U120" s="580"/>
      <c r="V120" s="580"/>
      <c r="W120" s="580"/>
      <c r="X120" s="580"/>
    </row>
    <row r="121" ht="15.75" hidden="1" customHeight="1">
      <c r="A121" s="580"/>
      <c r="B121" s="580"/>
      <c r="C121" s="580"/>
      <c r="D121" s="580"/>
      <c r="E121" s="619"/>
      <c r="F121" s="619"/>
      <c r="G121" s="723"/>
      <c r="H121" s="619"/>
      <c r="I121" s="580"/>
      <c r="J121" s="580"/>
      <c r="K121" s="580"/>
      <c r="L121" s="580"/>
      <c r="M121" s="580"/>
      <c r="N121" s="580"/>
      <c r="O121" s="580"/>
      <c r="P121" s="580"/>
      <c r="Q121" s="580"/>
      <c r="R121" s="580"/>
      <c r="S121" s="580"/>
      <c r="T121" s="580"/>
      <c r="U121" s="580"/>
      <c r="V121" s="580"/>
      <c r="W121" s="580"/>
      <c r="X121" s="580"/>
    </row>
    <row r="122" ht="15.75" hidden="1" customHeight="1">
      <c r="A122" s="580"/>
      <c r="B122" s="580"/>
      <c r="C122" s="580"/>
      <c r="D122" s="580"/>
      <c r="E122" s="619"/>
      <c r="F122" s="619"/>
      <c r="G122" s="723"/>
      <c r="H122" s="619"/>
      <c r="I122" s="580"/>
      <c r="J122" s="580"/>
      <c r="K122" s="580"/>
      <c r="L122" s="580"/>
      <c r="M122" s="580"/>
      <c r="N122" s="580"/>
      <c r="O122" s="580"/>
      <c r="P122" s="580"/>
      <c r="Q122" s="580"/>
      <c r="R122" s="580"/>
      <c r="S122" s="580"/>
      <c r="T122" s="580"/>
      <c r="U122" s="580"/>
      <c r="V122" s="580"/>
      <c r="W122" s="580"/>
      <c r="X122" s="580"/>
    </row>
    <row r="123" ht="15.75" hidden="1" customHeight="1">
      <c r="A123" s="580"/>
      <c r="B123" s="580"/>
      <c r="C123" s="580"/>
      <c r="D123" s="580"/>
      <c r="E123" s="619"/>
      <c r="F123" s="619"/>
      <c r="G123" s="723"/>
      <c r="H123" s="619"/>
      <c r="I123" s="580"/>
      <c r="J123" s="580"/>
      <c r="K123" s="580"/>
      <c r="L123" s="580"/>
      <c r="M123" s="580"/>
      <c r="N123" s="580"/>
      <c r="O123" s="580"/>
      <c r="P123" s="580"/>
      <c r="Q123" s="580"/>
      <c r="R123" s="580"/>
      <c r="S123" s="580"/>
      <c r="T123" s="580"/>
      <c r="U123" s="580"/>
      <c r="V123" s="580"/>
      <c r="W123" s="580"/>
      <c r="X123" s="580"/>
    </row>
    <row r="124" ht="15.75" hidden="1" customHeight="1">
      <c r="A124" s="580"/>
      <c r="B124" s="580"/>
      <c r="C124" s="580"/>
      <c r="D124" s="580"/>
      <c r="E124" s="619"/>
      <c r="F124" s="619"/>
      <c r="G124" s="723"/>
      <c r="H124" s="619"/>
      <c r="I124" s="580"/>
      <c r="J124" s="580"/>
      <c r="K124" s="580"/>
      <c r="L124" s="580"/>
      <c r="M124" s="580"/>
      <c r="N124" s="580"/>
      <c r="O124" s="580"/>
      <c r="P124" s="580"/>
      <c r="Q124" s="580"/>
      <c r="R124" s="580"/>
      <c r="S124" s="580"/>
      <c r="T124" s="580"/>
      <c r="U124" s="580"/>
      <c r="V124" s="580"/>
      <c r="W124" s="580"/>
      <c r="X124" s="580"/>
    </row>
    <row r="125" ht="15.75" hidden="1" customHeight="1">
      <c r="A125" s="580"/>
      <c r="B125" s="580"/>
      <c r="C125" s="580"/>
      <c r="D125" s="580"/>
      <c r="E125" s="619"/>
      <c r="F125" s="619"/>
      <c r="G125" s="723"/>
      <c r="H125" s="619"/>
      <c r="I125" s="580"/>
      <c r="J125" s="580"/>
      <c r="K125" s="580"/>
      <c r="L125" s="580"/>
      <c r="M125" s="580"/>
      <c r="N125" s="580"/>
      <c r="O125" s="580"/>
      <c r="P125" s="580"/>
      <c r="Q125" s="580"/>
      <c r="R125" s="580"/>
      <c r="S125" s="580"/>
      <c r="T125" s="580"/>
      <c r="U125" s="580"/>
      <c r="V125" s="580"/>
      <c r="W125" s="580"/>
      <c r="X125" s="580"/>
    </row>
    <row r="126" ht="15.75" hidden="1" customHeight="1">
      <c r="A126" s="580"/>
      <c r="B126" s="580"/>
      <c r="C126" s="580"/>
      <c r="D126" s="580"/>
      <c r="E126" s="619"/>
      <c r="F126" s="619"/>
      <c r="G126" s="723"/>
      <c r="H126" s="619"/>
      <c r="I126" s="580"/>
      <c r="J126" s="580"/>
      <c r="K126" s="580"/>
      <c r="L126" s="580"/>
      <c r="M126" s="580"/>
      <c r="N126" s="580"/>
      <c r="O126" s="580"/>
      <c r="P126" s="580"/>
      <c r="Q126" s="580"/>
      <c r="R126" s="580"/>
      <c r="S126" s="580"/>
      <c r="T126" s="580"/>
      <c r="U126" s="580"/>
      <c r="V126" s="580"/>
      <c r="W126" s="580"/>
      <c r="X126" s="580"/>
    </row>
    <row r="127" ht="15.75" hidden="1" customHeight="1">
      <c r="A127" s="580"/>
      <c r="B127" s="580"/>
      <c r="C127" s="580"/>
      <c r="D127" s="580"/>
      <c r="E127" s="619"/>
      <c r="F127" s="619"/>
      <c r="G127" s="723"/>
      <c r="H127" s="619"/>
      <c r="I127" s="580"/>
      <c r="J127" s="580"/>
      <c r="K127" s="580"/>
      <c r="L127" s="580"/>
      <c r="M127" s="580"/>
      <c r="N127" s="580"/>
      <c r="O127" s="580"/>
      <c r="P127" s="580"/>
      <c r="Q127" s="580"/>
      <c r="R127" s="580"/>
      <c r="S127" s="580"/>
      <c r="T127" s="580"/>
      <c r="U127" s="580"/>
      <c r="V127" s="580"/>
      <c r="W127" s="580"/>
      <c r="X127" s="580"/>
    </row>
    <row r="128" ht="15.75" hidden="1" customHeight="1">
      <c r="A128" s="580"/>
      <c r="B128" s="580"/>
      <c r="C128" s="580"/>
      <c r="D128" s="580"/>
      <c r="E128" s="619"/>
      <c r="F128" s="619"/>
      <c r="G128" s="723"/>
      <c r="H128" s="619"/>
      <c r="I128" s="580"/>
      <c r="J128" s="580"/>
      <c r="K128" s="580"/>
      <c r="L128" s="580"/>
      <c r="M128" s="580"/>
      <c r="N128" s="580"/>
      <c r="O128" s="580"/>
      <c r="P128" s="580"/>
      <c r="Q128" s="580"/>
      <c r="R128" s="580"/>
      <c r="S128" s="580"/>
      <c r="T128" s="580"/>
      <c r="U128" s="580"/>
      <c r="V128" s="580"/>
      <c r="W128" s="580"/>
      <c r="X128" s="580"/>
    </row>
    <row r="129" ht="15.75" hidden="1" customHeight="1">
      <c r="A129" s="580"/>
      <c r="B129" s="580"/>
      <c r="C129" s="580"/>
      <c r="D129" s="580"/>
      <c r="E129" s="619"/>
      <c r="F129" s="619"/>
      <c r="G129" s="723"/>
      <c r="H129" s="619"/>
      <c r="I129" s="580"/>
      <c r="J129" s="580"/>
      <c r="K129" s="580"/>
      <c r="L129" s="580"/>
      <c r="M129" s="580"/>
      <c r="N129" s="580"/>
      <c r="O129" s="580"/>
      <c r="P129" s="580"/>
      <c r="Q129" s="580"/>
      <c r="R129" s="580"/>
      <c r="S129" s="580"/>
      <c r="T129" s="580"/>
      <c r="U129" s="580"/>
      <c r="V129" s="580"/>
      <c r="W129" s="580"/>
      <c r="X129" s="580"/>
    </row>
    <row r="130" ht="15.75" hidden="1" customHeight="1">
      <c r="A130" s="580"/>
      <c r="B130" s="580"/>
      <c r="C130" s="580"/>
      <c r="D130" s="580"/>
      <c r="E130" s="619"/>
      <c r="F130" s="619"/>
      <c r="G130" s="723"/>
      <c r="H130" s="619"/>
      <c r="I130" s="580"/>
      <c r="J130" s="580"/>
      <c r="K130" s="580"/>
      <c r="L130" s="580"/>
      <c r="M130" s="580"/>
      <c r="N130" s="580"/>
      <c r="O130" s="580"/>
      <c r="P130" s="580"/>
      <c r="Q130" s="580"/>
      <c r="R130" s="580"/>
      <c r="S130" s="580"/>
      <c r="T130" s="580"/>
      <c r="U130" s="580"/>
      <c r="V130" s="580"/>
      <c r="W130" s="580"/>
      <c r="X130" s="580"/>
    </row>
    <row r="131" ht="15.75" hidden="1" customHeight="1">
      <c r="A131" s="580"/>
      <c r="B131" s="580"/>
      <c r="C131" s="580"/>
      <c r="D131" s="580"/>
      <c r="E131" s="619"/>
      <c r="F131" s="619"/>
      <c r="G131" s="723"/>
      <c r="H131" s="619"/>
      <c r="I131" s="580"/>
      <c r="J131" s="580"/>
      <c r="K131" s="580"/>
      <c r="L131" s="580"/>
      <c r="M131" s="580"/>
      <c r="N131" s="580"/>
      <c r="O131" s="580"/>
      <c r="P131" s="580"/>
      <c r="Q131" s="580"/>
      <c r="R131" s="580"/>
      <c r="S131" s="580"/>
      <c r="T131" s="580"/>
      <c r="U131" s="580"/>
      <c r="V131" s="580"/>
      <c r="W131" s="580"/>
      <c r="X131" s="580"/>
    </row>
    <row r="132" ht="15.75" hidden="1" customHeight="1">
      <c r="A132" s="580"/>
      <c r="B132" s="580"/>
      <c r="C132" s="580"/>
      <c r="D132" s="580"/>
      <c r="E132" s="619"/>
      <c r="F132" s="619"/>
      <c r="G132" s="723"/>
      <c r="H132" s="619"/>
      <c r="I132" s="580"/>
      <c r="J132" s="580"/>
      <c r="K132" s="580"/>
      <c r="L132" s="580"/>
      <c r="M132" s="580"/>
      <c r="N132" s="580"/>
      <c r="O132" s="580"/>
      <c r="P132" s="580"/>
      <c r="Q132" s="580"/>
      <c r="R132" s="580"/>
      <c r="S132" s="580"/>
      <c r="T132" s="580"/>
      <c r="U132" s="580"/>
      <c r="V132" s="580"/>
      <c r="W132" s="580"/>
      <c r="X132" s="580"/>
    </row>
    <row r="133" ht="15.75" hidden="1" customHeight="1">
      <c r="A133" s="580"/>
      <c r="B133" s="580"/>
      <c r="C133" s="580"/>
      <c r="D133" s="580"/>
      <c r="E133" s="619"/>
      <c r="F133" s="619"/>
      <c r="G133" s="723"/>
      <c r="H133" s="619"/>
      <c r="I133" s="580"/>
      <c r="J133" s="580"/>
      <c r="K133" s="580"/>
      <c r="L133" s="580"/>
      <c r="M133" s="580"/>
      <c r="N133" s="580"/>
      <c r="O133" s="580"/>
      <c r="P133" s="580"/>
      <c r="Q133" s="580"/>
      <c r="R133" s="580"/>
      <c r="S133" s="580"/>
      <c r="T133" s="580"/>
      <c r="U133" s="580"/>
      <c r="V133" s="580"/>
      <c r="W133" s="580"/>
      <c r="X133" s="580"/>
    </row>
    <row r="134" ht="15.75" hidden="1" customHeight="1">
      <c r="A134" s="580"/>
      <c r="B134" s="580"/>
      <c r="C134" s="580"/>
      <c r="D134" s="580"/>
      <c r="E134" s="619"/>
      <c r="F134" s="619"/>
      <c r="G134" s="723"/>
      <c r="H134" s="619"/>
      <c r="I134" s="580"/>
      <c r="J134" s="580"/>
      <c r="K134" s="580"/>
      <c r="L134" s="580"/>
      <c r="M134" s="580"/>
      <c r="N134" s="580"/>
      <c r="O134" s="580"/>
      <c r="P134" s="580"/>
      <c r="Q134" s="580"/>
      <c r="R134" s="580"/>
      <c r="S134" s="580"/>
      <c r="T134" s="580"/>
      <c r="U134" s="580"/>
      <c r="V134" s="580"/>
      <c r="W134" s="580"/>
      <c r="X134" s="580"/>
    </row>
    <row r="135" ht="15.75" hidden="1" customHeight="1">
      <c r="A135" s="580"/>
      <c r="B135" s="580"/>
      <c r="C135" s="580"/>
      <c r="D135" s="580"/>
      <c r="E135" s="619"/>
      <c r="F135" s="619"/>
      <c r="G135" s="723"/>
      <c r="H135" s="619"/>
      <c r="I135" s="580"/>
      <c r="J135" s="580"/>
      <c r="K135" s="580"/>
      <c r="L135" s="580"/>
      <c r="M135" s="580"/>
      <c r="N135" s="580"/>
      <c r="O135" s="580"/>
      <c r="P135" s="580"/>
      <c r="Q135" s="580"/>
      <c r="R135" s="580"/>
      <c r="S135" s="580"/>
      <c r="T135" s="580"/>
      <c r="U135" s="580"/>
      <c r="V135" s="580"/>
      <c r="W135" s="580"/>
      <c r="X135" s="580"/>
    </row>
    <row r="136" ht="15.75" hidden="1" customHeight="1">
      <c r="A136" s="580"/>
      <c r="B136" s="580"/>
      <c r="C136" s="580"/>
      <c r="D136" s="580"/>
      <c r="E136" s="619"/>
      <c r="F136" s="619"/>
      <c r="G136" s="723"/>
      <c r="H136" s="619"/>
      <c r="I136" s="580"/>
      <c r="J136" s="580"/>
      <c r="K136" s="580"/>
      <c r="L136" s="580"/>
      <c r="M136" s="580"/>
      <c r="N136" s="580"/>
      <c r="O136" s="580"/>
      <c r="P136" s="580"/>
      <c r="Q136" s="580"/>
      <c r="R136" s="580"/>
      <c r="S136" s="580"/>
      <c r="T136" s="580"/>
      <c r="U136" s="580"/>
      <c r="V136" s="580"/>
      <c r="W136" s="580"/>
      <c r="X136" s="580"/>
    </row>
    <row r="137" ht="15.75" hidden="1" customHeight="1">
      <c r="A137" s="580"/>
      <c r="B137" s="580"/>
      <c r="C137" s="580"/>
      <c r="D137" s="580"/>
      <c r="E137" s="619"/>
      <c r="F137" s="619"/>
      <c r="G137" s="723"/>
      <c r="H137" s="619"/>
      <c r="I137" s="580"/>
      <c r="J137" s="580"/>
      <c r="K137" s="580"/>
      <c r="L137" s="580"/>
      <c r="M137" s="580"/>
      <c r="N137" s="580"/>
      <c r="O137" s="580"/>
      <c r="P137" s="580"/>
      <c r="Q137" s="580"/>
      <c r="R137" s="580"/>
      <c r="S137" s="580"/>
      <c r="T137" s="580"/>
      <c r="U137" s="580"/>
      <c r="V137" s="580"/>
      <c r="W137" s="580"/>
      <c r="X137" s="580"/>
    </row>
    <row r="138" ht="15.75" hidden="1" customHeight="1">
      <c r="A138" s="580"/>
      <c r="B138" s="580"/>
      <c r="C138" s="580"/>
      <c r="D138" s="580"/>
      <c r="E138" s="619"/>
      <c r="F138" s="619"/>
      <c r="G138" s="723"/>
      <c r="H138" s="619"/>
      <c r="I138" s="580"/>
      <c r="J138" s="580"/>
      <c r="K138" s="580"/>
      <c r="L138" s="580"/>
      <c r="M138" s="580"/>
      <c r="N138" s="580"/>
      <c r="O138" s="580"/>
      <c r="P138" s="580"/>
      <c r="Q138" s="580"/>
      <c r="R138" s="580"/>
      <c r="S138" s="580"/>
      <c r="T138" s="580"/>
      <c r="U138" s="580"/>
      <c r="V138" s="580"/>
      <c r="W138" s="580"/>
      <c r="X138" s="580"/>
    </row>
    <row r="139" ht="15.75" hidden="1" customHeight="1">
      <c r="A139" s="580"/>
      <c r="B139" s="580"/>
      <c r="C139" s="580"/>
      <c r="D139" s="580"/>
      <c r="E139" s="619"/>
      <c r="F139" s="619"/>
      <c r="G139" s="723"/>
      <c r="H139" s="619"/>
      <c r="I139" s="580"/>
      <c r="J139" s="580"/>
      <c r="K139" s="580"/>
      <c r="L139" s="580"/>
      <c r="M139" s="580"/>
      <c r="N139" s="580"/>
      <c r="O139" s="580"/>
      <c r="P139" s="580"/>
      <c r="Q139" s="580"/>
      <c r="R139" s="580"/>
      <c r="S139" s="580"/>
      <c r="T139" s="580"/>
      <c r="U139" s="580"/>
      <c r="V139" s="580"/>
      <c r="W139" s="580"/>
      <c r="X139" s="580"/>
    </row>
    <row r="140" ht="15.75" hidden="1" customHeight="1">
      <c r="A140" s="580"/>
      <c r="B140" s="580"/>
      <c r="C140" s="580"/>
      <c r="D140" s="580"/>
      <c r="E140" s="619"/>
      <c r="F140" s="619"/>
      <c r="G140" s="723"/>
      <c r="H140" s="619"/>
      <c r="I140" s="580"/>
      <c r="J140" s="580"/>
      <c r="K140" s="580"/>
      <c r="L140" s="580"/>
      <c r="M140" s="580"/>
      <c r="N140" s="580"/>
      <c r="O140" s="580"/>
      <c r="P140" s="580"/>
      <c r="Q140" s="580"/>
      <c r="R140" s="580"/>
      <c r="S140" s="580"/>
      <c r="T140" s="580"/>
      <c r="U140" s="580"/>
      <c r="V140" s="580"/>
      <c r="W140" s="580"/>
      <c r="X140" s="580"/>
    </row>
    <row r="141" ht="15.75" hidden="1" customHeight="1">
      <c r="A141" s="580"/>
      <c r="B141" s="580"/>
      <c r="C141" s="580"/>
      <c r="D141" s="580"/>
      <c r="E141" s="619"/>
      <c r="F141" s="619"/>
      <c r="G141" s="723"/>
      <c r="H141" s="619"/>
      <c r="I141" s="580"/>
      <c r="J141" s="580"/>
      <c r="K141" s="580"/>
      <c r="L141" s="580"/>
      <c r="M141" s="580"/>
      <c r="N141" s="580"/>
      <c r="O141" s="580"/>
      <c r="P141" s="580"/>
      <c r="Q141" s="580"/>
      <c r="R141" s="580"/>
      <c r="S141" s="580"/>
      <c r="T141" s="580"/>
      <c r="U141" s="580"/>
      <c r="V141" s="580"/>
      <c r="W141" s="580"/>
      <c r="X141" s="580"/>
    </row>
    <row r="142" ht="15.75" hidden="1" customHeight="1">
      <c r="A142" s="580"/>
      <c r="B142" s="580"/>
      <c r="C142" s="580"/>
      <c r="D142" s="580"/>
      <c r="E142" s="619"/>
      <c r="F142" s="619"/>
      <c r="G142" s="723"/>
      <c r="H142" s="619"/>
      <c r="I142" s="580"/>
      <c r="J142" s="580"/>
      <c r="K142" s="580"/>
      <c r="L142" s="580"/>
      <c r="M142" s="580"/>
      <c r="N142" s="580"/>
      <c r="O142" s="580"/>
      <c r="P142" s="580"/>
      <c r="Q142" s="580"/>
      <c r="R142" s="580"/>
      <c r="S142" s="580"/>
      <c r="T142" s="580"/>
      <c r="U142" s="580"/>
      <c r="V142" s="580"/>
      <c r="W142" s="580"/>
      <c r="X142" s="580"/>
    </row>
    <row r="143" ht="15.75" hidden="1" customHeight="1">
      <c r="A143" s="580"/>
      <c r="B143" s="580"/>
      <c r="C143" s="580"/>
      <c r="D143" s="580"/>
      <c r="E143" s="619"/>
      <c r="F143" s="619"/>
      <c r="G143" s="723"/>
      <c r="H143" s="619"/>
      <c r="I143" s="580"/>
      <c r="J143" s="580"/>
      <c r="K143" s="580"/>
      <c r="L143" s="580"/>
      <c r="M143" s="580"/>
      <c r="N143" s="580"/>
      <c r="O143" s="580"/>
      <c r="P143" s="580"/>
      <c r="Q143" s="580"/>
      <c r="R143" s="580"/>
      <c r="S143" s="580"/>
      <c r="T143" s="580"/>
      <c r="U143" s="580"/>
      <c r="V143" s="580"/>
      <c r="W143" s="580"/>
      <c r="X143" s="580"/>
    </row>
    <row r="144" ht="15.75" hidden="1" customHeight="1">
      <c r="A144" s="580"/>
      <c r="B144" s="580"/>
      <c r="C144" s="580"/>
      <c r="D144" s="580"/>
      <c r="E144" s="619"/>
      <c r="F144" s="619"/>
      <c r="G144" s="723"/>
      <c r="H144" s="619"/>
      <c r="I144" s="580"/>
      <c r="J144" s="580"/>
      <c r="K144" s="580"/>
      <c r="L144" s="580"/>
      <c r="M144" s="580"/>
      <c r="N144" s="580"/>
      <c r="O144" s="580"/>
      <c r="P144" s="580"/>
      <c r="Q144" s="580"/>
      <c r="R144" s="580"/>
      <c r="S144" s="580"/>
      <c r="T144" s="580"/>
      <c r="U144" s="580"/>
      <c r="V144" s="580"/>
      <c r="W144" s="580"/>
      <c r="X144" s="580"/>
    </row>
    <row r="145" ht="15.75" hidden="1" customHeight="1">
      <c r="A145" s="580"/>
      <c r="B145" s="580"/>
      <c r="C145" s="580"/>
      <c r="D145" s="580"/>
      <c r="E145" s="619"/>
      <c r="F145" s="619"/>
      <c r="G145" s="723"/>
      <c r="H145" s="619"/>
      <c r="I145" s="580"/>
      <c r="J145" s="580"/>
      <c r="K145" s="580"/>
      <c r="L145" s="580"/>
      <c r="M145" s="580"/>
      <c r="N145" s="580"/>
      <c r="O145" s="580"/>
      <c r="P145" s="580"/>
      <c r="Q145" s="580"/>
      <c r="R145" s="580"/>
      <c r="S145" s="580"/>
      <c r="T145" s="580"/>
      <c r="U145" s="580"/>
      <c r="V145" s="580"/>
      <c r="W145" s="580"/>
      <c r="X145" s="580"/>
    </row>
    <row r="146" ht="15.75" hidden="1" customHeight="1">
      <c r="A146" s="580"/>
      <c r="B146" s="580"/>
      <c r="C146" s="580"/>
      <c r="D146" s="580"/>
      <c r="E146" s="619"/>
      <c r="F146" s="619"/>
      <c r="G146" s="723"/>
      <c r="H146" s="619"/>
      <c r="I146" s="580"/>
      <c r="J146" s="580"/>
      <c r="K146" s="580"/>
      <c r="L146" s="580"/>
      <c r="M146" s="580"/>
      <c r="N146" s="580"/>
      <c r="O146" s="580"/>
      <c r="P146" s="580"/>
      <c r="Q146" s="580"/>
      <c r="R146" s="580"/>
      <c r="S146" s="580"/>
      <c r="T146" s="580"/>
      <c r="U146" s="580"/>
      <c r="V146" s="580"/>
      <c r="W146" s="580"/>
      <c r="X146" s="580"/>
    </row>
    <row r="147" ht="15.75" hidden="1" customHeight="1">
      <c r="A147" s="580"/>
      <c r="B147" s="580"/>
      <c r="C147" s="580"/>
      <c r="D147" s="580"/>
      <c r="E147" s="619"/>
      <c r="F147" s="619"/>
      <c r="G147" s="723"/>
      <c r="H147" s="619"/>
      <c r="I147" s="580"/>
      <c r="J147" s="580"/>
      <c r="K147" s="580"/>
      <c r="L147" s="580"/>
      <c r="M147" s="580"/>
      <c r="N147" s="580"/>
      <c r="O147" s="580"/>
      <c r="P147" s="580"/>
      <c r="Q147" s="580"/>
      <c r="R147" s="580"/>
      <c r="S147" s="580"/>
      <c r="T147" s="580"/>
      <c r="U147" s="580"/>
      <c r="V147" s="580"/>
      <c r="W147" s="580"/>
      <c r="X147" s="580"/>
    </row>
    <row r="148" ht="15.75" hidden="1" customHeight="1">
      <c r="A148" s="580"/>
      <c r="B148" s="580"/>
      <c r="C148" s="580"/>
      <c r="D148" s="580"/>
      <c r="E148" s="619"/>
      <c r="F148" s="619"/>
      <c r="G148" s="723"/>
      <c r="H148" s="619"/>
      <c r="I148" s="580"/>
      <c r="J148" s="580"/>
      <c r="K148" s="580"/>
      <c r="L148" s="580"/>
      <c r="M148" s="580"/>
      <c r="N148" s="580"/>
      <c r="O148" s="580"/>
      <c r="P148" s="580"/>
      <c r="Q148" s="580"/>
      <c r="R148" s="580"/>
      <c r="S148" s="580"/>
      <c r="T148" s="580"/>
      <c r="U148" s="580"/>
      <c r="V148" s="580"/>
      <c r="W148" s="580"/>
      <c r="X148" s="580"/>
    </row>
    <row r="149" ht="15.75" hidden="1" customHeight="1">
      <c r="A149" s="580"/>
      <c r="B149" s="580"/>
      <c r="C149" s="580"/>
      <c r="D149" s="580"/>
      <c r="E149" s="619"/>
      <c r="F149" s="619"/>
      <c r="G149" s="723"/>
      <c r="H149" s="619"/>
      <c r="I149" s="580"/>
      <c r="J149" s="580"/>
      <c r="K149" s="580"/>
      <c r="L149" s="580"/>
      <c r="M149" s="580"/>
      <c r="N149" s="580"/>
      <c r="O149" s="580"/>
      <c r="P149" s="580"/>
      <c r="Q149" s="580"/>
      <c r="R149" s="580"/>
      <c r="S149" s="580"/>
      <c r="T149" s="580"/>
      <c r="U149" s="580"/>
      <c r="V149" s="580"/>
      <c r="W149" s="580"/>
      <c r="X149" s="580"/>
    </row>
    <row r="150" ht="15.75" hidden="1" customHeight="1">
      <c r="A150" s="580"/>
      <c r="B150" s="580"/>
      <c r="C150" s="580"/>
      <c r="D150" s="580"/>
      <c r="E150" s="619"/>
      <c r="F150" s="619"/>
      <c r="G150" s="723"/>
      <c r="H150" s="619"/>
      <c r="I150" s="580"/>
      <c r="J150" s="580"/>
      <c r="K150" s="580"/>
      <c r="L150" s="580"/>
      <c r="M150" s="580"/>
      <c r="N150" s="580"/>
      <c r="O150" s="580"/>
      <c r="P150" s="580"/>
      <c r="Q150" s="580"/>
      <c r="R150" s="580"/>
      <c r="S150" s="580"/>
      <c r="T150" s="580"/>
      <c r="U150" s="580"/>
      <c r="V150" s="580"/>
      <c r="W150" s="580"/>
      <c r="X150" s="580"/>
    </row>
    <row r="151" ht="15.75" hidden="1" customHeight="1">
      <c r="A151" s="580"/>
      <c r="B151" s="580"/>
      <c r="C151" s="580"/>
      <c r="D151" s="580"/>
      <c r="E151" s="619"/>
      <c r="F151" s="619"/>
      <c r="G151" s="723"/>
      <c r="H151" s="619"/>
      <c r="I151" s="580"/>
      <c r="J151" s="580"/>
      <c r="K151" s="580"/>
      <c r="L151" s="580"/>
      <c r="M151" s="580"/>
      <c r="N151" s="580"/>
      <c r="O151" s="580"/>
      <c r="P151" s="580"/>
      <c r="Q151" s="580"/>
      <c r="R151" s="580"/>
      <c r="S151" s="580"/>
      <c r="T151" s="580"/>
      <c r="U151" s="580"/>
      <c r="V151" s="580"/>
      <c r="W151" s="580"/>
      <c r="X151" s="580"/>
    </row>
    <row r="152" ht="15.75" hidden="1" customHeight="1">
      <c r="A152" s="580"/>
      <c r="B152" s="580"/>
      <c r="C152" s="580"/>
      <c r="D152" s="580"/>
      <c r="E152" s="619"/>
      <c r="F152" s="619"/>
      <c r="G152" s="723"/>
      <c r="H152" s="619"/>
      <c r="I152" s="580"/>
      <c r="J152" s="580"/>
      <c r="K152" s="580"/>
      <c r="L152" s="580"/>
      <c r="M152" s="580"/>
      <c r="N152" s="580"/>
      <c r="O152" s="580"/>
      <c r="P152" s="580"/>
      <c r="Q152" s="580"/>
      <c r="R152" s="580"/>
      <c r="S152" s="580"/>
      <c r="T152" s="580"/>
      <c r="U152" s="580"/>
      <c r="V152" s="580"/>
      <c r="W152" s="580"/>
      <c r="X152" s="580"/>
    </row>
    <row r="153" ht="15.75" hidden="1" customHeight="1">
      <c r="A153" s="580"/>
      <c r="B153" s="580"/>
      <c r="C153" s="580"/>
      <c r="D153" s="580"/>
      <c r="E153" s="619"/>
      <c r="F153" s="619"/>
      <c r="G153" s="723"/>
      <c r="H153" s="619"/>
      <c r="I153" s="580"/>
      <c r="J153" s="580"/>
      <c r="K153" s="580"/>
      <c r="L153" s="580"/>
      <c r="M153" s="580"/>
      <c r="N153" s="580"/>
      <c r="O153" s="580"/>
      <c r="P153" s="580"/>
      <c r="Q153" s="580"/>
      <c r="R153" s="580"/>
      <c r="S153" s="580"/>
      <c r="T153" s="580"/>
      <c r="U153" s="580"/>
      <c r="V153" s="580"/>
      <c r="W153" s="580"/>
      <c r="X153" s="580"/>
    </row>
    <row r="154" ht="15.75" hidden="1" customHeight="1">
      <c r="A154" s="580"/>
      <c r="B154" s="580"/>
      <c r="C154" s="580"/>
      <c r="D154" s="580"/>
      <c r="E154" s="619"/>
      <c r="F154" s="619"/>
      <c r="G154" s="723"/>
      <c r="H154" s="619"/>
      <c r="I154" s="580"/>
      <c r="J154" s="580"/>
      <c r="K154" s="580"/>
      <c r="L154" s="580"/>
      <c r="M154" s="580"/>
      <c r="N154" s="580"/>
      <c r="O154" s="580"/>
      <c r="P154" s="580"/>
      <c r="Q154" s="580"/>
      <c r="R154" s="580"/>
      <c r="S154" s="580"/>
      <c r="T154" s="580"/>
      <c r="U154" s="580"/>
      <c r="V154" s="580"/>
      <c r="W154" s="580"/>
      <c r="X154" s="580"/>
    </row>
    <row r="155" ht="15.75" hidden="1" customHeight="1">
      <c r="A155" s="580"/>
      <c r="B155" s="580"/>
      <c r="C155" s="580"/>
      <c r="D155" s="580"/>
      <c r="E155" s="619"/>
      <c r="F155" s="619"/>
      <c r="G155" s="723"/>
      <c r="H155" s="619"/>
      <c r="I155" s="580"/>
      <c r="J155" s="580"/>
      <c r="K155" s="580"/>
      <c r="L155" s="580"/>
      <c r="M155" s="580"/>
      <c r="N155" s="580"/>
      <c r="O155" s="580"/>
      <c r="P155" s="580"/>
      <c r="Q155" s="580"/>
      <c r="R155" s="580"/>
      <c r="S155" s="580"/>
      <c r="T155" s="580"/>
      <c r="U155" s="580"/>
      <c r="V155" s="580"/>
      <c r="W155" s="580"/>
      <c r="X155" s="580"/>
    </row>
    <row r="156" ht="15.75" hidden="1" customHeight="1">
      <c r="A156" s="580"/>
      <c r="B156" s="580"/>
      <c r="C156" s="580"/>
      <c r="D156" s="580"/>
      <c r="E156" s="619"/>
      <c r="F156" s="619"/>
      <c r="G156" s="723"/>
      <c r="H156" s="619"/>
      <c r="I156" s="580"/>
      <c r="J156" s="580"/>
      <c r="K156" s="580"/>
      <c r="L156" s="580"/>
      <c r="M156" s="580"/>
      <c r="N156" s="580"/>
      <c r="O156" s="580"/>
      <c r="P156" s="580"/>
      <c r="Q156" s="580"/>
      <c r="R156" s="580"/>
      <c r="S156" s="580"/>
      <c r="T156" s="580"/>
      <c r="U156" s="580"/>
      <c r="V156" s="580"/>
      <c r="W156" s="580"/>
      <c r="X156" s="580"/>
    </row>
    <row r="157" ht="15.75" hidden="1" customHeight="1">
      <c r="A157" s="580"/>
      <c r="B157" s="580"/>
      <c r="C157" s="580"/>
      <c r="D157" s="580"/>
      <c r="E157" s="619"/>
      <c r="F157" s="619"/>
      <c r="G157" s="723"/>
      <c r="H157" s="619"/>
      <c r="I157" s="580"/>
      <c r="J157" s="580"/>
      <c r="K157" s="580"/>
      <c r="L157" s="580"/>
      <c r="M157" s="580"/>
      <c r="N157" s="580"/>
      <c r="O157" s="580"/>
      <c r="P157" s="580"/>
      <c r="Q157" s="580"/>
      <c r="R157" s="580"/>
      <c r="S157" s="580"/>
      <c r="T157" s="580"/>
      <c r="U157" s="580"/>
      <c r="V157" s="580"/>
      <c r="W157" s="580"/>
      <c r="X157" s="580"/>
    </row>
    <row r="158" ht="15.75" hidden="1" customHeight="1">
      <c r="A158" s="580"/>
      <c r="B158" s="580"/>
      <c r="C158" s="580"/>
      <c r="D158" s="580"/>
      <c r="E158" s="619"/>
      <c r="F158" s="619"/>
      <c r="G158" s="723"/>
      <c r="H158" s="619"/>
      <c r="I158" s="580"/>
      <c r="J158" s="580"/>
      <c r="K158" s="580"/>
      <c r="L158" s="580"/>
      <c r="M158" s="580"/>
      <c r="N158" s="580"/>
      <c r="O158" s="580"/>
      <c r="P158" s="580"/>
      <c r="Q158" s="580"/>
      <c r="R158" s="580"/>
      <c r="S158" s="580"/>
      <c r="T158" s="580"/>
      <c r="U158" s="580"/>
      <c r="V158" s="580"/>
      <c r="W158" s="580"/>
      <c r="X158" s="580"/>
    </row>
    <row r="159" ht="15.75" hidden="1" customHeight="1">
      <c r="A159" s="580"/>
      <c r="B159" s="580"/>
      <c r="C159" s="580"/>
      <c r="D159" s="580"/>
      <c r="E159" s="619"/>
      <c r="F159" s="619"/>
      <c r="G159" s="723"/>
      <c r="H159" s="619"/>
      <c r="I159" s="580"/>
      <c r="J159" s="580"/>
      <c r="K159" s="580"/>
      <c r="L159" s="580"/>
      <c r="M159" s="580"/>
      <c r="N159" s="580"/>
      <c r="O159" s="580"/>
      <c r="P159" s="580"/>
      <c r="Q159" s="580"/>
      <c r="R159" s="580"/>
      <c r="S159" s="580"/>
      <c r="T159" s="580"/>
      <c r="U159" s="580"/>
      <c r="V159" s="580"/>
      <c r="W159" s="580"/>
      <c r="X159" s="580"/>
    </row>
    <row r="160" ht="15.75" hidden="1" customHeight="1">
      <c r="A160" s="580"/>
      <c r="B160" s="580"/>
      <c r="C160" s="580"/>
      <c r="D160" s="580"/>
      <c r="E160" s="619"/>
      <c r="F160" s="619"/>
      <c r="G160" s="723"/>
      <c r="H160" s="619"/>
      <c r="I160" s="580"/>
      <c r="J160" s="580"/>
      <c r="K160" s="580"/>
      <c r="L160" s="580"/>
      <c r="M160" s="580"/>
      <c r="N160" s="580"/>
      <c r="O160" s="580"/>
      <c r="P160" s="580"/>
      <c r="Q160" s="580"/>
      <c r="R160" s="580"/>
      <c r="S160" s="580"/>
      <c r="T160" s="580"/>
      <c r="U160" s="580"/>
      <c r="V160" s="580"/>
      <c r="W160" s="580"/>
      <c r="X160" s="580"/>
    </row>
    <row r="161" ht="15.75" hidden="1" customHeight="1">
      <c r="A161" s="580"/>
      <c r="B161" s="580"/>
      <c r="C161" s="580"/>
      <c r="D161" s="580"/>
      <c r="E161" s="619"/>
      <c r="F161" s="619"/>
      <c r="G161" s="723"/>
      <c r="H161" s="619"/>
      <c r="I161" s="580"/>
      <c r="J161" s="580"/>
      <c r="K161" s="580"/>
      <c r="L161" s="580"/>
      <c r="M161" s="580"/>
      <c r="N161" s="580"/>
      <c r="O161" s="580"/>
      <c r="P161" s="580"/>
      <c r="Q161" s="580"/>
      <c r="R161" s="580"/>
      <c r="S161" s="580"/>
      <c r="T161" s="580"/>
      <c r="U161" s="580"/>
      <c r="V161" s="580"/>
      <c r="W161" s="580"/>
      <c r="X161" s="580"/>
    </row>
    <row r="162" ht="15.75" hidden="1" customHeight="1">
      <c r="A162" s="580"/>
      <c r="B162" s="580"/>
      <c r="C162" s="580"/>
      <c r="D162" s="580"/>
      <c r="E162" s="619"/>
      <c r="F162" s="619"/>
      <c r="G162" s="723"/>
      <c r="H162" s="619"/>
      <c r="I162" s="580"/>
      <c r="J162" s="580"/>
      <c r="K162" s="580"/>
      <c r="L162" s="580"/>
      <c r="M162" s="580"/>
      <c r="N162" s="580"/>
      <c r="O162" s="580"/>
      <c r="P162" s="580"/>
      <c r="Q162" s="580"/>
      <c r="R162" s="580"/>
      <c r="S162" s="580"/>
      <c r="T162" s="580"/>
      <c r="U162" s="580"/>
      <c r="V162" s="580"/>
      <c r="W162" s="580"/>
      <c r="X162" s="580"/>
    </row>
    <row r="163" ht="15.75" hidden="1" customHeight="1">
      <c r="A163" s="580"/>
      <c r="B163" s="580"/>
      <c r="C163" s="580"/>
      <c r="D163" s="580"/>
      <c r="E163" s="619"/>
      <c r="F163" s="619"/>
      <c r="G163" s="723"/>
      <c r="H163" s="619"/>
      <c r="I163" s="580"/>
      <c r="J163" s="580"/>
      <c r="K163" s="580"/>
      <c r="L163" s="580"/>
      <c r="M163" s="580"/>
      <c r="N163" s="580"/>
      <c r="O163" s="580"/>
      <c r="P163" s="580"/>
      <c r="Q163" s="580"/>
      <c r="R163" s="580"/>
      <c r="S163" s="580"/>
      <c r="T163" s="580"/>
      <c r="U163" s="580"/>
      <c r="V163" s="580"/>
      <c r="W163" s="580"/>
      <c r="X163" s="580"/>
    </row>
    <row r="164" ht="15.75" hidden="1" customHeight="1">
      <c r="A164" s="580"/>
      <c r="B164" s="580"/>
      <c r="C164" s="580"/>
      <c r="D164" s="580"/>
      <c r="E164" s="619"/>
      <c r="F164" s="619"/>
      <c r="G164" s="723"/>
      <c r="H164" s="619"/>
      <c r="I164" s="580"/>
      <c r="J164" s="580"/>
      <c r="K164" s="580"/>
      <c r="L164" s="580"/>
      <c r="M164" s="580"/>
      <c r="N164" s="580"/>
      <c r="O164" s="580"/>
      <c r="P164" s="580"/>
      <c r="Q164" s="580"/>
      <c r="R164" s="580"/>
      <c r="S164" s="580"/>
      <c r="T164" s="580"/>
      <c r="U164" s="580"/>
      <c r="V164" s="580"/>
      <c r="W164" s="580"/>
      <c r="X164" s="580"/>
    </row>
    <row r="165" ht="15.75" hidden="1" customHeight="1">
      <c r="A165" s="580"/>
      <c r="B165" s="580"/>
      <c r="C165" s="580"/>
      <c r="D165" s="580"/>
      <c r="E165" s="619"/>
      <c r="F165" s="619"/>
      <c r="G165" s="723"/>
      <c r="H165" s="619"/>
      <c r="I165" s="580"/>
      <c r="J165" s="580"/>
      <c r="K165" s="580"/>
      <c r="L165" s="580"/>
      <c r="M165" s="580"/>
      <c r="N165" s="580"/>
      <c r="O165" s="580"/>
      <c r="P165" s="580"/>
      <c r="Q165" s="580"/>
      <c r="R165" s="580"/>
      <c r="S165" s="580"/>
      <c r="T165" s="580"/>
      <c r="U165" s="580"/>
      <c r="V165" s="580"/>
      <c r="W165" s="580"/>
      <c r="X165" s="580"/>
    </row>
    <row r="166" ht="15.75" hidden="1" customHeight="1">
      <c r="A166" s="580"/>
      <c r="B166" s="580"/>
      <c r="C166" s="580"/>
      <c r="D166" s="580"/>
      <c r="E166" s="619"/>
      <c r="F166" s="619"/>
      <c r="G166" s="723"/>
      <c r="H166" s="619"/>
      <c r="I166" s="580"/>
      <c r="J166" s="580"/>
      <c r="K166" s="580"/>
      <c r="L166" s="580"/>
      <c r="M166" s="580"/>
      <c r="N166" s="580"/>
      <c r="O166" s="580"/>
      <c r="P166" s="580"/>
      <c r="Q166" s="580"/>
      <c r="R166" s="580"/>
      <c r="S166" s="580"/>
      <c r="T166" s="580"/>
      <c r="U166" s="580"/>
      <c r="V166" s="580"/>
      <c r="W166" s="580"/>
      <c r="X166" s="580"/>
    </row>
    <row r="167" ht="15.75" hidden="1" customHeight="1">
      <c r="A167" s="580"/>
      <c r="B167" s="580"/>
      <c r="C167" s="580"/>
      <c r="D167" s="580"/>
      <c r="E167" s="619"/>
      <c r="F167" s="619"/>
      <c r="G167" s="723"/>
      <c r="H167" s="619"/>
      <c r="I167" s="580"/>
      <c r="J167" s="580"/>
      <c r="K167" s="580"/>
      <c r="L167" s="580"/>
      <c r="M167" s="580"/>
      <c r="N167" s="580"/>
      <c r="O167" s="580"/>
      <c r="P167" s="580"/>
      <c r="Q167" s="580"/>
      <c r="R167" s="580"/>
      <c r="S167" s="580"/>
      <c r="T167" s="580"/>
      <c r="U167" s="580"/>
      <c r="V167" s="580"/>
      <c r="W167" s="580"/>
      <c r="X167" s="580"/>
    </row>
    <row r="168" ht="15.75" hidden="1" customHeight="1">
      <c r="A168" s="580"/>
      <c r="B168" s="580"/>
      <c r="C168" s="580"/>
      <c r="D168" s="580"/>
      <c r="E168" s="619"/>
      <c r="F168" s="619"/>
      <c r="G168" s="723"/>
      <c r="H168" s="619"/>
      <c r="I168" s="580"/>
      <c r="J168" s="580"/>
      <c r="K168" s="580"/>
      <c r="L168" s="580"/>
      <c r="M168" s="580"/>
      <c r="N168" s="580"/>
      <c r="O168" s="580"/>
      <c r="P168" s="580"/>
      <c r="Q168" s="580"/>
      <c r="R168" s="580"/>
      <c r="S168" s="580"/>
      <c r="T168" s="580"/>
      <c r="U168" s="580"/>
      <c r="V168" s="580"/>
      <c r="W168" s="580"/>
      <c r="X168" s="580"/>
    </row>
    <row r="169" ht="15.75" hidden="1" customHeight="1">
      <c r="A169" s="580"/>
      <c r="B169" s="580"/>
      <c r="C169" s="580"/>
      <c r="D169" s="580"/>
      <c r="E169" s="619"/>
      <c r="F169" s="619"/>
      <c r="G169" s="723"/>
      <c r="H169" s="619"/>
      <c r="I169" s="580"/>
      <c r="J169" s="580"/>
      <c r="K169" s="580"/>
      <c r="L169" s="580"/>
      <c r="M169" s="580"/>
      <c r="N169" s="580"/>
      <c r="O169" s="580"/>
      <c r="P169" s="580"/>
      <c r="Q169" s="580"/>
      <c r="R169" s="580"/>
      <c r="S169" s="580"/>
      <c r="T169" s="580"/>
      <c r="U169" s="580"/>
      <c r="V169" s="580"/>
      <c r="W169" s="580"/>
      <c r="X169" s="580"/>
    </row>
    <row r="170" ht="15.75" hidden="1" customHeight="1">
      <c r="A170" s="580"/>
      <c r="B170" s="580"/>
      <c r="C170" s="580"/>
      <c r="D170" s="580"/>
      <c r="E170" s="619"/>
      <c r="F170" s="619"/>
      <c r="G170" s="723"/>
      <c r="H170" s="619"/>
      <c r="I170" s="580"/>
      <c r="J170" s="580"/>
      <c r="K170" s="580"/>
      <c r="L170" s="580"/>
      <c r="M170" s="580"/>
      <c r="N170" s="580"/>
      <c r="O170" s="580"/>
      <c r="P170" s="580"/>
      <c r="Q170" s="580"/>
      <c r="R170" s="580"/>
      <c r="S170" s="580"/>
      <c r="T170" s="580"/>
      <c r="U170" s="580"/>
      <c r="V170" s="580"/>
      <c r="W170" s="580"/>
      <c r="X170" s="580"/>
    </row>
    <row r="171" ht="15.75" hidden="1" customHeight="1">
      <c r="A171" s="580"/>
      <c r="B171" s="580"/>
      <c r="C171" s="580"/>
      <c r="D171" s="580"/>
      <c r="E171" s="619"/>
      <c r="F171" s="619"/>
      <c r="G171" s="723"/>
      <c r="H171" s="619"/>
      <c r="I171" s="580"/>
      <c r="J171" s="580"/>
      <c r="K171" s="580"/>
      <c r="L171" s="580"/>
      <c r="M171" s="580"/>
      <c r="N171" s="580"/>
      <c r="O171" s="580"/>
      <c r="P171" s="580"/>
      <c r="Q171" s="580"/>
      <c r="R171" s="580"/>
      <c r="S171" s="580"/>
      <c r="T171" s="580"/>
      <c r="U171" s="580"/>
      <c r="V171" s="580"/>
      <c r="W171" s="580"/>
      <c r="X171" s="580"/>
    </row>
    <row r="172" ht="15.75" hidden="1" customHeight="1">
      <c r="A172" s="580"/>
      <c r="B172" s="580"/>
      <c r="C172" s="580"/>
      <c r="D172" s="580"/>
      <c r="E172" s="619"/>
      <c r="F172" s="619"/>
      <c r="G172" s="723"/>
      <c r="H172" s="619"/>
      <c r="I172" s="580"/>
      <c r="J172" s="580"/>
      <c r="K172" s="580"/>
      <c r="L172" s="580"/>
      <c r="M172" s="580"/>
      <c r="N172" s="580"/>
      <c r="O172" s="580"/>
      <c r="P172" s="580"/>
      <c r="Q172" s="580"/>
      <c r="R172" s="580"/>
      <c r="S172" s="580"/>
      <c r="T172" s="580"/>
      <c r="U172" s="580"/>
      <c r="V172" s="580"/>
      <c r="W172" s="580"/>
      <c r="X172" s="580"/>
    </row>
    <row r="173" ht="15.75" hidden="1" customHeight="1">
      <c r="A173" s="580"/>
      <c r="B173" s="580"/>
      <c r="C173" s="580"/>
      <c r="D173" s="580"/>
      <c r="E173" s="619"/>
      <c r="F173" s="619"/>
      <c r="G173" s="723"/>
      <c r="H173" s="619"/>
      <c r="I173" s="580"/>
      <c r="J173" s="580"/>
      <c r="K173" s="580"/>
      <c r="L173" s="580"/>
      <c r="M173" s="580"/>
      <c r="N173" s="580"/>
      <c r="O173" s="580"/>
      <c r="P173" s="580"/>
      <c r="Q173" s="580"/>
      <c r="R173" s="580"/>
      <c r="S173" s="580"/>
      <c r="T173" s="580"/>
      <c r="U173" s="580"/>
      <c r="V173" s="580"/>
      <c r="W173" s="580"/>
      <c r="X173" s="580"/>
    </row>
    <row r="174" ht="15.75" hidden="1" customHeight="1">
      <c r="A174" s="580"/>
      <c r="B174" s="580"/>
      <c r="C174" s="580"/>
      <c r="D174" s="580"/>
      <c r="E174" s="619"/>
      <c r="F174" s="619"/>
      <c r="G174" s="723"/>
      <c r="H174" s="619"/>
      <c r="I174" s="580"/>
      <c r="J174" s="580"/>
      <c r="K174" s="580"/>
      <c r="L174" s="580"/>
      <c r="M174" s="580"/>
      <c r="N174" s="580"/>
      <c r="O174" s="580"/>
      <c r="P174" s="580"/>
      <c r="Q174" s="580"/>
      <c r="R174" s="580"/>
      <c r="S174" s="580"/>
      <c r="T174" s="580"/>
      <c r="U174" s="580"/>
      <c r="V174" s="580"/>
      <c r="W174" s="580"/>
      <c r="X174" s="580"/>
    </row>
    <row r="175" ht="15.75" hidden="1" customHeight="1">
      <c r="A175" s="580"/>
      <c r="B175" s="580"/>
      <c r="C175" s="580"/>
      <c r="D175" s="580"/>
      <c r="E175" s="619"/>
      <c r="F175" s="619"/>
      <c r="G175" s="723"/>
      <c r="H175" s="619"/>
      <c r="I175" s="580"/>
      <c r="J175" s="580"/>
      <c r="K175" s="580"/>
      <c r="L175" s="580"/>
      <c r="M175" s="580"/>
      <c r="N175" s="580"/>
      <c r="O175" s="580"/>
      <c r="P175" s="580"/>
      <c r="Q175" s="580"/>
      <c r="R175" s="580"/>
      <c r="S175" s="580"/>
      <c r="T175" s="580"/>
      <c r="U175" s="580"/>
      <c r="V175" s="580"/>
      <c r="W175" s="580"/>
      <c r="X175" s="580"/>
    </row>
    <row r="176" ht="15.75" hidden="1" customHeight="1">
      <c r="A176" s="580"/>
      <c r="B176" s="580"/>
      <c r="C176" s="580"/>
      <c r="D176" s="580"/>
      <c r="E176" s="619"/>
      <c r="F176" s="619"/>
      <c r="G176" s="723"/>
      <c r="H176" s="619"/>
      <c r="I176" s="580"/>
      <c r="J176" s="580"/>
      <c r="K176" s="580"/>
      <c r="L176" s="580"/>
      <c r="M176" s="580"/>
      <c r="N176" s="580"/>
      <c r="O176" s="580"/>
      <c r="P176" s="580"/>
      <c r="Q176" s="580"/>
      <c r="R176" s="580"/>
      <c r="S176" s="580"/>
      <c r="T176" s="580"/>
      <c r="U176" s="580"/>
      <c r="V176" s="580"/>
      <c r="W176" s="580"/>
      <c r="X176" s="580"/>
    </row>
    <row r="177" ht="15.75" hidden="1" customHeight="1">
      <c r="A177" s="580"/>
      <c r="B177" s="580"/>
      <c r="C177" s="580"/>
      <c r="D177" s="580"/>
      <c r="E177" s="619"/>
      <c r="F177" s="619"/>
      <c r="G177" s="723"/>
      <c r="H177" s="619"/>
      <c r="I177" s="580"/>
      <c r="J177" s="580"/>
      <c r="K177" s="580"/>
      <c r="L177" s="580"/>
      <c r="M177" s="580"/>
      <c r="N177" s="580"/>
      <c r="O177" s="580"/>
      <c r="P177" s="580"/>
      <c r="Q177" s="580"/>
      <c r="R177" s="580"/>
      <c r="S177" s="580"/>
      <c r="T177" s="580"/>
      <c r="U177" s="580"/>
      <c r="V177" s="580"/>
      <c r="W177" s="580"/>
      <c r="X177" s="580"/>
    </row>
    <row r="178" ht="15.75" hidden="1" customHeight="1">
      <c r="A178" s="580"/>
      <c r="B178" s="580"/>
      <c r="C178" s="580"/>
      <c r="D178" s="580"/>
      <c r="E178" s="619"/>
      <c r="F178" s="619"/>
      <c r="G178" s="723"/>
      <c r="H178" s="619"/>
      <c r="I178" s="580"/>
      <c r="J178" s="580"/>
      <c r="K178" s="580"/>
      <c r="L178" s="580"/>
      <c r="M178" s="580"/>
      <c r="N178" s="580"/>
      <c r="O178" s="580"/>
      <c r="P178" s="580"/>
      <c r="Q178" s="580"/>
      <c r="R178" s="580"/>
      <c r="S178" s="580"/>
      <c r="T178" s="580"/>
      <c r="U178" s="580"/>
      <c r="V178" s="580"/>
      <c r="W178" s="580"/>
      <c r="X178" s="580"/>
    </row>
    <row r="179" ht="15.75" hidden="1" customHeight="1">
      <c r="A179" s="580"/>
      <c r="B179" s="580"/>
      <c r="C179" s="580"/>
      <c r="D179" s="580"/>
      <c r="E179" s="619"/>
      <c r="F179" s="619"/>
      <c r="G179" s="723"/>
      <c r="H179" s="619"/>
      <c r="I179" s="580"/>
      <c r="J179" s="580"/>
      <c r="K179" s="580"/>
      <c r="L179" s="580"/>
      <c r="M179" s="580"/>
      <c r="N179" s="580"/>
      <c r="O179" s="580"/>
      <c r="P179" s="580"/>
      <c r="Q179" s="580"/>
      <c r="R179" s="580"/>
      <c r="S179" s="580"/>
      <c r="T179" s="580"/>
      <c r="U179" s="580"/>
      <c r="V179" s="580"/>
      <c r="W179" s="580"/>
      <c r="X179" s="580"/>
    </row>
    <row r="180" ht="15.75" hidden="1" customHeight="1">
      <c r="A180" s="580"/>
      <c r="B180" s="580"/>
      <c r="C180" s="580"/>
      <c r="D180" s="580"/>
      <c r="E180" s="619"/>
      <c r="F180" s="619"/>
      <c r="G180" s="723"/>
      <c r="H180" s="619"/>
      <c r="I180" s="580"/>
      <c r="J180" s="580"/>
      <c r="K180" s="580"/>
      <c r="L180" s="580"/>
      <c r="M180" s="580"/>
      <c r="N180" s="580"/>
      <c r="O180" s="580"/>
      <c r="P180" s="580"/>
      <c r="Q180" s="580"/>
      <c r="R180" s="580"/>
      <c r="S180" s="580"/>
      <c r="T180" s="580"/>
      <c r="U180" s="580"/>
      <c r="V180" s="580"/>
      <c r="W180" s="580"/>
      <c r="X180" s="580"/>
    </row>
    <row r="181" ht="15.75" hidden="1" customHeight="1">
      <c r="A181" s="580"/>
      <c r="B181" s="580"/>
      <c r="C181" s="580"/>
      <c r="D181" s="580"/>
      <c r="E181" s="619"/>
      <c r="F181" s="619"/>
      <c r="G181" s="723"/>
      <c r="H181" s="619"/>
      <c r="I181" s="580"/>
      <c r="J181" s="580"/>
      <c r="K181" s="580"/>
      <c r="L181" s="580"/>
      <c r="M181" s="580"/>
      <c r="N181" s="580"/>
      <c r="O181" s="580"/>
      <c r="P181" s="580"/>
      <c r="Q181" s="580"/>
      <c r="R181" s="580"/>
      <c r="S181" s="580"/>
      <c r="T181" s="580"/>
      <c r="U181" s="580"/>
      <c r="V181" s="580"/>
      <c r="W181" s="580"/>
      <c r="X181" s="580"/>
    </row>
    <row r="182" ht="15.75" hidden="1" customHeight="1">
      <c r="A182" s="580"/>
      <c r="B182" s="580"/>
      <c r="C182" s="580"/>
      <c r="D182" s="580"/>
      <c r="E182" s="619"/>
      <c r="F182" s="619"/>
      <c r="G182" s="723"/>
      <c r="H182" s="619"/>
      <c r="I182" s="580"/>
      <c r="J182" s="580"/>
      <c r="K182" s="580"/>
      <c r="L182" s="580"/>
      <c r="M182" s="580"/>
      <c r="N182" s="580"/>
      <c r="O182" s="580"/>
      <c r="P182" s="580"/>
      <c r="Q182" s="580"/>
      <c r="R182" s="580"/>
      <c r="S182" s="580"/>
      <c r="T182" s="580"/>
      <c r="U182" s="580"/>
      <c r="V182" s="580"/>
      <c r="W182" s="580"/>
      <c r="X182" s="580"/>
    </row>
    <row r="183" ht="15.75" hidden="1" customHeight="1">
      <c r="A183" s="580"/>
      <c r="B183" s="580"/>
      <c r="C183" s="580"/>
      <c r="D183" s="580"/>
      <c r="E183" s="619"/>
      <c r="F183" s="619"/>
      <c r="G183" s="723"/>
      <c r="H183" s="619"/>
      <c r="I183" s="580"/>
      <c r="J183" s="580"/>
      <c r="K183" s="580"/>
      <c r="L183" s="580"/>
      <c r="M183" s="580"/>
      <c r="N183" s="580"/>
      <c r="O183" s="580"/>
      <c r="P183" s="580"/>
      <c r="Q183" s="580"/>
      <c r="R183" s="580"/>
      <c r="S183" s="580"/>
      <c r="T183" s="580"/>
      <c r="U183" s="580"/>
      <c r="V183" s="580"/>
      <c r="W183" s="580"/>
      <c r="X183" s="580"/>
    </row>
    <row r="184" ht="15.75" hidden="1" customHeight="1">
      <c r="A184" s="580"/>
      <c r="B184" s="580"/>
      <c r="C184" s="580"/>
      <c r="D184" s="580"/>
      <c r="E184" s="619"/>
      <c r="F184" s="619"/>
      <c r="G184" s="723"/>
      <c r="H184" s="619"/>
      <c r="I184" s="580"/>
      <c r="J184" s="580"/>
      <c r="K184" s="580"/>
      <c r="L184" s="580"/>
      <c r="M184" s="580"/>
      <c r="N184" s="580"/>
      <c r="O184" s="580"/>
      <c r="P184" s="580"/>
      <c r="Q184" s="580"/>
      <c r="R184" s="580"/>
      <c r="S184" s="580"/>
      <c r="T184" s="580"/>
      <c r="U184" s="580"/>
      <c r="V184" s="580"/>
      <c r="W184" s="580"/>
      <c r="X184" s="580"/>
    </row>
    <row r="185" ht="15.75" hidden="1" customHeight="1">
      <c r="A185" s="580"/>
      <c r="B185" s="580"/>
      <c r="C185" s="580"/>
      <c r="D185" s="580"/>
      <c r="E185" s="619"/>
      <c r="F185" s="619"/>
      <c r="G185" s="723"/>
      <c r="H185" s="619"/>
      <c r="I185" s="580"/>
      <c r="J185" s="580"/>
      <c r="K185" s="580"/>
      <c r="L185" s="580"/>
      <c r="M185" s="580"/>
      <c r="N185" s="580"/>
      <c r="O185" s="580"/>
      <c r="P185" s="580"/>
      <c r="Q185" s="580"/>
      <c r="R185" s="580"/>
      <c r="S185" s="580"/>
      <c r="T185" s="580"/>
      <c r="U185" s="580"/>
      <c r="V185" s="580"/>
      <c r="W185" s="580"/>
      <c r="X185" s="580"/>
    </row>
    <row r="186" ht="15.75" hidden="1" customHeight="1">
      <c r="A186" s="580"/>
      <c r="B186" s="580"/>
      <c r="C186" s="580"/>
      <c r="D186" s="580"/>
      <c r="E186" s="619"/>
      <c r="F186" s="619"/>
      <c r="G186" s="723"/>
      <c r="H186" s="619"/>
      <c r="I186" s="580"/>
      <c r="J186" s="580"/>
      <c r="K186" s="580"/>
      <c r="L186" s="580"/>
      <c r="M186" s="580"/>
      <c r="N186" s="580"/>
      <c r="O186" s="580"/>
      <c r="P186" s="580"/>
      <c r="Q186" s="580"/>
      <c r="R186" s="580"/>
      <c r="S186" s="580"/>
      <c r="T186" s="580"/>
      <c r="U186" s="580"/>
      <c r="V186" s="580"/>
      <c r="W186" s="580"/>
      <c r="X186" s="580"/>
    </row>
    <row r="187" ht="15.75" hidden="1" customHeight="1">
      <c r="A187" s="580"/>
      <c r="B187" s="580"/>
      <c r="C187" s="580"/>
      <c r="D187" s="580"/>
      <c r="E187" s="619"/>
      <c r="F187" s="619"/>
      <c r="G187" s="723"/>
      <c r="H187" s="619"/>
      <c r="I187" s="580"/>
      <c r="J187" s="580"/>
      <c r="K187" s="580"/>
      <c r="L187" s="580"/>
      <c r="M187" s="580"/>
      <c r="N187" s="580"/>
      <c r="O187" s="580"/>
      <c r="P187" s="580"/>
      <c r="Q187" s="580"/>
      <c r="R187" s="580"/>
      <c r="S187" s="580"/>
      <c r="T187" s="580"/>
      <c r="U187" s="580"/>
      <c r="V187" s="580"/>
      <c r="W187" s="580"/>
      <c r="X187" s="580"/>
    </row>
    <row r="188" ht="15.75" hidden="1" customHeight="1">
      <c r="A188" s="580"/>
      <c r="B188" s="580"/>
      <c r="C188" s="580"/>
      <c r="D188" s="580"/>
      <c r="E188" s="619"/>
      <c r="F188" s="619"/>
      <c r="G188" s="723"/>
      <c r="H188" s="619"/>
      <c r="I188" s="580"/>
      <c r="J188" s="580"/>
      <c r="K188" s="580"/>
      <c r="L188" s="580"/>
      <c r="M188" s="580"/>
      <c r="N188" s="580"/>
      <c r="O188" s="580"/>
      <c r="P188" s="580"/>
      <c r="Q188" s="580"/>
      <c r="R188" s="580"/>
      <c r="S188" s="580"/>
      <c r="T188" s="580"/>
      <c r="U188" s="580"/>
      <c r="V188" s="580"/>
      <c r="W188" s="580"/>
      <c r="X188" s="580"/>
    </row>
    <row r="189" ht="15.75" hidden="1" customHeight="1">
      <c r="A189" s="580"/>
      <c r="B189" s="580"/>
      <c r="C189" s="580"/>
      <c r="D189" s="580"/>
      <c r="E189" s="619"/>
      <c r="F189" s="619"/>
      <c r="G189" s="723"/>
      <c r="H189" s="619"/>
      <c r="I189" s="580"/>
      <c r="J189" s="580"/>
      <c r="K189" s="580"/>
      <c r="L189" s="580"/>
      <c r="M189" s="580"/>
      <c r="N189" s="580"/>
      <c r="O189" s="580"/>
      <c r="P189" s="580"/>
      <c r="Q189" s="580"/>
      <c r="R189" s="580"/>
      <c r="S189" s="580"/>
      <c r="T189" s="580"/>
      <c r="U189" s="580"/>
      <c r="V189" s="580"/>
      <c r="W189" s="580"/>
      <c r="X189" s="580"/>
    </row>
    <row r="190" ht="15.75" hidden="1" customHeight="1">
      <c r="A190" s="580"/>
      <c r="B190" s="580"/>
      <c r="C190" s="580"/>
      <c r="D190" s="580"/>
      <c r="E190" s="619"/>
      <c r="F190" s="619"/>
      <c r="G190" s="723"/>
      <c r="H190" s="619"/>
      <c r="I190" s="580"/>
      <c r="J190" s="580"/>
      <c r="K190" s="580"/>
      <c r="L190" s="580"/>
      <c r="M190" s="580"/>
      <c r="N190" s="580"/>
      <c r="O190" s="580"/>
      <c r="P190" s="580"/>
      <c r="Q190" s="580"/>
      <c r="R190" s="580"/>
      <c r="S190" s="580"/>
      <c r="T190" s="580"/>
      <c r="U190" s="580"/>
      <c r="V190" s="580"/>
      <c r="W190" s="580"/>
      <c r="X190" s="580"/>
    </row>
    <row r="191" ht="15.75" hidden="1" customHeight="1">
      <c r="A191" s="580"/>
      <c r="B191" s="580"/>
      <c r="C191" s="580"/>
      <c r="D191" s="580"/>
      <c r="E191" s="619"/>
      <c r="F191" s="619"/>
      <c r="G191" s="723"/>
      <c r="H191" s="619"/>
      <c r="I191" s="580"/>
      <c r="J191" s="580"/>
      <c r="K191" s="580"/>
      <c r="L191" s="580"/>
      <c r="M191" s="580"/>
      <c r="N191" s="580"/>
      <c r="O191" s="580"/>
      <c r="P191" s="580"/>
      <c r="Q191" s="580"/>
      <c r="R191" s="580"/>
      <c r="S191" s="580"/>
      <c r="T191" s="580"/>
      <c r="U191" s="580"/>
      <c r="V191" s="580"/>
      <c r="W191" s="580"/>
      <c r="X191" s="580"/>
    </row>
    <row r="192" ht="15.75" hidden="1" customHeight="1">
      <c r="A192" s="580"/>
      <c r="B192" s="580"/>
      <c r="C192" s="580"/>
      <c r="D192" s="580"/>
      <c r="E192" s="619"/>
      <c r="F192" s="619"/>
      <c r="G192" s="723"/>
      <c r="H192" s="619"/>
      <c r="I192" s="580"/>
      <c r="J192" s="580"/>
      <c r="K192" s="580"/>
      <c r="L192" s="580"/>
      <c r="M192" s="580"/>
      <c r="N192" s="580"/>
      <c r="O192" s="580"/>
      <c r="P192" s="580"/>
      <c r="Q192" s="580"/>
      <c r="R192" s="580"/>
      <c r="S192" s="580"/>
      <c r="T192" s="580"/>
      <c r="U192" s="580"/>
      <c r="V192" s="580"/>
      <c r="W192" s="580"/>
      <c r="X192" s="580"/>
    </row>
    <row r="193" ht="15.75" hidden="1" customHeight="1">
      <c r="A193" s="580"/>
      <c r="B193" s="580"/>
      <c r="C193" s="580"/>
      <c r="D193" s="580"/>
      <c r="E193" s="619"/>
      <c r="F193" s="619"/>
      <c r="G193" s="723"/>
      <c r="H193" s="619"/>
      <c r="I193" s="580"/>
      <c r="J193" s="580"/>
      <c r="K193" s="580"/>
      <c r="L193" s="580"/>
      <c r="M193" s="580"/>
      <c r="N193" s="580"/>
      <c r="O193" s="580"/>
      <c r="P193" s="580"/>
      <c r="Q193" s="580"/>
      <c r="R193" s="580"/>
      <c r="S193" s="580"/>
      <c r="T193" s="580"/>
      <c r="U193" s="580"/>
      <c r="V193" s="580"/>
      <c r="W193" s="580"/>
      <c r="X193" s="580"/>
    </row>
    <row r="194" ht="15.75" hidden="1" customHeight="1">
      <c r="A194" s="580"/>
      <c r="B194" s="580"/>
      <c r="C194" s="580"/>
      <c r="D194" s="580"/>
      <c r="E194" s="580"/>
      <c r="F194" s="619"/>
      <c r="G194" s="723"/>
      <c r="H194" s="580"/>
      <c r="I194" s="580"/>
      <c r="J194" s="580"/>
      <c r="K194" s="580"/>
      <c r="L194" s="580"/>
      <c r="M194" s="580"/>
      <c r="N194" s="580"/>
      <c r="O194" s="580"/>
      <c r="P194" s="580"/>
      <c r="Q194" s="580"/>
      <c r="R194" s="580"/>
      <c r="S194" s="580"/>
      <c r="T194" s="580"/>
      <c r="U194" s="580"/>
      <c r="V194" s="580"/>
      <c r="W194" s="580"/>
      <c r="X194" s="580"/>
    </row>
    <row r="195" ht="15.75" hidden="1" customHeight="1">
      <c r="A195" s="580"/>
      <c r="B195" s="580"/>
      <c r="C195" s="580"/>
      <c r="D195" s="580"/>
      <c r="E195" s="580"/>
      <c r="F195" s="619"/>
      <c r="G195" s="723"/>
      <c r="H195" s="580"/>
      <c r="I195" s="580"/>
      <c r="J195" s="580"/>
      <c r="K195" s="580"/>
      <c r="L195" s="580"/>
      <c r="M195" s="580"/>
      <c r="N195" s="580"/>
      <c r="O195" s="580"/>
      <c r="P195" s="580"/>
      <c r="Q195" s="580"/>
      <c r="R195" s="580"/>
      <c r="S195" s="580"/>
      <c r="T195" s="580"/>
      <c r="U195" s="580"/>
      <c r="V195" s="580"/>
      <c r="W195" s="580"/>
      <c r="X195" s="580"/>
    </row>
    <row r="196" ht="15.75" hidden="1" customHeight="1">
      <c r="A196" s="580"/>
      <c r="B196" s="580"/>
      <c r="C196" s="580"/>
      <c r="D196" s="580"/>
      <c r="E196" s="580"/>
      <c r="F196" s="619"/>
      <c r="G196" s="723"/>
      <c r="H196" s="580"/>
      <c r="I196" s="580"/>
      <c r="J196" s="580"/>
      <c r="K196" s="580"/>
      <c r="L196" s="580"/>
      <c r="M196" s="580"/>
      <c r="N196" s="580"/>
      <c r="O196" s="580"/>
      <c r="P196" s="580"/>
      <c r="Q196" s="580"/>
      <c r="R196" s="580"/>
      <c r="S196" s="580"/>
      <c r="T196" s="580"/>
      <c r="U196" s="580"/>
      <c r="V196" s="580"/>
      <c r="W196" s="580"/>
      <c r="X196" s="580"/>
    </row>
    <row r="197" ht="15.75" hidden="1" customHeight="1">
      <c r="A197" s="580"/>
      <c r="B197" s="580"/>
      <c r="C197" s="580"/>
      <c r="D197" s="580"/>
      <c r="E197" s="580"/>
      <c r="F197" s="619"/>
      <c r="G197" s="723"/>
      <c r="H197" s="580"/>
      <c r="I197" s="580"/>
      <c r="J197" s="580"/>
      <c r="K197" s="580"/>
      <c r="L197" s="580"/>
      <c r="M197" s="580"/>
      <c r="N197" s="580"/>
      <c r="O197" s="580"/>
      <c r="P197" s="580"/>
      <c r="Q197" s="580"/>
      <c r="R197" s="580"/>
      <c r="S197" s="580"/>
      <c r="T197" s="580"/>
      <c r="U197" s="580"/>
      <c r="V197" s="580"/>
      <c r="W197" s="580"/>
      <c r="X197" s="580"/>
    </row>
    <row r="198" ht="15.75" hidden="1" customHeight="1">
      <c r="A198" s="580"/>
      <c r="B198" s="580"/>
      <c r="C198" s="580"/>
      <c r="D198" s="580"/>
      <c r="E198" s="580"/>
      <c r="F198" s="619"/>
      <c r="G198" s="723"/>
      <c r="H198" s="580"/>
      <c r="I198" s="580"/>
      <c r="J198" s="580"/>
      <c r="K198" s="580"/>
      <c r="L198" s="580"/>
      <c r="M198" s="580"/>
      <c r="N198" s="580"/>
      <c r="O198" s="580"/>
      <c r="P198" s="580"/>
      <c r="Q198" s="580"/>
      <c r="R198" s="580"/>
      <c r="S198" s="580"/>
      <c r="T198" s="580"/>
      <c r="U198" s="580"/>
      <c r="V198" s="580"/>
      <c r="W198" s="580"/>
      <c r="X198" s="580"/>
    </row>
    <row r="199" ht="15.75" hidden="1" customHeight="1">
      <c r="A199" s="580"/>
      <c r="B199" s="580"/>
      <c r="C199" s="580"/>
      <c r="D199" s="580"/>
      <c r="E199" s="580"/>
      <c r="F199" s="619"/>
      <c r="G199" s="723"/>
      <c r="H199" s="580"/>
      <c r="I199" s="580"/>
      <c r="J199" s="580"/>
      <c r="K199" s="580"/>
      <c r="L199" s="580"/>
      <c r="M199" s="580"/>
      <c r="N199" s="580"/>
      <c r="O199" s="580"/>
      <c r="P199" s="580"/>
      <c r="Q199" s="580"/>
      <c r="R199" s="580"/>
      <c r="S199" s="580"/>
      <c r="T199" s="580"/>
      <c r="U199" s="580"/>
      <c r="V199" s="580"/>
      <c r="W199" s="580"/>
      <c r="X199" s="580"/>
    </row>
    <row r="200" ht="15.75" hidden="1" customHeight="1">
      <c r="A200" s="580"/>
      <c r="B200" s="580"/>
      <c r="C200" s="580"/>
      <c r="D200" s="580"/>
      <c r="E200" s="580"/>
      <c r="F200" s="619"/>
      <c r="G200" s="723"/>
      <c r="H200" s="580"/>
      <c r="I200" s="580"/>
      <c r="J200" s="580"/>
      <c r="K200" s="580"/>
      <c r="L200" s="580"/>
      <c r="M200" s="580"/>
      <c r="N200" s="580"/>
      <c r="O200" s="580"/>
      <c r="P200" s="580"/>
      <c r="Q200" s="580"/>
      <c r="R200" s="580"/>
      <c r="S200" s="580"/>
      <c r="T200" s="580"/>
      <c r="U200" s="580"/>
      <c r="V200" s="580"/>
      <c r="W200" s="580"/>
      <c r="X200" s="580"/>
    </row>
    <row r="201" ht="15.75" hidden="1" customHeight="1">
      <c r="A201" s="580"/>
      <c r="B201" s="580"/>
      <c r="C201" s="580"/>
      <c r="D201" s="580"/>
      <c r="E201" s="580"/>
      <c r="F201" s="619"/>
      <c r="G201" s="723"/>
      <c r="H201" s="580"/>
      <c r="I201" s="580"/>
      <c r="J201" s="580"/>
      <c r="K201" s="580"/>
      <c r="L201" s="580"/>
      <c r="M201" s="580"/>
      <c r="N201" s="580"/>
      <c r="O201" s="580"/>
      <c r="P201" s="580"/>
      <c r="Q201" s="580"/>
      <c r="R201" s="580"/>
      <c r="S201" s="580"/>
      <c r="T201" s="580"/>
      <c r="U201" s="580"/>
      <c r="V201" s="580"/>
      <c r="W201" s="580"/>
      <c r="X201" s="580"/>
    </row>
    <row r="202" ht="15.75" hidden="1" customHeight="1">
      <c r="A202" s="580"/>
      <c r="B202" s="580"/>
      <c r="C202" s="580"/>
      <c r="D202" s="580"/>
      <c r="E202" s="580"/>
      <c r="F202" s="619"/>
      <c r="G202" s="723"/>
      <c r="H202" s="580"/>
      <c r="I202" s="580"/>
      <c r="J202" s="580"/>
      <c r="K202" s="580"/>
      <c r="L202" s="580"/>
      <c r="M202" s="580"/>
      <c r="N202" s="580"/>
      <c r="O202" s="580"/>
      <c r="P202" s="580"/>
      <c r="Q202" s="580"/>
      <c r="R202" s="580"/>
      <c r="S202" s="580"/>
      <c r="T202" s="580"/>
      <c r="U202" s="580"/>
      <c r="V202" s="580"/>
      <c r="W202" s="580"/>
      <c r="X202" s="580"/>
    </row>
    <row r="203" ht="15.75" hidden="1" customHeight="1">
      <c r="A203" s="580"/>
      <c r="B203" s="580"/>
      <c r="C203" s="580"/>
      <c r="D203" s="580"/>
      <c r="E203" s="580"/>
      <c r="F203" s="619"/>
      <c r="G203" s="723"/>
      <c r="H203" s="580"/>
      <c r="I203" s="580"/>
      <c r="J203" s="580"/>
      <c r="K203" s="580"/>
      <c r="L203" s="580"/>
      <c r="M203" s="580"/>
      <c r="N203" s="580"/>
      <c r="O203" s="580"/>
      <c r="P203" s="580"/>
      <c r="Q203" s="580"/>
      <c r="R203" s="580"/>
      <c r="S203" s="580"/>
      <c r="T203" s="580"/>
      <c r="U203" s="580"/>
      <c r="V203" s="580"/>
      <c r="W203" s="580"/>
      <c r="X203" s="580"/>
    </row>
    <row r="204" ht="15.75" hidden="1" customHeight="1">
      <c r="A204" s="580"/>
      <c r="B204" s="580"/>
      <c r="C204" s="580"/>
      <c r="D204" s="580"/>
      <c r="E204" s="580"/>
      <c r="F204" s="619"/>
      <c r="G204" s="723"/>
      <c r="H204" s="580"/>
      <c r="I204" s="580"/>
      <c r="J204" s="580"/>
      <c r="K204" s="580"/>
      <c r="L204" s="580"/>
      <c r="M204" s="580"/>
      <c r="N204" s="580"/>
      <c r="O204" s="580"/>
      <c r="P204" s="580"/>
      <c r="Q204" s="580"/>
      <c r="R204" s="580"/>
      <c r="S204" s="580"/>
      <c r="T204" s="580"/>
      <c r="U204" s="580"/>
      <c r="V204" s="580"/>
      <c r="W204" s="580"/>
      <c r="X204" s="580"/>
    </row>
    <row r="205" ht="15.75" hidden="1" customHeight="1">
      <c r="A205" s="580"/>
      <c r="B205" s="580"/>
      <c r="C205" s="580"/>
      <c r="D205" s="580"/>
      <c r="E205" s="580"/>
      <c r="F205" s="619"/>
      <c r="G205" s="723"/>
      <c r="H205" s="580"/>
      <c r="I205" s="580"/>
      <c r="J205" s="580"/>
      <c r="K205" s="580"/>
      <c r="L205" s="580"/>
      <c r="M205" s="580"/>
      <c r="N205" s="580"/>
      <c r="O205" s="580"/>
      <c r="P205" s="580"/>
      <c r="Q205" s="580"/>
      <c r="R205" s="580"/>
      <c r="S205" s="580"/>
      <c r="T205" s="580"/>
      <c r="U205" s="580"/>
      <c r="V205" s="580"/>
      <c r="W205" s="580"/>
      <c r="X205" s="580"/>
    </row>
    <row r="206" ht="15.75" hidden="1" customHeight="1">
      <c r="A206" s="580"/>
      <c r="B206" s="580"/>
      <c r="C206" s="580"/>
      <c r="D206" s="580"/>
      <c r="E206" s="580"/>
      <c r="F206" s="619"/>
      <c r="G206" s="723"/>
      <c r="H206" s="580"/>
      <c r="I206" s="580"/>
      <c r="J206" s="580"/>
      <c r="K206" s="580"/>
      <c r="L206" s="580"/>
      <c r="M206" s="580"/>
      <c r="N206" s="580"/>
      <c r="O206" s="580"/>
      <c r="P206" s="580"/>
      <c r="Q206" s="580"/>
      <c r="R206" s="580"/>
      <c r="S206" s="580"/>
      <c r="T206" s="580"/>
      <c r="U206" s="580"/>
      <c r="V206" s="580"/>
      <c r="W206" s="580"/>
      <c r="X206" s="580"/>
    </row>
    <row r="207" ht="15.75" hidden="1" customHeight="1">
      <c r="A207" s="580"/>
      <c r="B207" s="580"/>
      <c r="C207" s="580"/>
      <c r="D207" s="580"/>
      <c r="E207" s="580"/>
      <c r="F207" s="619"/>
      <c r="G207" s="723"/>
      <c r="H207" s="580"/>
      <c r="I207" s="580"/>
      <c r="J207" s="580"/>
      <c r="K207" s="580"/>
      <c r="L207" s="580"/>
      <c r="M207" s="580"/>
      <c r="N207" s="580"/>
      <c r="O207" s="580"/>
      <c r="P207" s="580"/>
      <c r="Q207" s="580"/>
      <c r="R207" s="580"/>
      <c r="S207" s="580"/>
      <c r="T207" s="580"/>
      <c r="U207" s="580"/>
      <c r="V207" s="580"/>
      <c r="W207" s="580"/>
      <c r="X207" s="580"/>
    </row>
    <row r="208" ht="15.75" hidden="1" customHeight="1">
      <c r="A208" s="580"/>
      <c r="B208" s="580"/>
      <c r="C208" s="580"/>
      <c r="D208" s="580"/>
      <c r="E208" s="580"/>
      <c r="F208" s="619"/>
      <c r="G208" s="723"/>
      <c r="H208" s="580"/>
      <c r="I208" s="580"/>
      <c r="J208" s="580"/>
      <c r="K208" s="580"/>
      <c r="L208" s="580"/>
      <c r="M208" s="580"/>
      <c r="N208" s="580"/>
      <c r="O208" s="580"/>
      <c r="P208" s="580"/>
      <c r="Q208" s="580"/>
      <c r="R208" s="580"/>
      <c r="S208" s="580"/>
      <c r="T208" s="580"/>
      <c r="U208" s="580"/>
      <c r="V208" s="580"/>
      <c r="W208" s="580"/>
      <c r="X208" s="580"/>
    </row>
    <row r="209" ht="15.75" hidden="1" customHeight="1">
      <c r="A209" s="580"/>
      <c r="B209" s="580"/>
      <c r="C209" s="580"/>
      <c r="D209" s="580"/>
      <c r="E209" s="580"/>
      <c r="F209" s="619"/>
      <c r="G209" s="723"/>
      <c r="H209" s="580"/>
      <c r="I209" s="580"/>
      <c r="J209" s="580"/>
      <c r="K209" s="580"/>
      <c r="L209" s="580"/>
      <c r="M209" s="580"/>
      <c r="N209" s="580"/>
      <c r="O209" s="580"/>
      <c r="P209" s="580"/>
      <c r="Q209" s="580"/>
      <c r="R209" s="580"/>
      <c r="S209" s="580"/>
      <c r="T209" s="580"/>
      <c r="U209" s="580"/>
      <c r="V209" s="580"/>
      <c r="W209" s="580"/>
      <c r="X209" s="580"/>
    </row>
    <row r="210" ht="15.75" hidden="1" customHeight="1">
      <c r="A210" s="580"/>
      <c r="B210" s="580"/>
      <c r="C210" s="580"/>
      <c r="D210" s="580"/>
      <c r="E210" s="580"/>
      <c r="F210" s="619"/>
      <c r="G210" s="723"/>
      <c r="H210" s="580"/>
      <c r="I210" s="580"/>
      <c r="J210" s="580"/>
      <c r="K210" s="580"/>
      <c r="L210" s="580"/>
      <c r="M210" s="580"/>
      <c r="N210" s="580"/>
      <c r="O210" s="580"/>
      <c r="P210" s="580"/>
      <c r="Q210" s="580"/>
      <c r="R210" s="580"/>
      <c r="S210" s="580"/>
      <c r="T210" s="580"/>
      <c r="U210" s="580"/>
      <c r="V210" s="580"/>
      <c r="W210" s="580"/>
      <c r="X210" s="580"/>
    </row>
    <row r="211" ht="15.75" hidden="1" customHeight="1">
      <c r="A211" s="580"/>
      <c r="B211" s="580"/>
      <c r="C211" s="580"/>
      <c r="D211" s="580"/>
      <c r="E211" s="580"/>
      <c r="F211" s="619"/>
      <c r="G211" s="723"/>
      <c r="H211" s="580"/>
      <c r="I211" s="580"/>
      <c r="J211" s="580"/>
      <c r="K211" s="580"/>
      <c r="L211" s="580"/>
      <c r="M211" s="580"/>
      <c r="N211" s="580"/>
      <c r="O211" s="580"/>
      <c r="P211" s="580"/>
      <c r="Q211" s="580"/>
      <c r="R211" s="580"/>
      <c r="S211" s="580"/>
      <c r="T211" s="580"/>
      <c r="U211" s="580"/>
      <c r="V211" s="580"/>
      <c r="W211" s="580"/>
      <c r="X211" s="580"/>
    </row>
    <row r="212" ht="15.75" hidden="1" customHeight="1">
      <c r="A212" s="580"/>
      <c r="B212" s="580"/>
      <c r="C212" s="580"/>
      <c r="D212" s="580"/>
      <c r="E212" s="580"/>
      <c r="F212" s="619"/>
      <c r="G212" s="723"/>
      <c r="H212" s="580"/>
      <c r="I212" s="580"/>
      <c r="J212" s="580"/>
      <c r="K212" s="580"/>
      <c r="L212" s="580"/>
      <c r="M212" s="580"/>
      <c r="N212" s="580"/>
      <c r="O212" s="580"/>
      <c r="P212" s="580"/>
      <c r="Q212" s="580"/>
      <c r="R212" s="580"/>
      <c r="S212" s="580"/>
      <c r="T212" s="580"/>
      <c r="U212" s="580"/>
      <c r="V212" s="580"/>
      <c r="W212" s="580"/>
      <c r="X212" s="580"/>
    </row>
    <row r="213" ht="15.75" hidden="1" customHeight="1">
      <c r="A213" s="580"/>
      <c r="B213" s="580"/>
      <c r="C213" s="580"/>
      <c r="D213" s="580"/>
      <c r="E213" s="580"/>
      <c r="F213" s="619"/>
      <c r="G213" s="723"/>
      <c r="H213" s="580"/>
      <c r="I213" s="580"/>
      <c r="J213" s="580"/>
      <c r="K213" s="580"/>
      <c r="L213" s="580"/>
      <c r="M213" s="580"/>
      <c r="N213" s="580"/>
      <c r="O213" s="580"/>
      <c r="P213" s="580"/>
      <c r="Q213" s="580"/>
      <c r="R213" s="580"/>
      <c r="S213" s="580"/>
      <c r="T213" s="580"/>
      <c r="U213" s="580"/>
      <c r="V213" s="580"/>
      <c r="W213" s="580"/>
      <c r="X213" s="580"/>
    </row>
    <row r="214" ht="15.75" hidden="1" customHeight="1">
      <c r="A214" s="580"/>
      <c r="B214" s="580"/>
      <c r="C214" s="580"/>
      <c r="D214" s="580"/>
      <c r="E214" s="580"/>
      <c r="F214" s="619"/>
      <c r="G214" s="723"/>
      <c r="H214" s="580"/>
      <c r="I214" s="580"/>
      <c r="J214" s="580"/>
      <c r="K214" s="580"/>
      <c r="L214" s="580"/>
      <c r="M214" s="580"/>
      <c r="N214" s="580"/>
      <c r="O214" s="580"/>
      <c r="P214" s="580"/>
      <c r="Q214" s="580"/>
      <c r="R214" s="580"/>
      <c r="S214" s="580"/>
      <c r="T214" s="580"/>
      <c r="U214" s="580"/>
      <c r="V214" s="580"/>
      <c r="W214" s="580"/>
      <c r="X214" s="580"/>
    </row>
    <row r="215" ht="15.75" hidden="1" customHeight="1">
      <c r="A215" s="580"/>
      <c r="B215" s="580"/>
      <c r="C215" s="580"/>
      <c r="D215" s="580"/>
      <c r="E215" s="580"/>
      <c r="F215" s="619"/>
      <c r="G215" s="723"/>
      <c r="H215" s="580"/>
      <c r="I215" s="580"/>
      <c r="J215" s="580"/>
      <c r="K215" s="580"/>
      <c r="L215" s="580"/>
      <c r="M215" s="580"/>
      <c r="N215" s="580"/>
      <c r="O215" s="580"/>
      <c r="P215" s="580"/>
      <c r="Q215" s="580"/>
      <c r="R215" s="580"/>
      <c r="S215" s="580"/>
      <c r="T215" s="580"/>
      <c r="U215" s="580"/>
      <c r="V215" s="580"/>
      <c r="W215" s="580"/>
      <c r="X215" s="580"/>
    </row>
    <row r="216" ht="15.75" hidden="1" customHeight="1">
      <c r="A216" s="580"/>
      <c r="B216" s="580"/>
      <c r="C216" s="580"/>
      <c r="D216" s="580"/>
      <c r="E216" s="580"/>
      <c r="F216" s="619"/>
      <c r="G216" s="723"/>
      <c r="H216" s="580"/>
      <c r="I216" s="580"/>
      <c r="J216" s="580"/>
      <c r="K216" s="580"/>
      <c r="L216" s="580"/>
      <c r="M216" s="580"/>
      <c r="N216" s="580"/>
      <c r="O216" s="580"/>
      <c r="P216" s="580"/>
      <c r="Q216" s="580"/>
      <c r="R216" s="580"/>
      <c r="S216" s="580"/>
      <c r="T216" s="580"/>
      <c r="U216" s="580"/>
      <c r="V216" s="580"/>
      <c r="W216" s="580"/>
      <c r="X216" s="580"/>
    </row>
    <row r="217" ht="15.75" hidden="1" customHeight="1">
      <c r="A217" s="580"/>
      <c r="B217" s="580"/>
      <c r="C217" s="580"/>
      <c r="D217" s="580"/>
      <c r="E217" s="580"/>
      <c r="F217" s="619"/>
      <c r="G217" s="723"/>
      <c r="H217" s="580"/>
      <c r="I217" s="580"/>
      <c r="J217" s="580"/>
      <c r="K217" s="580"/>
      <c r="L217" s="580"/>
      <c r="M217" s="580"/>
      <c r="N217" s="580"/>
      <c r="O217" s="580"/>
      <c r="P217" s="580"/>
      <c r="Q217" s="580"/>
      <c r="R217" s="580"/>
      <c r="S217" s="580"/>
      <c r="T217" s="580"/>
      <c r="U217" s="580"/>
      <c r="V217" s="580"/>
      <c r="W217" s="580"/>
      <c r="X217" s="580"/>
    </row>
    <row r="218" ht="15.75" hidden="1" customHeight="1">
      <c r="A218" s="580"/>
      <c r="B218" s="580"/>
      <c r="C218" s="580"/>
      <c r="D218" s="580"/>
      <c r="E218" s="580"/>
      <c r="F218" s="619"/>
      <c r="G218" s="723"/>
      <c r="H218" s="580"/>
      <c r="I218" s="580"/>
      <c r="J218" s="580"/>
      <c r="K218" s="580"/>
      <c r="L218" s="580"/>
      <c r="M218" s="580"/>
      <c r="N218" s="580"/>
      <c r="O218" s="580"/>
      <c r="P218" s="580"/>
      <c r="Q218" s="580"/>
      <c r="R218" s="580"/>
      <c r="S218" s="580"/>
      <c r="T218" s="580"/>
      <c r="U218" s="580"/>
      <c r="V218" s="580"/>
      <c r="W218" s="580"/>
      <c r="X218" s="580"/>
    </row>
    <row r="219" ht="15.75" hidden="1" customHeight="1">
      <c r="A219" s="580"/>
      <c r="B219" s="580"/>
      <c r="C219" s="580"/>
      <c r="D219" s="580"/>
      <c r="E219" s="580"/>
      <c r="F219" s="619"/>
      <c r="G219" s="723"/>
      <c r="H219" s="580"/>
      <c r="I219" s="580"/>
      <c r="J219" s="580"/>
      <c r="K219" s="580"/>
      <c r="L219" s="580"/>
      <c r="M219" s="580"/>
      <c r="N219" s="580"/>
      <c r="O219" s="580"/>
      <c r="P219" s="580"/>
      <c r="Q219" s="580"/>
      <c r="R219" s="580"/>
      <c r="S219" s="580"/>
      <c r="T219" s="580"/>
      <c r="U219" s="580"/>
      <c r="V219" s="580"/>
      <c r="W219" s="580"/>
      <c r="X219" s="580"/>
    </row>
    <row r="220" ht="15.75" hidden="1" customHeight="1">
      <c r="A220" s="580"/>
      <c r="B220" s="580"/>
      <c r="C220" s="580"/>
      <c r="D220" s="580"/>
      <c r="E220" s="580"/>
      <c r="F220" s="619"/>
      <c r="G220" s="723"/>
      <c r="H220" s="580"/>
      <c r="I220" s="580"/>
      <c r="J220" s="580"/>
      <c r="K220" s="580"/>
      <c r="L220" s="580"/>
      <c r="M220" s="580"/>
      <c r="N220" s="580"/>
      <c r="O220" s="580"/>
      <c r="P220" s="580"/>
      <c r="Q220" s="580"/>
      <c r="R220" s="580"/>
      <c r="S220" s="580"/>
      <c r="T220" s="580"/>
      <c r="U220" s="580"/>
      <c r="V220" s="580"/>
      <c r="W220" s="580"/>
      <c r="X220" s="580"/>
    </row>
    <row r="221" ht="15.75" hidden="1" customHeight="1">
      <c r="A221" s="580"/>
      <c r="B221" s="580"/>
      <c r="C221" s="580"/>
      <c r="D221" s="580"/>
      <c r="E221" s="580"/>
      <c r="F221" s="619"/>
      <c r="G221" s="723"/>
      <c r="H221" s="580"/>
      <c r="I221" s="580"/>
      <c r="J221" s="580"/>
      <c r="K221" s="580"/>
      <c r="L221" s="580"/>
      <c r="M221" s="580"/>
      <c r="N221" s="580"/>
      <c r="O221" s="580"/>
      <c r="P221" s="580"/>
      <c r="Q221" s="580"/>
      <c r="R221" s="580"/>
      <c r="S221" s="580"/>
      <c r="T221" s="580"/>
      <c r="U221" s="580"/>
      <c r="V221" s="580"/>
      <c r="W221" s="580"/>
      <c r="X221" s="580"/>
    </row>
    <row r="222" ht="15.75" hidden="1" customHeight="1">
      <c r="A222" s="580"/>
      <c r="B222" s="580"/>
      <c r="C222" s="580"/>
      <c r="D222" s="580"/>
      <c r="E222" s="580"/>
      <c r="F222" s="619"/>
      <c r="G222" s="723"/>
      <c r="H222" s="580"/>
      <c r="I222" s="580"/>
      <c r="J222" s="580"/>
      <c r="K222" s="580"/>
      <c r="L222" s="580"/>
      <c r="M222" s="580"/>
      <c r="N222" s="580"/>
      <c r="O222" s="580"/>
      <c r="P222" s="580"/>
      <c r="Q222" s="580"/>
      <c r="R222" s="580"/>
      <c r="S222" s="580"/>
      <c r="T222" s="580"/>
      <c r="U222" s="580"/>
      <c r="V222" s="580"/>
      <c r="W222" s="580"/>
      <c r="X222" s="580"/>
    </row>
    <row r="223" ht="15.75" hidden="1" customHeight="1">
      <c r="A223" s="580"/>
      <c r="B223" s="580"/>
      <c r="C223" s="580"/>
      <c r="D223" s="580"/>
      <c r="E223" s="580"/>
      <c r="F223" s="619"/>
      <c r="G223" s="723"/>
      <c r="H223" s="580"/>
      <c r="I223" s="580"/>
      <c r="J223" s="580"/>
      <c r="K223" s="580"/>
      <c r="L223" s="580"/>
      <c r="M223" s="580"/>
      <c r="N223" s="580"/>
      <c r="O223" s="580"/>
      <c r="P223" s="580"/>
      <c r="Q223" s="580"/>
      <c r="R223" s="580"/>
      <c r="S223" s="580"/>
      <c r="T223" s="580"/>
      <c r="U223" s="580"/>
      <c r="V223" s="580"/>
      <c r="W223" s="580"/>
      <c r="X223" s="580"/>
    </row>
    <row r="224" ht="15.75" hidden="1" customHeight="1">
      <c r="A224" s="580"/>
      <c r="B224" s="580"/>
      <c r="C224" s="580"/>
      <c r="D224" s="580"/>
      <c r="E224" s="580"/>
      <c r="F224" s="619"/>
      <c r="G224" s="723"/>
      <c r="H224" s="580"/>
      <c r="I224" s="580"/>
      <c r="J224" s="580"/>
      <c r="K224" s="580"/>
      <c r="L224" s="580"/>
      <c r="M224" s="580"/>
      <c r="N224" s="580"/>
      <c r="O224" s="580"/>
      <c r="P224" s="580"/>
      <c r="Q224" s="580"/>
      <c r="R224" s="580"/>
      <c r="S224" s="580"/>
      <c r="T224" s="580"/>
      <c r="U224" s="580"/>
      <c r="V224" s="580"/>
      <c r="W224" s="580"/>
      <c r="X224" s="580"/>
    </row>
    <row r="225" ht="15.75" hidden="1" customHeight="1">
      <c r="A225" s="580"/>
      <c r="B225" s="580"/>
      <c r="C225" s="580"/>
      <c r="D225" s="580"/>
      <c r="E225" s="580"/>
      <c r="F225" s="619"/>
      <c r="G225" s="723"/>
      <c r="H225" s="580"/>
      <c r="I225" s="580"/>
      <c r="J225" s="580"/>
      <c r="K225" s="580"/>
      <c r="L225" s="580"/>
      <c r="M225" s="580"/>
      <c r="N225" s="580"/>
      <c r="O225" s="580"/>
      <c r="P225" s="580"/>
      <c r="Q225" s="580"/>
      <c r="R225" s="580"/>
      <c r="S225" s="580"/>
      <c r="T225" s="580"/>
      <c r="U225" s="580"/>
      <c r="V225" s="580"/>
      <c r="W225" s="580"/>
      <c r="X225" s="580"/>
    </row>
    <row r="226" ht="15.75" hidden="1" customHeight="1">
      <c r="A226" s="580"/>
      <c r="B226" s="580"/>
      <c r="C226" s="580"/>
      <c r="D226" s="580"/>
      <c r="E226" s="580"/>
      <c r="F226" s="619"/>
      <c r="G226" s="723"/>
      <c r="H226" s="580"/>
      <c r="I226" s="580"/>
      <c r="J226" s="580"/>
      <c r="K226" s="580"/>
      <c r="L226" s="580"/>
      <c r="M226" s="580"/>
      <c r="N226" s="580"/>
      <c r="O226" s="580"/>
      <c r="P226" s="580"/>
      <c r="Q226" s="580"/>
      <c r="R226" s="580"/>
      <c r="S226" s="580"/>
      <c r="T226" s="580"/>
      <c r="U226" s="580"/>
      <c r="V226" s="580"/>
      <c r="W226" s="580"/>
      <c r="X226" s="580"/>
    </row>
    <row r="227" ht="15.75" hidden="1" customHeight="1">
      <c r="A227" s="580"/>
      <c r="B227" s="580"/>
      <c r="C227" s="580"/>
      <c r="D227" s="580"/>
      <c r="E227" s="580"/>
      <c r="F227" s="619"/>
      <c r="G227" s="723"/>
      <c r="H227" s="580"/>
      <c r="I227" s="580"/>
      <c r="J227" s="580"/>
      <c r="K227" s="580"/>
      <c r="L227" s="580"/>
      <c r="M227" s="580"/>
      <c r="N227" s="580"/>
      <c r="O227" s="580"/>
      <c r="P227" s="580"/>
      <c r="Q227" s="580"/>
      <c r="R227" s="580"/>
      <c r="S227" s="580"/>
      <c r="T227" s="580"/>
      <c r="U227" s="580"/>
      <c r="V227" s="580"/>
      <c r="W227" s="580"/>
      <c r="X227" s="580"/>
    </row>
    <row r="228" ht="15.75" hidden="1" customHeight="1">
      <c r="A228" s="580"/>
      <c r="B228" s="580"/>
      <c r="C228" s="580"/>
      <c r="D228" s="580"/>
      <c r="E228" s="580"/>
      <c r="F228" s="619"/>
      <c r="G228" s="723"/>
      <c r="H228" s="580"/>
      <c r="I228" s="580"/>
      <c r="J228" s="580"/>
      <c r="K228" s="580"/>
      <c r="L228" s="580"/>
      <c r="M228" s="580"/>
      <c r="N228" s="580"/>
      <c r="O228" s="580"/>
      <c r="P228" s="580"/>
      <c r="Q228" s="580"/>
      <c r="R228" s="580"/>
      <c r="S228" s="580"/>
      <c r="T228" s="580"/>
      <c r="U228" s="580"/>
      <c r="V228" s="580"/>
      <c r="W228" s="580"/>
      <c r="X228" s="580"/>
    </row>
    <row r="229" ht="15.75" hidden="1" customHeight="1">
      <c r="A229" s="580"/>
      <c r="B229" s="580"/>
      <c r="C229" s="580"/>
      <c r="D229" s="580"/>
      <c r="E229" s="580"/>
      <c r="F229" s="619"/>
      <c r="G229" s="723"/>
      <c r="H229" s="580"/>
      <c r="I229" s="580"/>
      <c r="J229" s="580"/>
      <c r="K229" s="580"/>
      <c r="L229" s="580"/>
      <c r="M229" s="580"/>
      <c r="N229" s="580"/>
      <c r="O229" s="580"/>
      <c r="P229" s="580"/>
      <c r="Q229" s="580"/>
      <c r="R229" s="580"/>
      <c r="S229" s="580"/>
      <c r="T229" s="580"/>
      <c r="U229" s="580"/>
      <c r="V229" s="580"/>
      <c r="W229" s="580"/>
      <c r="X229" s="580"/>
    </row>
    <row r="230" ht="15.75" hidden="1" customHeight="1">
      <c r="A230" s="580"/>
      <c r="B230" s="580"/>
      <c r="C230" s="580"/>
      <c r="D230" s="580"/>
      <c r="E230" s="580"/>
      <c r="F230" s="619"/>
      <c r="G230" s="723"/>
      <c r="H230" s="580"/>
      <c r="I230" s="580"/>
      <c r="J230" s="580"/>
      <c r="K230" s="580"/>
      <c r="L230" s="580"/>
      <c r="M230" s="580"/>
      <c r="N230" s="580"/>
      <c r="O230" s="580"/>
      <c r="P230" s="580"/>
      <c r="Q230" s="580"/>
      <c r="R230" s="580"/>
      <c r="S230" s="580"/>
      <c r="T230" s="580"/>
      <c r="U230" s="580"/>
      <c r="V230" s="580"/>
      <c r="W230" s="580"/>
      <c r="X230" s="580"/>
    </row>
    <row r="231" ht="15.75" hidden="1" customHeight="1">
      <c r="A231" s="580"/>
      <c r="B231" s="580"/>
      <c r="C231" s="580"/>
      <c r="D231" s="580"/>
      <c r="E231" s="580"/>
      <c r="F231" s="619"/>
      <c r="G231" s="723"/>
      <c r="H231" s="580"/>
      <c r="I231" s="580"/>
      <c r="J231" s="580"/>
      <c r="K231" s="580"/>
      <c r="L231" s="580"/>
      <c r="M231" s="580"/>
      <c r="N231" s="580"/>
      <c r="O231" s="580"/>
      <c r="P231" s="580"/>
      <c r="Q231" s="580"/>
      <c r="R231" s="580"/>
      <c r="S231" s="580"/>
      <c r="T231" s="580"/>
      <c r="U231" s="580"/>
      <c r="V231" s="580"/>
      <c r="W231" s="580"/>
      <c r="X231" s="580"/>
    </row>
    <row r="232" ht="15.75" hidden="1" customHeight="1">
      <c r="A232" s="580"/>
      <c r="B232" s="580"/>
      <c r="C232" s="580"/>
      <c r="D232" s="580"/>
      <c r="E232" s="580"/>
      <c r="F232" s="619"/>
      <c r="G232" s="723"/>
      <c r="H232" s="580"/>
      <c r="I232" s="580"/>
      <c r="J232" s="580"/>
      <c r="K232" s="580"/>
      <c r="L232" s="580"/>
      <c r="M232" s="580"/>
      <c r="N232" s="580"/>
      <c r="O232" s="580"/>
      <c r="P232" s="580"/>
      <c r="Q232" s="580"/>
      <c r="R232" s="580"/>
      <c r="S232" s="580"/>
      <c r="T232" s="580"/>
      <c r="U232" s="580"/>
      <c r="V232" s="580"/>
      <c r="W232" s="580"/>
      <c r="X232" s="580"/>
    </row>
    <row r="233" ht="15.75" hidden="1" customHeight="1">
      <c r="A233" s="580"/>
      <c r="B233" s="580"/>
      <c r="C233" s="580"/>
      <c r="D233" s="580"/>
      <c r="E233" s="580"/>
      <c r="F233" s="619"/>
      <c r="G233" s="723"/>
      <c r="H233" s="580"/>
      <c r="I233" s="580"/>
      <c r="J233" s="580"/>
      <c r="K233" s="580"/>
      <c r="L233" s="580"/>
      <c r="M233" s="580"/>
      <c r="N233" s="580"/>
      <c r="O233" s="580"/>
      <c r="P233" s="580"/>
      <c r="Q233" s="580"/>
      <c r="R233" s="580"/>
      <c r="S233" s="580"/>
      <c r="T233" s="580"/>
      <c r="U233" s="580"/>
      <c r="V233" s="580"/>
      <c r="W233" s="580"/>
      <c r="X233" s="580"/>
    </row>
    <row r="234" ht="15.75" hidden="1" customHeight="1">
      <c r="A234" s="580"/>
      <c r="B234" s="580"/>
      <c r="C234" s="580"/>
      <c r="D234" s="580"/>
      <c r="E234" s="580"/>
      <c r="F234" s="619"/>
      <c r="G234" s="723"/>
      <c r="H234" s="580"/>
      <c r="I234" s="580"/>
      <c r="J234" s="580"/>
      <c r="K234" s="580"/>
      <c r="L234" s="580"/>
      <c r="M234" s="580"/>
      <c r="N234" s="580"/>
      <c r="O234" s="580"/>
      <c r="P234" s="580"/>
      <c r="Q234" s="580"/>
      <c r="R234" s="580"/>
      <c r="S234" s="580"/>
      <c r="T234" s="580"/>
      <c r="U234" s="580"/>
      <c r="V234" s="580"/>
      <c r="W234" s="580"/>
      <c r="X234" s="580"/>
    </row>
    <row r="235" ht="15.75" hidden="1" customHeight="1">
      <c r="A235" s="580"/>
      <c r="B235" s="580"/>
      <c r="C235" s="580"/>
      <c r="D235" s="580"/>
      <c r="E235" s="580"/>
      <c r="F235" s="619"/>
      <c r="G235" s="723"/>
      <c r="H235" s="580"/>
      <c r="I235" s="580"/>
      <c r="J235" s="580"/>
      <c r="K235" s="580"/>
      <c r="L235" s="580"/>
      <c r="M235" s="580"/>
      <c r="N235" s="580"/>
      <c r="O235" s="580"/>
      <c r="P235" s="580"/>
      <c r="Q235" s="580"/>
      <c r="R235" s="580"/>
      <c r="S235" s="580"/>
      <c r="T235" s="580"/>
      <c r="U235" s="580"/>
      <c r="V235" s="580"/>
      <c r="W235" s="580"/>
      <c r="X235" s="580"/>
    </row>
    <row r="236" ht="15.75" hidden="1" customHeight="1">
      <c r="A236" s="580"/>
      <c r="B236" s="580"/>
      <c r="C236" s="580"/>
      <c r="D236" s="580"/>
      <c r="E236" s="580"/>
      <c r="F236" s="619"/>
      <c r="G236" s="723"/>
      <c r="H236" s="580"/>
      <c r="I236" s="580"/>
      <c r="J236" s="580"/>
      <c r="K236" s="580"/>
      <c r="L236" s="580"/>
      <c r="M236" s="580"/>
      <c r="N236" s="580"/>
      <c r="O236" s="580"/>
      <c r="P236" s="580"/>
      <c r="Q236" s="580"/>
      <c r="R236" s="580"/>
      <c r="S236" s="580"/>
      <c r="T236" s="580"/>
      <c r="U236" s="580"/>
      <c r="V236" s="580"/>
      <c r="W236" s="580"/>
      <c r="X236" s="580"/>
    </row>
    <row r="237" ht="15.75" hidden="1" customHeight="1">
      <c r="A237" s="580"/>
      <c r="B237" s="580"/>
      <c r="C237" s="580"/>
      <c r="D237" s="580"/>
      <c r="E237" s="580"/>
      <c r="F237" s="619"/>
      <c r="G237" s="723"/>
      <c r="H237" s="580"/>
      <c r="I237" s="580"/>
      <c r="J237" s="580"/>
      <c r="K237" s="580"/>
      <c r="L237" s="580"/>
      <c r="M237" s="580"/>
      <c r="N237" s="580"/>
      <c r="O237" s="580"/>
      <c r="P237" s="580"/>
      <c r="Q237" s="580"/>
      <c r="R237" s="580"/>
      <c r="S237" s="580"/>
      <c r="T237" s="580"/>
      <c r="U237" s="580"/>
      <c r="V237" s="580"/>
      <c r="W237" s="580"/>
      <c r="X237" s="580"/>
    </row>
    <row r="238" ht="15.75" hidden="1" customHeight="1">
      <c r="A238" s="580"/>
      <c r="B238" s="580"/>
      <c r="C238" s="580"/>
      <c r="D238" s="580"/>
      <c r="E238" s="580"/>
      <c r="F238" s="619"/>
      <c r="G238" s="723"/>
      <c r="H238" s="580"/>
      <c r="I238" s="580"/>
      <c r="J238" s="580"/>
      <c r="K238" s="580"/>
      <c r="L238" s="580"/>
      <c r="M238" s="580"/>
      <c r="N238" s="580"/>
      <c r="O238" s="580"/>
      <c r="P238" s="580"/>
      <c r="Q238" s="580"/>
      <c r="R238" s="580"/>
      <c r="S238" s="580"/>
      <c r="T238" s="580"/>
      <c r="U238" s="580"/>
      <c r="V238" s="580"/>
      <c r="W238" s="580"/>
      <c r="X238" s="580"/>
    </row>
    <row r="239" ht="15.75" hidden="1" customHeight="1">
      <c r="A239" s="580"/>
      <c r="B239" s="580"/>
      <c r="C239" s="580"/>
      <c r="D239" s="580"/>
      <c r="E239" s="580"/>
      <c r="F239" s="619"/>
      <c r="G239" s="723"/>
      <c r="H239" s="580"/>
      <c r="I239" s="580"/>
      <c r="J239" s="580"/>
      <c r="K239" s="580"/>
      <c r="L239" s="580"/>
      <c r="M239" s="580"/>
      <c r="N239" s="580"/>
      <c r="O239" s="580"/>
      <c r="P239" s="580"/>
      <c r="Q239" s="580"/>
      <c r="R239" s="580"/>
      <c r="S239" s="580"/>
      <c r="T239" s="580"/>
      <c r="U239" s="580"/>
      <c r="V239" s="580"/>
      <c r="W239" s="580"/>
      <c r="X239" s="580"/>
    </row>
    <row r="240" ht="15.75" hidden="1" customHeight="1">
      <c r="A240" s="580"/>
      <c r="B240" s="580"/>
      <c r="C240" s="580"/>
      <c r="D240" s="580"/>
      <c r="E240" s="580"/>
      <c r="F240" s="619"/>
      <c r="G240" s="723"/>
      <c r="H240" s="580"/>
      <c r="I240" s="580"/>
      <c r="J240" s="580"/>
      <c r="K240" s="580"/>
      <c r="L240" s="580"/>
      <c r="M240" s="580"/>
      <c r="N240" s="580"/>
      <c r="O240" s="580"/>
      <c r="P240" s="580"/>
      <c r="Q240" s="580"/>
      <c r="R240" s="580"/>
      <c r="S240" s="580"/>
      <c r="T240" s="580"/>
      <c r="U240" s="580"/>
      <c r="V240" s="580"/>
      <c r="W240" s="580"/>
      <c r="X240" s="580"/>
    </row>
    <row r="241" ht="15.75" hidden="1" customHeight="1">
      <c r="A241" s="580"/>
      <c r="B241" s="580"/>
      <c r="C241" s="580"/>
      <c r="D241" s="580"/>
      <c r="E241" s="580"/>
      <c r="F241" s="619"/>
      <c r="G241" s="723"/>
      <c r="H241" s="580"/>
      <c r="I241" s="580"/>
      <c r="J241" s="580"/>
      <c r="K241" s="580"/>
      <c r="L241" s="580"/>
      <c r="M241" s="580"/>
      <c r="N241" s="580"/>
      <c r="O241" s="580"/>
      <c r="P241" s="580"/>
      <c r="Q241" s="580"/>
      <c r="R241" s="580"/>
      <c r="S241" s="580"/>
      <c r="T241" s="580"/>
      <c r="U241" s="580"/>
      <c r="V241" s="580"/>
      <c r="W241" s="580"/>
      <c r="X241" s="580"/>
    </row>
    <row r="242" ht="15.75" hidden="1" customHeight="1">
      <c r="A242" s="580"/>
      <c r="B242" s="580"/>
      <c r="C242" s="580"/>
      <c r="D242" s="580"/>
      <c r="E242" s="580"/>
      <c r="F242" s="619"/>
      <c r="G242" s="723"/>
      <c r="H242" s="580"/>
      <c r="I242" s="580"/>
      <c r="J242" s="580"/>
      <c r="K242" s="580"/>
      <c r="L242" s="580"/>
      <c r="M242" s="580"/>
      <c r="N242" s="580"/>
      <c r="O242" s="580"/>
      <c r="P242" s="580"/>
      <c r="Q242" s="580"/>
      <c r="R242" s="580"/>
      <c r="S242" s="580"/>
      <c r="T242" s="580"/>
      <c r="U242" s="580"/>
      <c r="V242" s="580"/>
      <c r="W242" s="580"/>
      <c r="X242" s="580"/>
    </row>
    <row r="243" ht="15.75" hidden="1" customHeight="1">
      <c r="A243" s="580"/>
      <c r="B243" s="580"/>
      <c r="C243" s="580"/>
      <c r="D243" s="580"/>
      <c r="E243" s="580"/>
      <c r="F243" s="619"/>
      <c r="G243" s="723"/>
      <c r="H243" s="580"/>
      <c r="I243" s="580"/>
      <c r="J243" s="580"/>
      <c r="K243" s="580"/>
      <c r="L243" s="580"/>
      <c r="M243" s="580"/>
      <c r="N243" s="580"/>
      <c r="O243" s="580"/>
      <c r="P243" s="580"/>
      <c r="Q243" s="580"/>
      <c r="R243" s="580"/>
      <c r="S243" s="580"/>
      <c r="T243" s="580"/>
      <c r="U243" s="580"/>
      <c r="V243" s="580"/>
      <c r="W243" s="580"/>
      <c r="X243" s="580"/>
    </row>
    <row r="244" ht="15.75" hidden="1" customHeight="1">
      <c r="A244" s="580"/>
      <c r="B244" s="580"/>
      <c r="C244" s="580"/>
      <c r="D244" s="580"/>
      <c r="E244" s="580"/>
      <c r="F244" s="619"/>
      <c r="G244" s="723"/>
      <c r="H244" s="580"/>
      <c r="I244" s="580"/>
      <c r="J244" s="580"/>
      <c r="K244" s="580"/>
      <c r="L244" s="580"/>
      <c r="M244" s="580"/>
      <c r="N244" s="580"/>
      <c r="O244" s="580"/>
      <c r="P244" s="580"/>
      <c r="Q244" s="580"/>
      <c r="R244" s="580"/>
      <c r="S244" s="580"/>
      <c r="T244" s="580"/>
      <c r="U244" s="580"/>
      <c r="V244" s="580"/>
      <c r="W244" s="580"/>
      <c r="X244" s="580"/>
    </row>
    <row r="245" ht="15.75" hidden="1" customHeight="1">
      <c r="A245" s="580"/>
      <c r="B245" s="580"/>
      <c r="C245" s="580"/>
      <c r="D245" s="580"/>
      <c r="E245" s="580"/>
      <c r="F245" s="619"/>
      <c r="G245" s="723"/>
      <c r="H245" s="580"/>
      <c r="I245" s="580"/>
      <c r="J245" s="580"/>
      <c r="K245" s="580"/>
      <c r="L245" s="580"/>
      <c r="M245" s="580"/>
      <c r="N245" s="580"/>
      <c r="O245" s="580"/>
      <c r="P245" s="580"/>
      <c r="Q245" s="580"/>
      <c r="R245" s="580"/>
      <c r="S245" s="580"/>
      <c r="T245" s="580"/>
      <c r="U245" s="580"/>
      <c r="V245" s="580"/>
      <c r="W245" s="580"/>
      <c r="X245" s="580"/>
    </row>
    <row r="246" ht="15.75" hidden="1" customHeight="1">
      <c r="A246" s="580"/>
      <c r="B246" s="580"/>
      <c r="C246" s="580"/>
      <c r="D246" s="580"/>
      <c r="E246" s="580"/>
      <c r="F246" s="619"/>
      <c r="G246" s="723"/>
      <c r="H246" s="580"/>
      <c r="I246" s="580"/>
      <c r="J246" s="580"/>
      <c r="K246" s="580"/>
      <c r="L246" s="580"/>
      <c r="M246" s="580"/>
      <c r="N246" s="580"/>
      <c r="O246" s="580"/>
      <c r="P246" s="580"/>
      <c r="Q246" s="580"/>
      <c r="R246" s="580"/>
      <c r="S246" s="580"/>
      <c r="T246" s="580"/>
      <c r="U246" s="580"/>
      <c r="V246" s="580"/>
      <c r="W246" s="580"/>
      <c r="X246" s="580"/>
    </row>
    <row r="247" ht="15.75" hidden="1" customHeight="1">
      <c r="A247" s="580"/>
      <c r="B247" s="580"/>
      <c r="C247" s="580"/>
      <c r="D247" s="580"/>
      <c r="E247" s="580"/>
      <c r="F247" s="619"/>
      <c r="G247" s="723"/>
      <c r="H247" s="580"/>
      <c r="I247" s="580"/>
      <c r="J247" s="580"/>
      <c r="K247" s="580"/>
      <c r="L247" s="580"/>
      <c r="M247" s="580"/>
      <c r="N247" s="580"/>
      <c r="O247" s="580"/>
      <c r="P247" s="580"/>
      <c r="Q247" s="580"/>
      <c r="R247" s="580"/>
      <c r="S247" s="580"/>
      <c r="T247" s="580"/>
      <c r="U247" s="580"/>
      <c r="V247" s="580"/>
      <c r="W247" s="580"/>
      <c r="X247" s="580"/>
    </row>
    <row r="248" ht="15.75" hidden="1" customHeight="1">
      <c r="A248" s="580"/>
      <c r="B248" s="580"/>
      <c r="C248" s="580"/>
      <c r="D248" s="580"/>
      <c r="E248" s="580"/>
      <c r="F248" s="619"/>
      <c r="G248" s="723"/>
      <c r="H248" s="580"/>
      <c r="I248" s="580"/>
      <c r="J248" s="580"/>
      <c r="K248" s="580"/>
      <c r="L248" s="580"/>
      <c r="M248" s="580"/>
      <c r="N248" s="580"/>
      <c r="O248" s="580"/>
      <c r="P248" s="580"/>
      <c r="Q248" s="580"/>
      <c r="R248" s="580"/>
      <c r="S248" s="580"/>
      <c r="T248" s="580"/>
      <c r="U248" s="580"/>
      <c r="V248" s="580"/>
      <c r="W248" s="580"/>
      <c r="X248" s="580"/>
    </row>
    <row r="249" ht="15.75" hidden="1" customHeight="1">
      <c r="A249" s="580"/>
      <c r="B249" s="580"/>
      <c r="C249" s="580"/>
      <c r="D249" s="580"/>
      <c r="E249" s="580"/>
      <c r="F249" s="619"/>
      <c r="G249" s="723"/>
      <c r="H249" s="580"/>
      <c r="I249" s="580"/>
      <c r="J249" s="580"/>
      <c r="K249" s="580"/>
      <c r="L249" s="580"/>
      <c r="M249" s="580"/>
      <c r="N249" s="580"/>
      <c r="O249" s="580"/>
      <c r="P249" s="580"/>
      <c r="Q249" s="580"/>
      <c r="R249" s="580"/>
      <c r="S249" s="580"/>
      <c r="T249" s="580"/>
      <c r="U249" s="580"/>
      <c r="V249" s="580"/>
      <c r="W249" s="580"/>
      <c r="X249" s="580"/>
    </row>
    <row r="250" ht="15.75" hidden="1" customHeight="1">
      <c r="A250" s="580"/>
      <c r="B250" s="580"/>
      <c r="C250" s="580"/>
      <c r="D250" s="580"/>
      <c r="E250" s="580"/>
      <c r="F250" s="619"/>
      <c r="G250" s="723"/>
      <c r="H250" s="580"/>
      <c r="I250" s="580"/>
      <c r="J250" s="580"/>
      <c r="K250" s="580"/>
      <c r="L250" s="580"/>
      <c r="M250" s="580"/>
      <c r="N250" s="580"/>
      <c r="O250" s="580"/>
      <c r="P250" s="580"/>
      <c r="Q250" s="580"/>
      <c r="R250" s="580"/>
      <c r="S250" s="580"/>
      <c r="T250" s="580"/>
      <c r="U250" s="580"/>
      <c r="V250" s="580"/>
      <c r="W250" s="580"/>
      <c r="X250" s="580"/>
    </row>
    <row r="251" ht="15.75" hidden="1" customHeight="1">
      <c r="A251" s="580"/>
      <c r="B251" s="580"/>
      <c r="C251" s="580"/>
      <c r="D251" s="580"/>
      <c r="E251" s="580"/>
      <c r="F251" s="619"/>
      <c r="G251" s="723"/>
      <c r="H251" s="580"/>
      <c r="I251" s="580"/>
      <c r="J251" s="580"/>
      <c r="K251" s="580"/>
      <c r="L251" s="580"/>
      <c r="M251" s="580"/>
      <c r="N251" s="580"/>
      <c r="O251" s="580"/>
      <c r="P251" s="580"/>
      <c r="Q251" s="580"/>
      <c r="R251" s="580"/>
      <c r="S251" s="580"/>
      <c r="T251" s="580"/>
      <c r="U251" s="580"/>
      <c r="V251" s="580"/>
      <c r="W251" s="580"/>
      <c r="X251" s="580"/>
    </row>
    <row r="252" ht="15.75" hidden="1" customHeight="1">
      <c r="A252" s="580"/>
      <c r="B252" s="580"/>
      <c r="C252" s="580"/>
      <c r="D252" s="580"/>
      <c r="E252" s="580"/>
      <c r="F252" s="619"/>
      <c r="G252" s="723"/>
      <c r="H252" s="580"/>
      <c r="I252" s="580"/>
      <c r="J252" s="580"/>
      <c r="K252" s="580"/>
      <c r="L252" s="580"/>
      <c r="M252" s="580"/>
      <c r="N252" s="580"/>
      <c r="O252" s="580"/>
      <c r="P252" s="580"/>
      <c r="Q252" s="580"/>
      <c r="R252" s="580"/>
      <c r="S252" s="580"/>
      <c r="T252" s="580"/>
      <c r="U252" s="580"/>
      <c r="V252" s="580"/>
      <c r="W252" s="580"/>
      <c r="X252" s="580"/>
    </row>
    <row r="253" ht="15.75" hidden="1" customHeight="1">
      <c r="A253" s="580"/>
      <c r="B253" s="580"/>
      <c r="C253" s="580"/>
      <c r="D253" s="580"/>
      <c r="E253" s="580"/>
      <c r="F253" s="619"/>
      <c r="G253" s="723"/>
      <c r="H253" s="580"/>
      <c r="I253" s="580"/>
      <c r="J253" s="580"/>
      <c r="K253" s="580"/>
      <c r="L253" s="580"/>
      <c r="M253" s="580"/>
      <c r="N253" s="580"/>
      <c r="O253" s="580"/>
      <c r="P253" s="580"/>
      <c r="Q253" s="580"/>
      <c r="R253" s="580"/>
      <c r="S253" s="580"/>
      <c r="T253" s="580"/>
      <c r="U253" s="580"/>
      <c r="V253" s="580"/>
      <c r="W253" s="580"/>
      <c r="X253" s="580"/>
    </row>
    <row r="254" ht="15.75" hidden="1" customHeight="1">
      <c r="A254" s="580"/>
      <c r="B254" s="580"/>
      <c r="C254" s="580"/>
      <c r="D254" s="580"/>
      <c r="E254" s="580"/>
      <c r="F254" s="619"/>
      <c r="G254" s="723"/>
      <c r="H254" s="580"/>
      <c r="I254" s="580"/>
      <c r="J254" s="580"/>
      <c r="K254" s="580"/>
      <c r="L254" s="580"/>
      <c r="M254" s="580"/>
      <c r="N254" s="580"/>
      <c r="O254" s="580"/>
      <c r="P254" s="580"/>
      <c r="Q254" s="580"/>
      <c r="R254" s="580"/>
      <c r="S254" s="580"/>
      <c r="T254" s="580"/>
      <c r="U254" s="580"/>
      <c r="V254" s="580"/>
      <c r="W254" s="580"/>
      <c r="X254" s="580"/>
    </row>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customHeight="1"/>
  </sheetData>
  <autoFilter ref="$A$1:$H$999">
    <filterColumn colId="4">
      <filters>
        <filter val="25"/>
        <filter val="15"/>
        <filter val="1"/>
        <filter val="2"/>
        <filter val="113"/>
        <filter val="136"/>
        <filter val="4"/>
        <filter val="7"/>
        <filter val="228"/>
        <filter val="8"/>
        <filter val="92"/>
        <filter val="93"/>
        <filter val="60"/>
        <filter val="30"/>
        <filter val="64"/>
        <filter val="10"/>
      </filters>
    </filterColumn>
  </autoFilter>
  <mergeCells count="2">
    <mergeCell ref="A20:A21"/>
    <mergeCell ref="D54:F54"/>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43"/>
    <col customWidth="1" min="2" max="2" width="52.43"/>
    <col customWidth="1" min="3" max="6" width="14.43"/>
  </cols>
  <sheetData>
    <row r="1">
      <c r="A1" s="724" t="s">
        <v>273</v>
      </c>
      <c r="B1" s="629" t="s">
        <v>274</v>
      </c>
      <c r="C1" s="629" t="s">
        <v>277</v>
      </c>
      <c r="D1" s="629" t="s">
        <v>278</v>
      </c>
      <c r="E1" s="593" t="s">
        <v>279</v>
      </c>
      <c r="F1" s="446"/>
      <c r="G1" s="447"/>
      <c r="H1" s="593" t="s">
        <v>280</v>
      </c>
      <c r="I1" s="446"/>
      <c r="J1" s="447"/>
      <c r="K1" s="572"/>
      <c r="L1" s="572"/>
      <c r="M1" s="572"/>
      <c r="N1" s="572"/>
      <c r="O1" s="572"/>
      <c r="P1" s="572"/>
      <c r="Q1" s="572"/>
      <c r="R1" s="572"/>
      <c r="S1" s="572"/>
      <c r="T1" s="572"/>
      <c r="U1" s="572"/>
      <c r="V1" s="572"/>
      <c r="W1" s="572"/>
    </row>
    <row r="2">
      <c r="A2" s="273"/>
      <c r="B2" s="273"/>
      <c r="C2" s="273"/>
      <c r="D2" s="273"/>
      <c r="E2" s="376" t="s">
        <v>924</v>
      </c>
      <c r="F2" s="376" t="s">
        <v>925</v>
      </c>
      <c r="G2" s="376" t="s">
        <v>926</v>
      </c>
      <c r="H2" s="376" t="s">
        <v>924</v>
      </c>
      <c r="I2" s="376" t="s">
        <v>925</v>
      </c>
      <c r="J2" s="376" t="s">
        <v>926</v>
      </c>
      <c r="K2" s="572"/>
      <c r="L2" s="572"/>
      <c r="M2" s="572"/>
      <c r="N2" s="572"/>
      <c r="O2" s="572"/>
      <c r="P2" s="572"/>
      <c r="Q2" s="572"/>
      <c r="R2" s="572"/>
      <c r="S2" s="572"/>
      <c r="T2" s="572"/>
      <c r="U2" s="572"/>
      <c r="V2" s="572"/>
      <c r="W2" s="572"/>
    </row>
    <row r="3">
      <c r="A3" s="725"/>
      <c r="B3" s="594"/>
      <c r="C3" s="594"/>
      <c r="D3" s="726"/>
      <c r="E3" s="727"/>
      <c r="F3" s="727"/>
      <c r="G3" s="727"/>
      <c r="H3" s="727"/>
      <c r="I3" s="727"/>
      <c r="J3" s="727"/>
      <c r="K3" s="580"/>
      <c r="L3" s="580"/>
      <c r="M3" s="580"/>
      <c r="N3" s="580"/>
      <c r="O3" s="580"/>
      <c r="P3" s="580"/>
      <c r="Q3" s="580"/>
      <c r="R3" s="580"/>
      <c r="S3" s="580"/>
      <c r="T3" s="580"/>
      <c r="U3" s="580"/>
      <c r="V3" s="580"/>
      <c r="W3" s="580"/>
    </row>
    <row r="4">
      <c r="A4" s="711">
        <v>1.0</v>
      </c>
      <c r="B4" s="236" t="s">
        <v>1561</v>
      </c>
      <c r="C4" s="596"/>
      <c r="D4" s="728"/>
      <c r="E4" s="729"/>
      <c r="F4" s="729"/>
      <c r="G4" s="729"/>
      <c r="H4" s="729"/>
      <c r="I4" s="729"/>
      <c r="J4" s="729"/>
      <c r="K4" s="580"/>
      <c r="L4" s="580"/>
      <c r="M4" s="580"/>
      <c r="N4" s="580"/>
      <c r="O4" s="580"/>
      <c r="P4" s="580"/>
      <c r="Q4" s="580"/>
      <c r="R4" s="580"/>
      <c r="S4" s="580"/>
      <c r="T4" s="580"/>
      <c r="U4" s="580"/>
      <c r="V4" s="580"/>
      <c r="W4" s="580"/>
    </row>
    <row r="5">
      <c r="A5" s="594"/>
      <c r="B5" s="594"/>
      <c r="C5" s="594"/>
      <c r="D5" s="726"/>
      <c r="E5" s="727"/>
      <c r="F5" s="727"/>
      <c r="G5" s="727"/>
      <c r="H5" s="727"/>
      <c r="I5" s="727"/>
      <c r="J5" s="727"/>
      <c r="K5" s="580"/>
      <c r="L5" s="580"/>
      <c r="M5" s="580"/>
      <c r="N5" s="580"/>
      <c r="O5" s="580"/>
      <c r="P5" s="580"/>
      <c r="Q5" s="580"/>
      <c r="R5" s="580"/>
      <c r="S5" s="580"/>
      <c r="T5" s="580"/>
      <c r="U5" s="580"/>
      <c r="V5" s="580"/>
      <c r="W5" s="580"/>
    </row>
    <row r="6">
      <c r="A6" s="715">
        <v>1.1</v>
      </c>
      <c r="B6" s="138" t="s">
        <v>1562</v>
      </c>
      <c r="C6" s="92" t="s">
        <v>428</v>
      </c>
      <c r="D6" s="92">
        <v>0.0</v>
      </c>
      <c r="E6" s="730"/>
      <c r="F6" s="730">
        <v>3500.0</v>
      </c>
      <c r="G6" s="193">
        <f>F6+E6</f>
        <v>3500</v>
      </c>
      <c r="H6" s="211">
        <f>N(E6)*N(D6)</f>
        <v>0</v>
      </c>
      <c r="I6" s="211">
        <f>N(F6)*N(D6)</f>
        <v>0</v>
      </c>
      <c r="J6" s="211">
        <f>N(D6)*N(G6)</f>
        <v>0</v>
      </c>
      <c r="K6" s="580"/>
      <c r="L6" s="580"/>
      <c r="M6" s="580"/>
      <c r="N6" s="580"/>
      <c r="O6" s="580"/>
      <c r="P6" s="580"/>
      <c r="Q6" s="580"/>
      <c r="R6" s="580"/>
      <c r="S6" s="580"/>
      <c r="T6" s="580"/>
      <c r="U6" s="580"/>
      <c r="V6" s="580"/>
      <c r="W6" s="580"/>
    </row>
    <row r="7">
      <c r="A7" s="725"/>
      <c r="B7" s="138" t="s">
        <v>1563</v>
      </c>
      <c r="C7" s="594"/>
      <c r="D7" s="726"/>
      <c r="E7" s="727"/>
      <c r="F7" s="727"/>
      <c r="G7" s="727"/>
      <c r="H7" s="727"/>
      <c r="I7" s="727"/>
      <c r="J7" s="727"/>
      <c r="K7" s="580"/>
      <c r="L7" s="580"/>
      <c r="M7" s="580"/>
      <c r="N7" s="580"/>
      <c r="O7" s="580"/>
      <c r="P7" s="580"/>
      <c r="Q7" s="580"/>
      <c r="R7" s="580"/>
      <c r="S7" s="580"/>
      <c r="T7" s="580"/>
      <c r="U7" s="580"/>
      <c r="V7" s="580"/>
      <c r="W7" s="580"/>
    </row>
    <row r="8">
      <c r="A8" s="710"/>
      <c r="B8" s="594"/>
      <c r="C8" s="594"/>
      <c r="D8" s="726"/>
      <c r="E8" s="727"/>
      <c r="F8" s="727"/>
      <c r="G8" s="727"/>
      <c r="H8" s="727"/>
      <c r="I8" s="727"/>
      <c r="J8" s="727"/>
      <c r="K8" s="580"/>
      <c r="L8" s="580"/>
      <c r="M8" s="580"/>
      <c r="N8" s="580"/>
      <c r="O8" s="580"/>
      <c r="P8" s="580"/>
      <c r="Q8" s="580"/>
      <c r="R8" s="580"/>
      <c r="S8" s="580"/>
      <c r="T8" s="580"/>
      <c r="U8" s="580"/>
      <c r="V8" s="580"/>
      <c r="W8" s="580"/>
    </row>
    <row r="9">
      <c r="A9" s="715">
        <v>1.2</v>
      </c>
      <c r="B9" s="138" t="s">
        <v>1564</v>
      </c>
      <c r="C9" s="92" t="s">
        <v>428</v>
      </c>
      <c r="D9" s="92">
        <v>9.0</v>
      </c>
      <c r="E9" s="730"/>
      <c r="F9" s="730">
        <v>3385.0</v>
      </c>
      <c r="G9" s="193">
        <f>F9+E9</f>
        <v>3385</v>
      </c>
      <c r="H9" s="211">
        <f>N(E9)*N(D9)</f>
        <v>0</v>
      </c>
      <c r="I9" s="211">
        <f>N(F9)*N(D9)</f>
        <v>30465</v>
      </c>
      <c r="J9" s="211">
        <f>N(D9)*N(G9)</f>
        <v>30465</v>
      </c>
      <c r="K9" s="580"/>
      <c r="L9" s="580"/>
      <c r="M9" s="580"/>
      <c r="N9" s="580"/>
      <c r="O9" s="580"/>
      <c r="P9" s="580"/>
      <c r="Q9" s="580"/>
      <c r="R9" s="580"/>
      <c r="S9" s="580"/>
      <c r="T9" s="580"/>
      <c r="U9" s="580"/>
      <c r="V9" s="580"/>
      <c r="W9" s="580"/>
    </row>
    <row r="10">
      <c r="A10" s="725"/>
      <c r="B10" s="138" t="s">
        <v>1563</v>
      </c>
      <c r="C10" s="594"/>
      <c r="D10" s="726"/>
      <c r="E10" s="727"/>
      <c r="F10" s="727"/>
      <c r="G10" s="727"/>
      <c r="H10" s="727"/>
      <c r="I10" s="727"/>
      <c r="J10" s="727"/>
      <c r="K10" s="580"/>
      <c r="L10" s="580"/>
      <c r="M10" s="580"/>
      <c r="N10" s="580"/>
      <c r="O10" s="580"/>
      <c r="P10" s="580"/>
      <c r="Q10" s="580"/>
      <c r="R10" s="580"/>
      <c r="S10" s="580"/>
      <c r="T10" s="580"/>
      <c r="U10" s="580"/>
      <c r="V10" s="580"/>
      <c r="W10" s="580"/>
    </row>
    <row r="11">
      <c r="A11" s="611"/>
      <c r="B11" s="594"/>
      <c r="C11" s="594"/>
      <c r="D11" s="726"/>
      <c r="E11" s="727"/>
      <c r="F11" s="727"/>
      <c r="G11" s="727"/>
      <c r="H11" s="727"/>
      <c r="I11" s="727"/>
      <c r="J11" s="727"/>
      <c r="K11" s="580"/>
      <c r="L11" s="580"/>
      <c r="M11" s="580"/>
      <c r="N11" s="580"/>
      <c r="O11" s="580"/>
      <c r="P11" s="580"/>
      <c r="Q11" s="580"/>
      <c r="R11" s="580"/>
      <c r="S11" s="580"/>
      <c r="T11" s="580"/>
      <c r="U11" s="580"/>
      <c r="V11" s="580"/>
      <c r="W11" s="580"/>
    </row>
    <row r="12">
      <c r="A12" s="611"/>
      <c r="B12" s="594"/>
      <c r="C12" s="594"/>
      <c r="D12" s="726"/>
      <c r="E12" s="727"/>
      <c r="F12" s="727"/>
      <c r="G12" s="727"/>
      <c r="H12" s="727"/>
      <c r="I12" s="727"/>
      <c r="J12" s="727"/>
      <c r="K12" s="580"/>
      <c r="L12" s="580"/>
      <c r="M12" s="580"/>
      <c r="N12" s="580"/>
      <c r="O12" s="580"/>
      <c r="P12" s="580"/>
      <c r="Q12" s="580"/>
      <c r="R12" s="580"/>
      <c r="S12" s="580"/>
      <c r="T12" s="580"/>
      <c r="U12" s="580"/>
      <c r="V12" s="580"/>
      <c r="W12" s="580"/>
    </row>
    <row r="13">
      <c r="A13" s="715">
        <v>1.3</v>
      </c>
      <c r="B13" s="138" t="s">
        <v>1565</v>
      </c>
      <c r="C13" s="92" t="s">
        <v>428</v>
      </c>
      <c r="D13" s="92">
        <v>1.0</v>
      </c>
      <c r="E13" s="730"/>
      <c r="F13" s="730">
        <v>9658.0</v>
      </c>
      <c r="G13" s="193">
        <f>F13+E13</f>
        <v>9658</v>
      </c>
      <c r="H13" s="211">
        <f>N(E13)*N(D13)</f>
        <v>0</v>
      </c>
      <c r="I13" s="211">
        <f>N(F13)*N(D13)</f>
        <v>9658</v>
      </c>
      <c r="J13" s="211">
        <f>N(D13)*N(G13)</f>
        <v>9658</v>
      </c>
      <c r="K13" s="580"/>
      <c r="L13" s="580"/>
      <c r="M13" s="580"/>
      <c r="N13" s="580"/>
      <c r="O13" s="580"/>
      <c r="P13" s="580"/>
      <c r="Q13" s="580"/>
      <c r="R13" s="580"/>
      <c r="S13" s="580"/>
      <c r="T13" s="580"/>
      <c r="U13" s="580"/>
      <c r="V13" s="580"/>
      <c r="W13" s="580"/>
    </row>
    <row r="14">
      <c r="A14" s="611"/>
      <c r="B14" s="138" t="s">
        <v>1563</v>
      </c>
      <c r="C14" s="594"/>
      <c r="D14" s="726"/>
      <c r="E14" s="727"/>
      <c r="F14" s="727"/>
      <c r="G14" s="727"/>
      <c r="H14" s="727"/>
      <c r="I14" s="727"/>
      <c r="J14" s="727"/>
      <c r="K14" s="580"/>
      <c r="L14" s="580"/>
      <c r="M14" s="580"/>
      <c r="N14" s="580"/>
      <c r="O14" s="580"/>
      <c r="P14" s="580"/>
      <c r="Q14" s="580"/>
      <c r="R14" s="580"/>
      <c r="S14" s="580"/>
      <c r="T14" s="580"/>
      <c r="U14" s="580"/>
      <c r="V14" s="580"/>
      <c r="W14" s="580"/>
    </row>
    <row r="15">
      <c r="A15" s="611"/>
      <c r="B15" s="594"/>
      <c r="C15" s="594"/>
      <c r="D15" s="726"/>
      <c r="E15" s="727"/>
      <c r="F15" s="727"/>
      <c r="G15" s="727"/>
      <c r="H15" s="727"/>
      <c r="I15" s="727"/>
      <c r="J15" s="727"/>
      <c r="K15" s="580"/>
      <c r="L15" s="580"/>
      <c r="M15" s="580"/>
      <c r="N15" s="580"/>
      <c r="O15" s="580"/>
      <c r="P15" s="580"/>
      <c r="Q15" s="580"/>
      <c r="R15" s="580"/>
      <c r="S15" s="580"/>
      <c r="T15" s="580"/>
      <c r="U15" s="580"/>
      <c r="V15" s="580"/>
      <c r="W15" s="580"/>
    </row>
    <row r="16">
      <c r="A16" s="715">
        <v>1.4</v>
      </c>
      <c r="B16" s="138" t="s">
        <v>1566</v>
      </c>
      <c r="C16" s="92" t="s">
        <v>428</v>
      </c>
      <c r="D16" s="92">
        <v>0.0</v>
      </c>
      <c r="E16" s="730"/>
      <c r="F16" s="730">
        <v>1800.0</v>
      </c>
      <c r="G16" s="193">
        <f>F16+E16</f>
        <v>1800</v>
      </c>
      <c r="H16" s="211">
        <f>N(E16)*N(D16)</f>
        <v>0</v>
      </c>
      <c r="I16" s="211">
        <f>N(F16)*N(D16)</f>
        <v>0</v>
      </c>
      <c r="J16" s="211">
        <f>N(D16)*N(G16)</f>
        <v>0</v>
      </c>
      <c r="K16" s="580"/>
      <c r="L16" s="580"/>
      <c r="M16" s="580"/>
      <c r="N16" s="580"/>
      <c r="O16" s="580"/>
      <c r="P16" s="580"/>
      <c r="Q16" s="580"/>
      <c r="R16" s="580"/>
      <c r="S16" s="580"/>
      <c r="T16" s="580"/>
      <c r="U16" s="580"/>
      <c r="V16" s="580"/>
      <c r="W16" s="580"/>
    </row>
    <row r="17">
      <c r="A17" s="725"/>
      <c r="B17" s="138" t="s">
        <v>1567</v>
      </c>
      <c r="C17" s="594"/>
      <c r="D17" s="726"/>
      <c r="E17" s="727"/>
      <c r="F17" s="727"/>
      <c r="G17" s="727"/>
      <c r="H17" s="727"/>
      <c r="I17" s="727"/>
      <c r="J17" s="727"/>
      <c r="K17" s="580"/>
      <c r="L17" s="580"/>
      <c r="M17" s="580"/>
      <c r="N17" s="580"/>
      <c r="O17" s="580"/>
      <c r="P17" s="580"/>
      <c r="Q17" s="580"/>
      <c r="R17" s="580"/>
      <c r="S17" s="580"/>
      <c r="T17" s="580"/>
      <c r="U17" s="580"/>
      <c r="V17" s="580"/>
      <c r="W17" s="580"/>
    </row>
    <row r="18">
      <c r="A18" s="611"/>
      <c r="B18" s="594"/>
      <c r="C18" s="594"/>
      <c r="D18" s="726"/>
      <c r="E18" s="727"/>
      <c r="F18" s="727"/>
      <c r="G18" s="727"/>
      <c r="H18" s="727"/>
      <c r="I18" s="727"/>
      <c r="J18" s="727"/>
      <c r="K18" s="580"/>
      <c r="L18" s="580"/>
      <c r="M18" s="580"/>
      <c r="N18" s="580"/>
      <c r="O18" s="580"/>
      <c r="P18" s="580"/>
      <c r="Q18" s="580"/>
      <c r="R18" s="580"/>
      <c r="S18" s="580"/>
      <c r="T18" s="580"/>
      <c r="U18" s="580"/>
      <c r="V18" s="580"/>
      <c r="W18" s="580"/>
    </row>
    <row r="19">
      <c r="A19" s="715">
        <v>1.5</v>
      </c>
      <c r="B19" s="138" t="s">
        <v>1568</v>
      </c>
      <c r="C19" s="92" t="s">
        <v>428</v>
      </c>
      <c r="D19" s="92">
        <v>0.0</v>
      </c>
      <c r="E19" s="730"/>
      <c r="F19" s="730">
        <v>300.0</v>
      </c>
      <c r="G19" s="193">
        <f>F19+E19</f>
        <v>300</v>
      </c>
      <c r="H19" s="211">
        <f>N(E19)*N(D19)</f>
        <v>0</v>
      </c>
      <c r="I19" s="211">
        <f>N(F19)*N(D19)</f>
        <v>0</v>
      </c>
      <c r="J19" s="211">
        <f>N(D19)*N(G19)</f>
        <v>0</v>
      </c>
      <c r="K19" s="580"/>
      <c r="L19" s="580"/>
      <c r="M19" s="580"/>
      <c r="N19" s="580"/>
      <c r="O19" s="580"/>
      <c r="P19" s="580"/>
      <c r="Q19" s="580"/>
      <c r="R19" s="580"/>
      <c r="S19" s="580"/>
      <c r="T19" s="580"/>
      <c r="U19" s="580"/>
      <c r="V19" s="580"/>
      <c r="W19" s="580"/>
    </row>
    <row r="20">
      <c r="A20" s="725"/>
      <c r="B20" s="138" t="s">
        <v>1569</v>
      </c>
      <c r="C20" s="594"/>
      <c r="D20" s="726"/>
      <c r="E20" s="727"/>
      <c r="F20" s="727"/>
      <c r="G20" s="727"/>
      <c r="H20" s="727"/>
      <c r="I20" s="727"/>
      <c r="J20" s="727"/>
      <c r="K20" s="580"/>
      <c r="L20" s="580"/>
      <c r="M20" s="580"/>
      <c r="N20" s="580"/>
      <c r="O20" s="580"/>
      <c r="P20" s="580"/>
      <c r="Q20" s="580"/>
      <c r="R20" s="580"/>
      <c r="S20" s="580"/>
      <c r="T20" s="580"/>
      <c r="U20" s="580"/>
      <c r="V20" s="580"/>
      <c r="W20" s="580"/>
    </row>
    <row r="21" ht="15.75" customHeight="1">
      <c r="A21" s="710"/>
      <c r="B21" s="594"/>
      <c r="C21" s="594"/>
      <c r="D21" s="726"/>
      <c r="E21" s="727"/>
      <c r="F21" s="727"/>
      <c r="G21" s="727"/>
      <c r="H21" s="727"/>
      <c r="I21" s="727"/>
      <c r="J21" s="727"/>
      <c r="K21" s="580"/>
      <c r="L21" s="580"/>
      <c r="M21" s="580"/>
      <c r="N21" s="580"/>
      <c r="O21" s="580"/>
      <c r="P21" s="580"/>
      <c r="Q21" s="580"/>
      <c r="R21" s="580"/>
      <c r="S21" s="580"/>
      <c r="T21" s="580"/>
      <c r="U21" s="580"/>
      <c r="V21" s="580"/>
      <c r="W21" s="580"/>
    </row>
    <row r="22" ht="15.75" customHeight="1">
      <c r="A22" s="715">
        <v>1.6</v>
      </c>
      <c r="B22" s="138" t="s">
        <v>1570</v>
      </c>
      <c r="C22" s="92" t="s">
        <v>428</v>
      </c>
      <c r="D22" s="92" t="s">
        <v>954</v>
      </c>
      <c r="E22" s="727"/>
      <c r="F22" s="727"/>
      <c r="G22" s="727"/>
      <c r="H22" s="211">
        <f>N(E22)*N(D22)</f>
        <v>0</v>
      </c>
      <c r="I22" s="211">
        <f>N(F22)*N(D22)</f>
        <v>0</v>
      </c>
      <c r="J22" s="211">
        <f>N(D22)*N(G22)</f>
        <v>0</v>
      </c>
      <c r="K22" s="580"/>
      <c r="L22" s="580"/>
      <c r="M22" s="580"/>
      <c r="N22" s="580"/>
      <c r="O22" s="580"/>
      <c r="P22" s="580"/>
      <c r="Q22" s="580"/>
      <c r="R22" s="580"/>
      <c r="S22" s="580"/>
      <c r="T22" s="580"/>
      <c r="U22" s="580"/>
      <c r="V22" s="580"/>
      <c r="W22" s="580"/>
    </row>
    <row r="23" ht="15.75" customHeight="1">
      <c r="A23" s="725"/>
      <c r="B23" s="138" t="s">
        <v>1571</v>
      </c>
      <c r="C23" s="594"/>
      <c r="D23" s="726"/>
      <c r="E23" s="727"/>
      <c r="F23" s="727"/>
      <c r="G23" s="727"/>
      <c r="H23" s="727"/>
      <c r="I23" s="727"/>
      <c r="J23" s="727"/>
      <c r="K23" s="580"/>
      <c r="L23" s="580"/>
      <c r="M23" s="580"/>
      <c r="N23" s="580"/>
      <c r="O23" s="580"/>
      <c r="P23" s="580"/>
      <c r="Q23" s="580"/>
      <c r="R23" s="580"/>
      <c r="S23" s="580"/>
      <c r="T23" s="580"/>
      <c r="U23" s="580"/>
      <c r="V23" s="580"/>
      <c r="W23" s="580"/>
    </row>
    <row r="24" ht="15.75" customHeight="1">
      <c r="A24" s="710"/>
      <c r="B24" s="594"/>
      <c r="C24" s="594"/>
      <c r="D24" s="726"/>
      <c r="E24" s="727"/>
      <c r="F24" s="727"/>
      <c r="G24" s="727"/>
      <c r="H24" s="727"/>
      <c r="I24" s="727"/>
      <c r="J24" s="727"/>
      <c r="K24" s="580"/>
      <c r="L24" s="580"/>
      <c r="M24" s="580"/>
      <c r="N24" s="580"/>
      <c r="O24" s="580"/>
      <c r="P24" s="580"/>
      <c r="Q24" s="580"/>
      <c r="R24" s="580"/>
      <c r="S24" s="580"/>
      <c r="T24" s="580"/>
      <c r="U24" s="580"/>
      <c r="V24" s="580"/>
      <c r="W24" s="580"/>
    </row>
    <row r="25" ht="15.75" customHeight="1">
      <c r="A25" s="715">
        <v>1.7</v>
      </c>
      <c r="B25" s="138" t="s">
        <v>1572</v>
      </c>
      <c r="C25" s="92" t="s">
        <v>428</v>
      </c>
      <c r="D25" s="92" t="s">
        <v>954</v>
      </c>
      <c r="E25" s="727"/>
      <c r="F25" s="727"/>
      <c r="G25" s="727"/>
      <c r="H25" s="211">
        <f>N(E25)*N(D25)</f>
        <v>0</v>
      </c>
      <c r="I25" s="211">
        <f>N(F25)*N(D25)</f>
        <v>0</v>
      </c>
      <c r="J25" s="211">
        <f>N(D25)*N(G25)</f>
        <v>0</v>
      </c>
      <c r="K25" s="580"/>
      <c r="L25" s="580"/>
      <c r="M25" s="580"/>
      <c r="N25" s="580"/>
      <c r="O25" s="580"/>
      <c r="P25" s="580"/>
      <c r="Q25" s="580"/>
      <c r="R25" s="580"/>
      <c r="S25" s="580"/>
      <c r="T25" s="580"/>
      <c r="U25" s="580"/>
      <c r="V25" s="580"/>
      <c r="W25" s="580"/>
    </row>
    <row r="26" ht="15.75" customHeight="1">
      <c r="A26" s="710"/>
      <c r="B26" s="138" t="s">
        <v>1571</v>
      </c>
      <c r="C26" s="594"/>
      <c r="D26" s="726"/>
      <c r="E26" s="727"/>
      <c r="F26" s="727"/>
      <c r="G26" s="727"/>
      <c r="H26" s="727"/>
      <c r="I26" s="727"/>
      <c r="J26" s="727"/>
      <c r="K26" s="580"/>
      <c r="L26" s="580"/>
      <c r="M26" s="580"/>
      <c r="N26" s="580"/>
      <c r="O26" s="580"/>
      <c r="P26" s="580"/>
      <c r="Q26" s="580"/>
      <c r="R26" s="580"/>
      <c r="S26" s="580"/>
      <c r="T26" s="580"/>
      <c r="U26" s="580"/>
      <c r="V26" s="580"/>
      <c r="W26" s="580"/>
    </row>
    <row r="27" ht="15.75" customHeight="1">
      <c r="A27" s="710"/>
      <c r="B27" s="594"/>
      <c r="C27" s="594"/>
      <c r="D27" s="726"/>
      <c r="E27" s="727"/>
      <c r="F27" s="727"/>
      <c r="G27" s="727"/>
      <c r="H27" s="727"/>
      <c r="I27" s="727"/>
      <c r="J27" s="727"/>
      <c r="K27" s="580"/>
      <c r="L27" s="580"/>
      <c r="M27" s="580"/>
      <c r="N27" s="580"/>
      <c r="O27" s="580"/>
      <c r="P27" s="580"/>
      <c r="Q27" s="580"/>
      <c r="R27" s="580"/>
      <c r="S27" s="580"/>
      <c r="T27" s="580"/>
      <c r="U27" s="580"/>
      <c r="V27" s="580"/>
      <c r="W27" s="580"/>
    </row>
    <row r="28" ht="15.75" customHeight="1">
      <c r="A28" s="715">
        <v>1.8</v>
      </c>
      <c r="B28" s="138" t="s">
        <v>1573</v>
      </c>
      <c r="C28" s="92" t="s">
        <v>428</v>
      </c>
      <c r="D28" s="92">
        <v>2.0</v>
      </c>
      <c r="E28" s="730"/>
      <c r="F28" s="730">
        <v>1160.0</v>
      </c>
      <c r="G28" s="193">
        <f>F28+E28</f>
        <v>1160</v>
      </c>
      <c r="H28" s="193">
        <f>N(E28)*N(D28)</f>
        <v>0</v>
      </c>
      <c r="I28" s="193">
        <f>N(F28)*N(D28)</f>
        <v>2320</v>
      </c>
      <c r="J28" s="193">
        <f>N(D28)*N(G28)</f>
        <v>2320</v>
      </c>
      <c r="K28" s="580"/>
      <c r="L28" s="580"/>
      <c r="M28" s="580"/>
      <c r="N28" s="580"/>
      <c r="O28" s="580"/>
      <c r="P28" s="580"/>
      <c r="Q28" s="580"/>
      <c r="R28" s="580"/>
      <c r="S28" s="580"/>
      <c r="T28" s="580"/>
      <c r="U28" s="580"/>
      <c r="V28" s="580"/>
      <c r="W28" s="580"/>
    </row>
    <row r="29" ht="15.75" customHeight="1">
      <c r="A29" s="725"/>
      <c r="B29" s="138" t="s">
        <v>1571</v>
      </c>
      <c r="C29" s="594"/>
      <c r="D29" s="726"/>
      <c r="E29" s="727"/>
      <c r="F29" s="727"/>
      <c r="G29" s="727"/>
      <c r="H29" s="727"/>
      <c r="I29" s="727"/>
      <c r="J29" s="727"/>
      <c r="K29" s="580"/>
      <c r="L29" s="580"/>
      <c r="M29" s="580"/>
      <c r="N29" s="580"/>
      <c r="O29" s="580"/>
      <c r="P29" s="580"/>
      <c r="Q29" s="580"/>
      <c r="R29" s="580"/>
      <c r="S29" s="580"/>
      <c r="T29" s="580"/>
      <c r="U29" s="580"/>
      <c r="V29" s="580"/>
      <c r="W29" s="580"/>
    </row>
    <row r="30" ht="15.75" customHeight="1">
      <c r="A30" s="710"/>
      <c r="B30" s="594"/>
      <c r="C30" s="594"/>
      <c r="D30" s="726"/>
      <c r="E30" s="727"/>
      <c r="F30" s="727"/>
      <c r="G30" s="727"/>
      <c r="H30" s="727"/>
      <c r="I30" s="727"/>
      <c r="J30" s="727"/>
      <c r="K30" s="580"/>
      <c r="L30" s="580"/>
      <c r="M30" s="580"/>
      <c r="N30" s="580"/>
      <c r="O30" s="580"/>
      <c r="P30" s="580"/>
      <c r="Q30" s="580"/>
      <c r="R30" s="580"/>
      <c r="S30" s="580"/>
      <c r="T30" s="580"/>
      <c r="U30" s="580"/>
      <c r="V30" s="580"/>
      <c r="W30" s="580"/>
    </row>
    <row r="31" ht="15.75" customHeight="1">
      <c r="A31" s="715">
        <v>1.9</v>
      </c>
      <c r="B31" s="138" t="s">
        <v>1574</v>
      </c>
      <c r="C31" s="92" t="s">
        <v>428</v>
      </c>
      <c r="D31" s="92">
        <v>12.0</v>
      </c>
      <c r="E31" s="730"/>
      <c r="F31" s="730">
        <v>174.0</v>
      </c>
      <c r="G31" s="193">
        <f>F31+E31</f>
        <v>174</v>
      </c>
      <c r="H31" s="193">
        <f>N(E31)*N(D31)</f>
        <v>0</v>
      </c>
      <c r="I31" s="193">
        <f>N(F31)*N(D31)</f>
        <v>2088</v>
      </c>
      <c r="J31" s="193">
        <f>N(D31)*N(G31)</f>
        <v>2088</v>
      </c>
      <c r="K31" s="580"/>
      <c r="L31" s="580"/>
      <c r="M31" s="580"/>
      <c r="N31" s="580"/>
      <c r="O31" s="580"/>
      <c r="P31" s="580"/>
      <c r="Q31" s="580"/>
      <c r="R31" s="580"/>
      <c r="S31" s="580"/>
      <c r="T31" s="580"/>
      <c r="U31" s="580"/>
      <c r="V31" s="580"/>
      <c r="W31" s="580"/>
    </row>
    <row r="32" ht="15.75" customHeight="1">
      <c r="A32" s="725"/>
      <c r="B32" s="138" t="s">
        <v>1571</v>
      </c>
      <c r="C32" s="594"/>
      <c r="D32" s="726"/>
      <c r="E32" s="727"/>
      <c r="F32" s="727"/>
      <c r="G32" s="727"/>
      <c r="H32" s="727"/>
      <c r="I32" s="727"/>
      <c r="J32" s="727"/>
      <c r="K32" s="580"/>
      <c r="L32" s="580"/>
      <c r="M32" s="580"/>
      <c r="N32" s="580"/>
      <c r="O32" s="580"/>
      <c r="P32" s="580"/>
      <c r="Q32" s="580"/>
      <c r="R32" s="580"/>
      <c r="S32" s="580"/>
      <c r="T32" s="580"/>
      <c r="U32" s="580"/>
      <c r="V32" s="580"/>
      <c r="W32" s="580"/>
    </row>
    <row r="33" ht="15.75" customHeight="1">
      <c r="A33" s="710"/>
      <c r="B33" s="594"/>
      <c r="C33" s="594"/>
      <c r="D33" s="726"/>
      <c r="E33" s="727"/>
      <c r="F33" s="727"/>
      <c r="G33" s="727"/>
      <c r="H33" s="727"/>
      <c r="I33" s="727"/>
      <c r="J33" s="727"/>
      <c r="K33" s="580"/>
      <c r="L33" s="580"/>
      <c r="M33" s="580"/>
      <c r="N33" s="580"/>
      <c r="O33" s="580"/>
      <c r="P33" s="580"/>
      <c r="Q33" s="580"/>
      <c r="R33" s="580"/>
      <c r="S33" s="580"/>
      <c r="T33" s="580"/>
      <c r="U33" s="580"/>
      <c r="V33" s="580"/>
      <c r="W33" s="580"/>
    </row>
    <row r="34" ht="15.75" customHeight="1">
      <c r="A34" s="718">
        <v>1.1</v>
      </c>
      <c r="B34" s="138" t="s">
        <v>1575</v>
      </c>
      <c r="C34" s="92" t="s">
        <v>428</v>
      </c>
      <c r="D34" s="92">
        <v>1.0</v>
      </c>
      <c r="E34" s="730"/>
      <c r="F34" s="730">
        <v>1741.0</v>
      </c>
      <c r="G34" s="193">
        <f>F34+E34</f>
        <v>1741</v>
      </c>
      <c r="H34" s="211">
        <f>N(E34)*N(D34)</f>
        <v>0</v>
      </c>
      <c r="I34" s="211">
        <f>N(F34)*N(D34)</f>
        <v>1741</v>
      </c>
      <c r="J34" s="211">
        <f>N(D34)*N(G34)</f>
        <v>1741</v>
      </c>
      <c r="K34" s="580"/>
      <c r="L34" s="580"/>
      <c r="M34" s="580"/>
      <c r="N34" s="580"/>
      <c r="O34" s="580"/>
      <c r="P34" s="580"/>
      <c r="Q34" s="580"/>
      <c r="R34" s="580"/>
      <c r="S34" s="580"/>
      <c r="T34" s="580"/>
      <c r="U34" s="580"/>
      <c r="V34" s="580"/>
      <c r="W34" s="580"/>
    </row>
    <row r="35" ht="15.75" customHeight="1">
      <c r="A35" s="611"/>
      <c r="B35" s="138" t="s">
        <v>1576</v>
      </c>
      <c r="C35" s="594"/>
      <c r="D35" s="726"/>
      <c r="E35" s="727"/>
      <c r="F35" s="727"/>
      <c r="G35" s="727"/>
      <c r="H35" s="731"/>
      <c r="I35" s="731"/>
      <c r="J35" s="731"/>
      <c r="K35" s="580"/>
      <c r="L35" s="580"/>
      <c r="M35" s="580"/>
      <c r="N35" s="580"/>
      <c r="O35" s="580"/>
      <c r="P35" s="580"/>
      <c r="Q35" s="580"/>
      <c r="R35" s="580"/>
      <c r="S35" s="580"/>
      <c r="T35" s="580"/>
      <c r="U35" s="580"/>
      <c r="V35" s="580"/>
      <c r="W35" s="580"/>
    </row>
    <row r="36" ht="15.75" customHeight="1">
      <c r="A36" s="611"/>
      <c r="B36" s="594"/>
      <c r="C36" s="594"/>
      <c r="D36" s="726"/>
      <c r="E36" s="727"/>
      <c r="F36" s="727"/>
      <c r="G36" s="727"/>
      <c r="H36" s="731"/>
      <c r="I36" s="731"/>
      <c r="J36" s="731"/>
      <c r="K36" s="580"/>
      <c r="L36" s="580"/>
      <c r="M36" s="580"/>
      <c r="N36" s="580"/>
      <c r="O36" s="580"/>
      <c r="P36" s="580"/>
      <c r="Q36" s="580"/>
      <c r="R36" s="580"/>
      <c r="S36" s="580"/>
      <c r="T36" s="580"/>
      <c r="U36" s="580"/>
      <c r="V36" s="580"/>
      <c r="W36" s="580"/>
    </row>
    <row r="37" ht="15.75" customHeight="1">
      <c r="A37" s="718">
        <v>1.11</v>
      </c>
      <c r="B37" s="138" t="s">
        <v>1577</v>
      </c>
      <c r="C37" s="92" t="s">
        <v>428</v>
      </c>
      <c r="D37" s="92">
        <v>0.0</v>
      </c>
      <c r="E37" s="730">
        <v>150000.0</v>
      </c>
      <c r="F37" s="730">
        <v>15000.0</v>
      </c>
      <c r="G37" s="193">
        <f>F37+E37</f>
        <v>165000</v>
      </c>
      <c r="H37" s="211">
        <f>N(E37)*N(D37)</f>
        <v>0</v>
      </c>
      <c r="I37" s="211">
        <f>N(F37)*N(D37)</f>
        <v>0</v>
      </c>
      <c r="J37" s="211">
        <f>N(D37)*N(G37)</f>
        <v>0</v>
      </c>
      <c r="K37" s="580"/>
      <c r="L37" s="580"/>
      <c r="M37" s="580"/>
      <c r="N37" s="580"/>
      <c r="O37" s="580"/>
      <c r="P37" s="580"/>
      <c r="Q37" s="580"/>
      <c r="R37" s="580"/>
      <c r="S37" s="580"/>
      <c r="T37" s="580"/>
      <c r="U37" s="580"/>
      <c r="V37" s="580"/>
      <c r="W37" s="580"/>
    </row>
    <row r="38" ht="15.75" customHeight="1">
      <c r="A38" s="611"/>
      <c r="B38" s="594"/>
      <c r="C38" s="594"/>
      <c r="D38" s="726"/>
      <c r="E38" s="727"/>
      <c r="F38" s="727"/>
      <c r="G38" s="727"/>
      <c r="H38" s="731"/>
      <c r="I38" s="731"/>
      <c r="J38" s="731"/>
      <c r="K38" s="580"/>
      <c r="L38" s="580"/>
      <c r="M38" s="580"/>
      <c r="N38" s="580"/>
      <c r="O38" s="580"/>
      <c r="P38" s="580"/>
      <c r="Q38" s="580"/>
      <c r="R38" s="580"/>
      <c r="S38" s="580"/>
      <c r="T38" s="580"/>
      <c r="U38" s="580"/>
      <c r="V38" s="580"/>
      <c r="W38" s="580"/>
    </row>
    <row r="39" ht="15.75" customHeight="1">
      <c r="A39" s="718">
        <v>1.12</v>
      </c>
      <c r="B39" s="138" t="s">
        <v>1578</v>
      </c>
      <c r="C39" s="92" t="s">
        <v>428</v>
      </c>
      <c r="D39" s="92">
        <v>0.0</v>
      </c>
      <c r="E39" s="730">
        <v>30000.0</v>
      </c>
      <c r="F39" s="730">
        <v>5000.0</v>
      </c>
      <c r="G39" s="193">
        <f>F39+E39</f>
        <v>35000</v>
      </c>
      <c r="H39" s="211">
        <f>N(E39)*N(D39)</f>
        <v>0</v>
      </c>
      <c r="I39" s="211">
        <f>N(F39)*N(D39)</f>
        <v>0</v>
      </c>
      <c r="J39" s="211">
        <f>N(D39)*N(G39)</f>
        <v>0</v>
      </c>
      <c r="K39" s="580"/>
      <c r="L39" s="580"/>
      <c r="M39" s="580"/>
      <c r="N39" s="580"/>
      <c r="O39" s="580"/>
      <c r="P39" s="580"/>
      <c r="Q39" s="580"/>
      <c r="R39" s="580"/>
      <c r="S39" s="580"/>
      <c r="T39" s="580"/>
      <c r="U39" s="580"/>
      <c r="V39" s="580"/>
      <c r="W39" s="580"/>
    </row>
    <row r="40" ht="15.75" customHeight="1">
      <c r="A40" s="611"/>
      <c r="B40" s="594"/>
      <c r="C40" s="594"/>
      <c r="D40" s="726"/>
      <c r="E40" s="727"/>
      <c r="F40" s="727"/>
      <c r="G40" s="727"/>
      <c r="H40" s="731"/>
      <c r="I40" s="731"/>
      <c r="J40" s="731"/>
      <c r="K40" s="580"/>
      <c r="L40" s="580"/>
      <c r="M40" s="580"/>
      <c r="N40" s="580"/>
      <c r="O40" s="580"/>
      <c r="P40" s="580"/>
      <c r="Q40" s="580"/>
      <c r="R40" s="580"/>
      <c r="S40" s="580"/>
      <c r="T40" s="580"/>
      <c r="U40" s="580"/>
      <c r="V40" s="580"/>
      <c r="W40" s="580"/>
    </row>
    <row r="41" ht="15.75" customHeight="1">
      <c r="A41" s="718">
        <v>1.13</v>
      </c>
      <c r="B41" s="138" t="s">
        <v>1579</v>
      </c>
      <c r="C41" s="92" t="s">
        <v>428</v>
      </c>
      <c r="D41" s="92">
        <v>0.0</v>
      </c>
      <c r="E41" s="730">
        <v>12500.0</v>
      </c>
      <c r="F41" s="730">
        <v>2500.0</v>
      </c>
      <c r="G41" s="193">
        <f>F41+E41</f>
        <v>15000</v>
      </c>
      <c r="H41" s="211">
        <f>N(E41)*N(D41)</f>
        <v>0</v>
      </c>
      <c r="I41" s="211">
        <f>N(F41)*N(D41)</f>
        <v>0</v>
      </c>
      <c r="J41" s="211">
        <f>N(D41)*N(G41)</f>
        <v>0</v>
      </c>
      <c r="K41" s="580"/>
      <c r="L41" s="580"/>
      <c r="M41" s="580"/>
      <c r="N41" s="580"/>
      <c r="O41" s="580"/>
      <c r="P41" s="580"/>
      <c r="Q41" s="580"/>
      <c r="R41" s="580"/>
      <c r="S41" s="580"/>
      <c r="T41" s="580"/>
      <c r="U41" s="580"/>
      <c r="V41" s="580"/>
      <c r="W41" s="580"/>
    </row>
    <row r="42" ht="15.75" customHeight="1">
      <c r="A42" s="611"/>
      <c r="B42" s="594"/>
      <c r="C42" s="594"/>
      <c r="D42" s="726"/>
      <c r="E42" s="727"/>
      <c r="F42" s="727"/>
      <c r="G42" s="727"/>
      <c r="H42" s="727"/>
      <c r="I42" s="727"/>
      <c r="J42" s="727"/>
      <c r="K42" s="580"/>
      <c r="L42" s="580"/>
      <c r="M42" s="580"/>
      <c r="N42" s="580"/>
      <c r="O42" s="580"/>
      <c r="P42" s="580"/>
      <c r="Q42" s="580"/>
      <c r="R42" s="580"/>
      <c r="S42" s="580"/>
      <c r="T42" s="580"/>
      <c r="U42" s="580"/>
      <c r="V42" s="580"/>
      <c r="W42" s="580"/>
    </row>
    <row r="43" ht="15.75" customHeight="1">
      <c r="A43" s="611"/>
      <c r="B43" s="594"/>
      <c r="C43" s="594"/>
      <c r="D43" s="726"/>
      <c r="E43" s="727"/>
      <c r="F43" s="727"/>
      <c r="G43" s="727"/>
      <c r="H43" s="731"/>
      <c r="I43" s="731"/>
      <c r="J43" s="731"/>
      <c r="K43" s="580"/>
      <c r="L43" s="580"/>
      <c r="M43" s="580"/>
      <c r="N43" s="580"/>
      <c r="O43" s="580"/>
      <c r="P43" s="580"/>
      <c r="Q43" s="580"/>
      <c r="R43" s="580"/>
      <c r="S43" s="580"/>
      <c r="T43" s="580"/>
      <c r="U43" s="580"/>
      <c r="V43" s="580"/>
      <c r="W43" s="580"/>
    </row>
    <row r="44" ht="15.75" customHeight="1">
      <c r="A44" s="596"/>
      <c r="B44" s="645" t="s">
        <v>1580</v>
      </c>
      <c r="C44" s="732"/>
      <c r="D44" s="733"/>
      <c r="E44" s="729"/>
      <c r="F44" s="729"/>
      <c r="G44" s="729"/>
      <c r="H44" s="477">
        <f t="shared" ref="H44:J44" si="1">+SUM(H4:H43)</f>
        <v>0</v>
      </c>
      <c r="I44" s="477">
        <f t="shared" si="1"/>
        <v>46272</v>
      </c>
      <c r="J44" s="477">
        <f t="shared" si="1"/>
        <v>46272</v>
      </c>
      <c r="K44" s="580"/>
      <c r="L44" s="580"/>
      <c r="M44" s="580"/>
      <c r="N44" s="580"/>
      <c r="O44" s="580"/>
      <c r="P44" s="580"/>
      <c r="Q44" s="580"/>
      <c r="R44" s="580"/>
      <c r="S44" s="580"/>
      <c r="T44" s="580"/>
      <c r="U44" s="580"/>
      <c r="V44" s="580"/>
      <c r="W44" s="580"/>
    </row>
    <row r="45" ht="15.75" customHeight="1">
      <c r="A45" s="594"/>
      <c r="B45" s="594"/>
      <c r="C45" s="594"/>
      <c r="D45" s="726"/>
      <c r="E45" s="727"/>
      <c r="F45" s="727"/>
      <c r="G45" s="727"/>
      <c r="H45" s="727"/>
      <c r="I45" s="727"/>
      <c r="J45" s="727"/>
      <c r="K45" s="580"/>
      <c r="L45" s="580"/>
      <c r="M45" s="580"/>
      <c r="N45" s="580"/>
      <c r="O45" s="580"/>
      <c r="P45" s="580"/>
      <c r="Q45" s="580"/>
      <c r="R45" s="580"/>
      <c r="S45" s="580"/>
      <c r="T45" s="580"/>
      <c r="U45" s="580"/>
      <c r="V45" s="580"/>
      <c r="W45" s="580"/>
    </row>
    <row r="46" ht="15.75" customHeight="1">
      <c r="A46" s="711">
        <v>2.0</v>
      </c>
      <c r="B46" s="236" t="s">
        <v>1581</v>
      </c>
      <c r="C46" s="596"/>
      <c r="D46" s="728"/>
      <c r="E46" s="729"/>
      <c r="F46" s="729"/>
      <c r="G46" s="729"/>
      <c r="H46" s="729"/>
      <c r="I46" s="729"/>
      <c r="J46" s="729"/>
      <c r="K46" s="580"/>
      <c r="L46" s="580"/>
      <c r="M46" s="580"/>
      <c r="N46" s="580"/>
      <c r="O46" s="580"/>
      <c r="P46" s="580"/>
      <c r="Q46" s="580"/>
      <c r="R46" s="580"/>
      <c r="S46" s="580"/>
      <c r="T46" s="580"/>
      <c r="U46" s="580"/>
      <c r="V46" s="580"/>
      <c r="W46" s="580"/>
    </row>
    <row r="47" ht="15.75" customHeight="1">
      <c r="A47" s="594"/>
      <c r="B47" s="594"/>
      <c r="C47" s="594"/>
      <c r="D47" s="726"/>
      <c r="E47" s="727"/>
      <c r="F47" s="727"/>
      <c r="G47" s="727"/>
      <c r="H47" s="727"/>
      <c r="I47" s="727"/>
      <c r="J47" s="727"/>
      <c r="K47" s="580"/>
      <c r="L47" s="580"/>
      <c r="M47" s="580"/>
      <c r="N47" s="580"/>
      <c r="O47" s="580"/>
      <c r="P47" s="580"/>
      <c r="Q47" s="580"/>
      <c r="R47" s="580"/>
      <c r="S47" s="580"/>
      <c r="T47" s="580"/>
      <c r="U47" s="580"/>
      <c r="V47" s="580"/>
      <c r="W47" s="580"/>
    </row>
    <row r="48" ht="15.75" customHeight="1">
      <c r="A48" s="715">
        <v>2.1</v>
      </c>
      <c r="B48" s="138" t="s">
        <v>1582</v>
      </c>
      <c r="C48" s="594"/>
      <c r="D48" s="726"/>
      <c r="E48" s="727"/>
      <c r="F48" s="727"/>
      <c r="G48" s="727"/>
      <c r="H48" s="727"/>
      <c r="I48" s="727"/>
      <c r="J48" s="727"/>
      <c r="K48" s="580"/>
      <c r="L48" s="580"/>
      <c r="M48" s="580"/>
      <c r="N48" s="580"/>
      <c r="O48" s="580"/>
      <c r="P48" s="580"/>
      <c r="Q48" s="580"/>
      <c r="R48" s="580"/>
      <c r="S48" s="580"/>
      <c r="T48" s="580"/>
      <c r="U48" s="580"/>
      <c r="V48" s="580"/>
      <c r="W48" s="580"/>
    </row>
    <row r="49" ht="15.75" customHeight="1">
      <c r="A49" s="715" t="s">
        <v>284</v>
      </c>
      <c r="B49" s="138" t="s">
        <v>1583</v>
      </c>
      <c r="C49" s="92" t="s">
        <v>308</v>
      </c>
      <c r="D49" s="92" t="s">
        <v>954</v>
      </c>
      <c r="E49" s="730">
        <v>264.0</v>
      </c>
      <c r="F49" s="730">
        <v>60.0</v>
      </c>
      <c r="G49" s="193">
        <f t="shared" ref="G49:G52" si="2">F49+E49</f>
        <v>324</v>
      </c>
      <c r="H49" s="211">
        <f t="shared" ref="H49:H52" si="3">N(E49)*N(D49)</f>
        <v>0</v>
      </c>
      <c r="I49" s="211">
        <f t="shared" ref="I49:I52" si="4">N(F49)*N(D49)</f>
        <v>0</v>
      </c>
      <c r="J49" s="211">
        <f t="shared" ref="J49:J52" si="5">N(D49)*N(G49)</f>
        <v>0</v>
      </c>
      <c r="K49" s="580"/>
      <c r="L49" s="580"/>
      <c r="M49" s="580"/>
      <c r="N49" s="580"/>
      <c r="O49" s="580"/>
      <c r="P49" s="580"/>
      <c r="Q49" s="580"/>
      <c r="R49" s="580"/>
      <c r="S49" s="580"/>
      <c r="T49" s="580"/>
      <c r="U49" s="580"/>
      <c r="V49" s="580"/>
      <c r="W49" s="580"/>
    </row>
    <row r="50" ht="15.75" customHeight="1">
      <c r="A50" s="715" t="s">
        <v>292</v>
      </c>
      <c r="B50" s="138" t="s">
        <v>1584</v>
      </c>
      <c r="C50" s="92" t="s">
        <v>308</v>
      </c>
      <c r="D50" s="92" t="s">
        <v>954</v>
      </c>
      <c r="E50" s="730">
        <v>300.0</v>
      </c>
      <c r="F50" s="730">
        <v>60.0</v>
      </c>
      <c r="G50" s="193">
        <f t="shared" si="2"/>
        <v>360</v>
      </c>
      <c r="H50" s="211">
        <f t="shared" si="3"/>
        <v>0</v>
      </c>
      <c r="I50" s="211">
        <f t="shared" si="4"/>
        <v>0</v>
      </c>
      <c r="J50" s="211">
        <f t="shared" si="5"/>
        <v>0</v>
      </c>
      <c r="K50" s="580"/>
      <c r="L50" s="580"/>
      <c r="M50" s="580"/>
      <c r="N50" s="580"/>
      <c r="O50" s="580"/>
      <c r="P50" s="580"/>
      <c r="Q50" s="580"/>
      <c r="R50" s="580"/>
      <c r="S50" s="580"/>
      <c r="T50" s="580"/>
      <c r="U50" s="580"/>
      <c r="V50" s="580"/>
      <c r="W50" s="580"/>
    </row>
    <row r="51" ht="15.75" customHeight="1">
      <c r="A51" s="715" t="s">
        <v>508</v>
      </c>
      <c r="B51" s="138" t="s">
        <v>1585</v>
      </c>
      <c r="C51" s="92" t="s">
        <v>308</v>
      </c>
      <c r="D51" s="92" t="s">
        <v>954</v>
      </c>
      <c r="E51" s="730">
        <v>480.0</v>
      </c>
      <c r="F51" s="730">
        <v>60.0</v>
      </c>
      <c r="G51" s="193">
        <f t="shared" si="2"/>
        <v>540</v>
      </c>
      <c r="H51" s="211">
        <f t="shared" si="3"/>
        <v>0</v>
      </c>
      <c r="I51" s="211">
        <f t="shared" si="4"/>
        <v>0</v>
      </c>
      <c r="J51" s="211">
        <f t="shared" si="5"/>
        <v>0</v>
      </c>
      <c r="K51" s="580"/>
      <c r="L51" s="580"/>
      <c r="M51" s="580"/>
      <c r="N51" s="580"/>
      <c r="O51" s="580"/>
      <c r="P51" s="580"/>
      <c r="Q51" s="580"/>
      <c r="R51" s="580"/>
      <c r="S51" s="580"/>
      <c r="T51" s="580"/>
      <c r="U51" s="580"/>
      <c r="V51" s="580"/>
      <c r="W51" s="580"/>
    </row>
    <row r="52" ht="15.75" customHeight="1">
      <c r="A52" s="715" t="s">
        <v>510</v>
      </c>
      <c r="B52" s="138" t="s">
        <v>1586</v>
      </c>
      <c r="C52" s="92" t="s">
        <v>308</v>
      </c>
      <c r="D52" s="92" t="s">
        <v>954</v>
      </c>
      <c r="E52" s="730">
        <v>660.0</v>
      </c>
      <c r="F52" s="730">
        <v>60.0</v>
      </c>
      <c r="G52" s="193">
        <f t="shared" si="2"/>
        <v>720</v>
      </c>
      <c r="H52" s="211">
        <f t="shared" si="3"/>
        <v>0</v>
      </c>
      <c r="I52" s="211">
        <f t="shared" si="4"/>
        <v>0</v>
      </c>
      <c r="J52" s="211">
        <f t="shared" si="5"/>
        <v>0</v>
      </c>
      <c r="K52" s="580"/>
      <c r="L52" s="580"/>
      <c r="M52" s="580"/>
      <c r="N52" s="580"/>
      <c r="O52" s="580"/>
      <c r="P52" s="580"/>
      <c r="Q52" s="580"/>
      <c r="R52" s="580"/>
      <c r="S52" s="580"/>
      <c r="T52" s="580"/>
      <c r="U52" s="580"/>
      <c r="V52" s="580"/>
      <c r="W52" s="580"/>
    </row>
    <row r="53" ht="15.75" customHeight="1">
      <c r="A53" s="594"/>
      <c r="B53" s="594"/>
      <c r="C53" s="594"/>
      <c r="D53" s="726"/>
      <c r="E53" s="727"/>
      <c r="F53" s="727"/>
      <c r="G53" s="727"/>
      <c r="H53" s="727"/>
      <c r="I53" s="727"/>
      <c r="J53" s="727"/>
      <c r="K53" s="580"/>
      <c r="L53" s="580"/>
      <c r="M53" s="580"/>
      <c r="N53" s="580"/>
      <c r="O53" s="580"/>
      <c r="P53" s="580"/>
      <c r="Q53" s="580"/>
      <c r="R53" s="580"/>
      <c r="S53" s="580"/>
      <c r="T53" s="580"/>
      <c r="U53" s="580"/>
      <c r="V53" s="580"/>
      <c r="W53" s="580"/>
    </row>
    <row r="54" ht="15.75" customHeight="1">
      <c r="A54" s="715">
        <v>2.2</v>
      </c>
      <c r="B54" s="138" t="s">
        <v>1587</v>
      </c>
      <c r="C54" s="594"/>
      <c r="D54" s="726"/>
      <c r="E54" s="727"/>
      <c r="F54" s="727"/>
      <c r="G54" s="727"/>
      <c r="H54" s="727"/>
      <c r="I54" s="727"/>
      <c r="J54" s="727"/>
      <c r="K54" s="580"/>
      <c r="L54" s="580"/>
      <c r="M54" s="580"/>
      <c r="N54" s="580"/>
      <c r="O54" s="580"/>
      <c r="P54" s="580"/>
      <c r="Q54" s="580"/>
      <c r="R54" s="580"/>
      <c r="S54" s="580"/>
      <c r="T54" s="580"/>
      <c r="U54" s="580"/>
      <c r="V54" s="580"/>
      <c r="W54" s="580"/>
    </row>
    <row r="55" ht="15.75" customHeight="1">
      <c r="A55" s="715" t="s">
        <v>284</v>
      </c>
      <c r="B55" s="138" t="s">
        <v>1588</v>
      </c>
      <c r="C55" s="92" t="s">
        <v>308</v>
      </c>
      <c r="D55" s="92" t="s">
        <v>954</v>
      </c>
      <c r="E55" s="727"/>
      <c r="F55" s="727"/>
      <c r="G55" s="727"/>
      <c r="H55" s="211">
        <f t="shared" ref="H55:H57" si="6">N(E55)*N(D55)</f>
        <v>0</v>
      </c>
      <c r="I55" s="211">
        <f t="shared" ref="I55:I57" si="7">N(F55)*N(D55)</f>
        <v>0</v>
      </c>
      <c r="J55" s="211">
        <f t="shared" ref="J55:J57" si="8">N(D55)*N(G55)</f>
        <v>0</v>
      </c>
      <c r="K55" s="580"/>
      <c r="L55" s="580"/>
      <c r="M55" s="580"/>
      <c r="N55" s="580"/>
      <c r="O55" s="580"/>
      <c r="P55" s="580"/>
      <c r="Q55" s="580"/>
      <c r="R55" s="580"/>
      <c r="S55" s="580"/>
      <c r="T55" s="580"/>
      <c r="U55" s="580"/>
      <c r="V55" s="580"/>
      <c r="W55" s="580"/>
    </row>
    <row r="56" ht="15.75" customHeight="1">
      <c r="A56" s="715" t="s">
        <v>292</v>
      </c>
      <c r="B56" s="138" t="s">
        <v>1589</v>
      </c>
      <c r="C56" s="92" t="s">
        <v>308</v>
      </c>
      <c r="D56" s="92">
        <v>75.0</v>
      </c>
      <c r="E56" s="730">
        <v>209.0</v>
      </c>
      <c r="F56" s="730">
        <v>46.0</v>
      </c>
      <c r="G56" s="193">
        <f t="shared" ref="G56:G57" si="9">F56+E56</f>
        <v>255</v>
      </c>
      <c r="H56" s="193">
        <f t="shared" si="6"/>
        <v>15675</v>
      </c>
      <c r="I56" s="193">
        <f t="shared" si="7"/>
        <v>3450</v>
      </c>
      <c r="J56" s="193">
        <f t="shared" si="8"/>
        <v>19125</v>
      </c>
      <c r="K56" s="580"/>
      <c r="L56" s="580"/>
      <c r="M56" s="580"/>
      <c r="N56" s="580"/>
      <c r="O56" s="580"/>
      <c r="P56" s="580"/>
      <c r="Q56" s="580"/>
      <c r="R56" s="580"/>
      <c r="S56" s="580"/>
      <c r="T56" s="580"/>
      <c r="U56" s="580"/>
      <c r="V56" s="580"/>
      <c r="W56" s="580"/>
    </row>
    <row r="57" ht="15.75" customHeight="1">
      <c r="A57" s="715" t="s">
        <v>508</v>
      </c>
      <c r="B57" s="138" t="s">
        <v>1590</v>
      </c>
      <c r="C57" s="92" t="s">
        <v>308</v>
      </c>
      <c r="D57" s="92" t="s">
        <v>954</v>
      </c>
      <c r="E57" s="727"/>
      <c r="F57" s="727"/>
      <c r="G57" s="193">
        <f t="shared" si="9"/>
        <v>0</v>
      </c>
      <c r="H57" s="211">
        <f t="shared" si="6"/>
        <v>0</v>
      </c>
      <c r="I57" s="211">
        <f t="shared" si="7"/>
        <v>0</v>
      </c>
      <c r="J57" s="211">
        <f t="shared" si="8"/>
        <v>0</v>
      </c>
      <c r="K57" s="580"/>
      <c r="L57" s="580"/>
      <c r="M57" s="580"/>
      <c r="N57" s="580"/>
      <c r="O57" s="580"/>
      <c r="P57" s="580"/>
      <c r="Q57" s="580"/>
      <c r="R57" s="580"/>
      <c r="S57" s="580"/>
      <c r="T57" s="580"/>
      <c r="U57" s="580"/>
      <c r="V57" s="580"/>
      <c r="W57" s="580"/>
    </row>
    <row r="58" ht="15.75" customHeight="1">
      <c r="A58" s="594"/>
      <c r="B58" s="594"/>
      <c r="C58" s="594"/>
      <c r="D58" s="726"/>
      <c r="E58" s="727"/>
      <c r="F58" s="727"/>
      <c r="G58" s="727"/>
      <c r="H58" s="727"/>
      <c r="I58" s="727"/>
      <c r="J58" s="727"/>
      <c r="K58" s="580"/>
      <c r="L58" s="580"/>
      <c r="M58" s="580"/>
      <c r="N58" s="580"/>
      <c r="O58" s="580"/>
      <c r="P58" s="580"/>
      <c r="Q58" s="580"/>
      <c r="R58" s="580"/>
      <c r="S58" s="580"/>
      <c r="T58" s="580"/>
      <c r="U58" s="580"/>
      <c r="V58" s="580"/>
      <c r="W58" s="580"/>
    </row>
    <row r="59" ht="15.75" customHeight="1">
      <c r="A59" s="594"/>
      <c r="B59" s="594"/>
      <c r="C59" s="594"/>
      <c r="D59" s="726"/>
      <c r="E59" s="727"/>
      <c r="F59" s="727"/>
      <c r="G59" s="727"/>
      <c r="H59" s="727"/>
      <c r="I59" s="727"/>
      <c r="J59" s="727"/>
      <c r="K59" s="580"/>
      <c r="L59" s="580"/>
      <c r="M59" s="580"/>
      <c r="N59" s="580"/>
      <c r="O59" s="580"/>
      <c r="P59" s="580"/>
      <c r="Q59" s="580"/>
      <c r="R59" s="580"/>
      <c r="S59" s="580"/>
      <c r="T59" s="580"/>
      <c r="U59" s="580"/>
      <c r="V59" s="580"/>
      <c r="W59" s="580"/>
    </row>
    <row r="60" ht="15.75" customHeight="1">
      <c r="A60" s="715">
        <v>2.3</v>
      </c>
      <c r="B60" s="138" t="s">
        <v>1591</v>
      </c>
      <c r="C60" s="92" t="s">
        <v>428</v>
      </c>
      <c r="D60" s="92" t="s">
        <v>954</v>
      </c>
      <c r="E60" s="727"/>
      <c r="F60" s="727"/>
      <c r="G60" s="727"/>
      <c r="H60" s="211">
        <f>N(E60)*N(D60)</f>
        <v>0</v>
      </c>
      <c r="I60" s="211">
        <f>N(F60)*N(D60)</f>
        <v>0</v>
      </c>
      <c r="J60" s="211">
        <f>N(D60)*N(G60)</f>
        <v>0</v>
      </c>
      <c r="K60" s="580"/>
      <c r="L60" s="580"/>
      <c r="M60" s="580"/>
      <c r="N60" s="580"/>
      <c r="O60" s="580"/>
      <c r="P60" s="580"/>
      <c r="Q60" s="580"/>
      <c r="R60" s="580"/>
      <c r="S60" s="580"/>
      <c r="T60" s="580"/>
      <c r="U60" s="580"/>
      <c r="V60" s="580"/>
      <c r="W60" s="580"/>
    </row>
    <row r="61" ht="15.75" customHeight="1">
      <c r="A61" s="594"/>
      <c r="B61" s="594"/>
      <c r="C61" s="594"/>
      <c r="D61" s="726"/>
      <c r="E61" s="727"/>
      <c r="F61" s="727"/>
      <c r="G61" s="727"/>
      <c r="H61" s="727"/>
      <c r="I61" s="727"/>
      <c r="J61" s="727"/>
      <c r="K61" s="580"/>
      <c r="L61" s="580"/>
      <c r="M61" s="580"/>
      <c r="N61" s="580"/>
      <c r="O61" s="580"/>
      <c r="P61" s="580"/>
      <c r="Q61" s="580"/>
      <c r="R61" s="580"/>
      <c r="S61" s="580"/>
      <c r="T61" s="580"/>
      <c r="U61" s="580"/>
      <c r="V61" s="580"/>
      <c r="W61" s="580"/>
    </row>
    <row r="62" ht="15.75" customHeight="1">
      <c r="A62" s="715">
        <v>2.4</v>
      </c>
      <c r="B62" s="138" t="s">
        <v>1592</v>
      </c>
      <c r="C62" s="92" t="s">
        <v>428</v>
      </c>
      <c r="D62" s="92">
        <v>6.0</v>
      </c>
      <c r="E62" s="730">
        <v>522.0</v>
      </c>
      <c r="F62" s="730">
        <v>174.0</v>
      </c>
      <c r="G62" s="193">
        <f>F62+E62</f>
        <v>696</v>
      </c>
      <c r="H62" s="193">
        <f>N(E62)*N(D62)</f>
        <v>3132</v>
      </c>
      <c r="I62" s="193">
        <f>N(F62)*N(D62)</f>
        <v>1044</v>
      </c>
      <c r="J62" s="193">
        <f>N(D62)*N(G62)</f>
        <v>4176</v>
      </c>
      <c r="K62" s="580"/>
      <c r="L62" s="580"/>
      <c r="M62" s="580"/>
      <c r="N62" s="580"/>
      <c r="O62" s="580"/>
      <c r="P62" s="580"/>
      <c r="Q62" s="580"/>
      <c r="R62" s="580"/>
      <c r="S62" s="580"/>
      <c r="T62" s="580"/>
      <c r="U62" s="580"/>
      <c r="V62" s="580"/>
      <c r="W62" s="580"/>
    </row>
    <row r="63" ht="15.75" customHeight="1">
      <c r="A63" s="594"/>
      <c r="B63" s="594"/>
      <c r="C63" s="594"/>
      <c r="D63" s="726"/>
      <c r="E63" s="727"/>
      <c r="F63" s="727"/>
      <c r="G63" s="727"/>
      <c r="H63" s="727"/>
      <c r="I63" s="727"/>
      <c r="J63" s="727"/>
      <c r="K63" s="580"/>
      <c r="L63" s="580"/>
      <c r="M63" s="580"/>
      <c r="N63" s="580"/>
      <c r="O63" s="580"/>
      <c r="P63" s="580"/>
      <c r="Q63" s="580"/>
      <c r="R63" s="580"/>
      <c r="S63" s="580"/>
      <c r="T63" s="580"/>
      <c r="U63" s="580"/>
      <c r="V63" s="580"/>
      <c r="W63" s="580"/>
    </row>
    <row r="64" ht="15.75" customHeight="1">
      <c r="A64" s="715">
        <v>2.5</v>
      </c>
      <c r="B64" s="138" t="s">
        <v>1593</v>
      </c>
      <c r="C64" s="92" t="s">
        <v>428</v>
      </c>
      <c r="D64" s="92">
        <v>0.0</v>
      </c>
      <c r="E64" s="730">
        <v>300.0</v>
      </c>
      <c r="F64" s="730">
        <v>120.0</v>
      </c>
      <c r="G64" s="193">
        <f>F64+E64</f>
        <v>420</v>
      </c>
      <c r="H64" s="211">
        <f>N(E64)*N(D64)</f>
        <v>0</v>
      </c>
      <c r="I64" s="211">
        <f>N(F64)*N(D64)</f>
        <v>0</v>
      </c>
      <c r="J64" s="211">
        <f>N(D64)*N(G64)</f>
        <v>0</v>
      </c>
      <c r="K64" s="580"/>
      <c r="L64" s="580"/>
      <c r="M64" s="580"/>
      <c r="N64" s="580"/>
      <c r="O64" s="580"/>
      <c r="P64" s="580"/>
      <c r="Q64" s="580"/>
      <c r="R64" s="580"/>
      <c r="S64" s="580"/>
      <c r="T64" s="580"/>
      <c r="U64" s="580"/>
      <c r="V64" s="580"/>
      <c r="W64" s="580"/>
    </row>
    <row r="65" ht="15.75" customHeight="1">
      <c r="A65" s="594"/>
      <c r="B65" s="594"/>
      <c r="C65" s="594"/>
      <c r="D65" s="726"/>
      <c r="E65" s="727"/>
      <c r="F65" s="727"/>
      <c r="G65" s="727"/>
      <c r="H65" s="727"/>
      <c r="I65" s="727"/>
      <c r="J65" s="727"/>
      <c r="K65" s="580"/>
      <c r="L65" s="580"/>
      <c r="M65" s="580"/>
      <c r="N65" s="580"/>
      <c r="O65" s="580"/>
      <c r="P65" s="580"/>
      <c r="Q65" s="580"/>
      <c r="R65" s="580"/>
      <c r="S65" s="580"/>
      <c r="T65" s="580"/>
      <c r="U65" s="580"/>
      <c r="V65" s="580"/>
      <c r="W65" s="580"/>
    </row>
    <row r="66" ht="15.75" customHeight="1">
      <c r="A66" s="715">
        <v>2.6</v>
      </c>
      <c r="B66" s="138" t="s">
        <v>1594</v>
      </c>
      <c r="C66" s="92" t="s">
        <v>428</v>
      </c>
      <c r="D66" s="92">
        <v>0.0</v>
      </c>
      <c r="E66" s="730">
        <v>1800.0</v>
      </c>
      <c r="F66" s="730">
        <v>120.0</v>
      </c>
      <c r="G66" s="193">
        <f>F66+E66</f>
        <v>1920</v>
      </c>
      <c r="H66" s="211">
        <f>N(E66)*N(D66)</f>
        <v>0</v>
      </c>
      <c r="I66" s="211">
        <f>N(F66)*N(D66)</f>
        <v>0</v>
      </c>
      <c r="J66" s="211">
        <f>N(D66)*N(G66)</f>
        <v>0</v>
      </c>
      <c r="K66" s="580"/>
      <c r="L66" s="580"/>
      <c r="M66" s="580"/>
      <c r="N66" s="580"/>
      <c r="O66" s="580"/>
      <c r="P66" s="580"/>
      <c r="Q66" s="580"/>
      <c r="R66" s="580"/>
      <c r="S66" s="580"/>
      <c r="T66" s="580"/>
      <c r="U66" s="580"/>
      <c r="V66" s="580"/>
      <c r="W66" s="580"/>
    </row>
    <row r="67" ht="15.75" customHeight="1">
      <c r="A67" s="725"/>
      <c r="B67" s="138" t="s">
        <v>1595</v>
      </c>
      <c r="C67" s="594"/>
      <c r="D67" s="726"/>
      <c r="E67" s="727"/>
      <c r="F67" s="727"/>
      <c r="G67" s="727"/>
      <c r="H67" s="727"/>
      <c r="I67" s="727"/>
      <c r="J67" s="727"/>
      <c r="K67" s="580"/>
      <c r="L67" s="580"/>
      <c r="M67" s="580"/>
      <c r="N67" s="580"/>
      <c r="O67" s="580"/>
      <c r="P67" s="580"/>
      <c r="Q67" s="580"/>
      <c r="R67" s="580"/>
      <c r="S67" s="580"/>
      <c r="T67" s="580"/>
      <c r="U67" s="580"/>
      <c r="V67" s="580"/>
      <c r="W67" s="580"/>
    </row>
    <row r="68" ht="15.75" customHeight="1">
      <c r="A68" s="594"/>
      <c r="B68" s="594"/>
      <c r="C68" s="594"/>
      <c r="D68" s="726"/>
      <c r="E68" s="727"/>
      <c r="F68" s="727"/>
      <c r="G68" s="727"/>
      <c r="H68" s="727"/>
      <c r="I68" s="727"/>
      <c r="J68" s="727"/>
      <c r="K68" s="580"/>
      <c r="L68" s="580"/>
      <c r="M68" s="580"/>
      <c r="N68" s="580"/>
      <c r="O68" s="580"/>
      <c r="P68" s="580"/>
      <c r="Q68" s="580"/>
      <c r="R68" s="580"/>
      <c r="S68" s="580"/>
      <c r="T68" s="580"/>
      <c r="U68" s="580"/>
      <c r="V68" s="580"/>
      <c r="W68" s="580"/>
    </row>
    <row r="69" ht="15.75" customHeight="1">
      <c r="A69" s="715">
        <v>2.7</v>
      </c>
      <c r="B69" s="138" t="s">
        <v>1596</v>
      </c>
      <c r="C69" s="92" t="s">
        <v>1294</v>
      </c>
      <c r="D69" s="92">
        <v>0.0</v>
      </c>
      <c r="E69" s="730">
        <v>108.0</v>
      </c>
      <c r="F69" s="730">
        <v>42.0</v>
      </c>
      <c r="G69" s="193">
        <f>F69+E69</f>
        <v>150</v>
      </c>
      <c r="H69" s="211">
        <f>N(E69)*N(D69)</f>
        <v>0</v>
      </c>
      <c r="I69" s="211">
        <f>N(F69)*N(D69)</f>
        <v>0</v>
      </c>
      <c r="J69" s="211">
        <f>N(D69)*N(G69)</f>
        <v>0</v>
      </c>
      <c r="K69" s="580"/>
      <c r="L69" s="580"/>
      <c r="M69" s="580"/>
      <c r="N69" s="580"/>
      <c r="O69" s="580"/>
      <c r="P69" s="580"/>
      <c r="Q69" s="580"/>
      <c r="R69" s="580"/>
      <c r="S69" s="580"/>
      <c r="T69" s="580"/>
      <c r="U69" s="580"/>
      <c r="V69" s="580"/>
      <c r="W69" s="580"/>
    </row>
    <row r="70" ht="15.75" customHeight="1">
      <c r="A70" s="594"/>
      <c r="B70" s="594"/>
      <c r="C70" s="594"/>
      <c r="D70" s="726"/>
      <c r="E70" s="727"/>
      <c r="F70" s="727"/>
      <c r="G70" s="727"/>
      <c r="H70" s="727"/>
      <c r="I70" s="727"/>
      <c r="J70" s="727"/>
      <c r="K70" s="580"/>
      <c r="L70" s="580"/>
      <c r="M70" s="580"/>
      <c r="N70" s="580"/>
      <c r="O70" s="580"/>
      <c r="P70" s="580"/>
      <c r="Q70" s="580"/>
      <c r="R70" s="580"/>
      <c r="S70" s="580"/>
      <c r="T70" s="580"/>
      <c r="U70" s="580"/>
      <c r="V70" s="580"/>
      <c r="W70" s="580"/>
    </row>
    <row r="71" ht="15.75" customHeight="1">
      <c r="A71" s="715">
        <v>2.8</v>
      </c>
      <c r="B71" s="138" t="s">
        <v>1597</v>
      </c>
      <c r="C71" s="92" t="s">
        <v>428</v>
      </c>
      <c r="D71" s="92">
        <v>1.0</v>
      </c>
      <c r="E71" s="730">
        <v>18566.0</v>
      </c>
      <c r="F71" s="730">
        <v>1741.0</v>
      </c>
      <c r="G71" s="193">
        <f>F71+E71</f>
        <v>20307</v>
      </c>
      <c r="H71" s="193">
        <f>N(E71)*N(D71)</f>
        <v>18566</v>
      </c>
      <c r="I71" s="193">
        <f>N(F71)*N(D71)</f>
        <v>1741</v>
      </c>
      <c r="J71" s="193">
        <f>N(D71)*N(G71)</f>
        <v>20307</v>
      </c>
      <c r="K71" s="580"/>
      <c r="L71" s="580"/>
      <c r="M71" s="580"/>
      <c r="N71" s="580"/>
      <c r="O71" s="580"/>
      <c r="P71" s="580"/>
      <c r="Q71" s="580"/>
      <c r="R71" s="580"/>
      <c r="S71" s="580"/>
      <c r="T71" s="580"/>
      <c r="U71" s="580"/>
      <c r="V71" s="580"/>
      <c r="W71" s="580"/>
    </row>
    <row r="72" ht="15.75" customHeight="1">
      <c r="A72" s="594"/>
      <c r="B72" s="594"/>
      <c r="C72" s="594"/>
      <c r="D72" s="726"/>
      <c r="E72" s="727"/>
      <c r="F72" s="727"/>
      <c r="G72" s="727"/>
      <c r="H72" s="727"/>
      <c r="I72" s="727"/>
      <c r="J72" s="727"/>
      <c r="K72" s="580"/>
      <c r="L72" s="580"/>
      <c r="M72" s="580"/>
      <c r="N72" s="580"/>
      <c r="O72" s="580"/>
      <c r="P72" s="580"/>
      <c r="Q72" s="580"/>
      <c r="R72" s="580"/>
      <c r="S72" s="580"/>
      <c r="T72" s="580"/>
      <c r="U72" s="580"/>
      <c r="V72" s="580"/>
      <c r="W72" s="580"/>
    </row>
    <row r="73" ht="15.75" customHeight="1">
      <c r="A73" s="715">
        <v>2.9</v>
      </c>
      <c r="B73" s="138" t="s">
        <v>1598</v>
      </c>
      <c r="C73" s="92" t="s">
        <v>428</v>
      </c>
      <c r="D73" s="92">
        <v>1.0</v>
      </c>
      <c r="E73" s="730">
        <v>48350.0</v>
      </c>
      <c r="F73" s="730">
        <v>1741.0</v>
      </c>
      <c r="G73" s="193">
        <f>F73+E73</f>
        <v>50091</v>
      </c>
      <c r="H73" s="193">
        <f>N(E73)*N(D73)</f>
        <v>48350</v>
      </c>
      <c r="I73" s="193">
        <f>N(F73)*N(D73)</f>
        <v>1741</v>
      </c>
      <c r="J73" s="193">
        <f>N(D73)*N(G73)</f>
        <v>50091</v>
      </c>
      <c r="K73" s="580"/>
      <c r="L73" s="580"/>
      <c r="M73" s="580"/>
      <c r="N73" s="580"/>
      <c r="O73" s="580"/>
      <c r="P73" s="580"/>
      <c r="Q73" s="580"/>
      <c r="R73" s="580"/>
      <c r="S73" s="580"/>
      <c r="T73" s="580"/>
      <c r="U73" s="580"/>
      <c r="V73" s="580"/>
      <c r="W73" s="580"/>
    </row>
    <row r="74" ht="15.75" customHeight="1">
      <c r="A74" s="710"/>
      <c r="B74" s="138" t="s">
        <v>1599</v>
      </c>
      <c r="C74" s="594"/>
      <c r="D74" s="726"/>
      <c r="E74" s="727"/>
      <c r="F74" s="727"/>
      <c r="G74" s="727"/>
      <c r="H74" s="727"/>
      <c r="I74" s="727"/>
      <c r="J74" s="727"/>
      <c r="K74" s="580"/>
      <c r="L74" s="580"/>
      <c r="M74" s="580"/>
      <c r="N74" s="580"/>
      <c r="O74" s="580"/>
      <c r="P74" s="580"/>
      <c r="Q74" s="580"/>
      <c r="R74" s="580"/>
      <c r="S74" s="580"/>
      <c r="T74" s="580"/>
      <c r="U74" s="580"/>
      <c r="V74" s="580"/>
      <c r="W74" s="580"/>
    </row>
    <row r="75" ht="15.75" customHeight="1">
      <c r="A75" s="594"/>
      <c r="B75" s="594"/>
      <c r="C75" s="594"/>
      <c r="D75" s="726"/>
      <c r="E75" s="727"/>
      <c r="F75" s="727"/>
      <c r="G75" s="727"/>
      <c r="H75" s="727"/>
      <c r="I75" s="727"/>
      <c r="J75" s="727"/>
      <c r="K75" s="580"/>
      <c r="L75" s="580"/>
      <c r="M75" s="580"/>
      <c r="N75" s="580"/>
      <c r="O75" s="580"/>
      <c r="P75" s="580"/>
      <c r="Q75" s="580"/>
      <c r="R75" s="580"/>
      <c r="S75" s="580"/>
      <c r="T75" s="580"/>
      <c r="U75" s="580"/>
      <c r="V75" s="580"/>
      <c r="W75" s="580"/>
    </row>
    <row r="76" ht="15.75" customHeight="1">
      <c r="A76" s="594"/>
      <c r="B76" s="594"/>
      <c r="C76" s="594"/>
      <c r="D76" s="726"/>
      <c r="E76" s="727"/>
      <c r="F76" s="727"/>
      <c r="G76" s="727"/>
      <c r="H76" s="727"/>
      <c r="I76" s="727"/>
      <c r="J76" s="727"/>
      <c r="K76" s="580"/>
      <c r="L76" s="580"/>
      <c r="M76" s="580"/>
      <c r="N76" s="580"/>
      <c r="O76" s="580"/>
      <c r="P76" s="580"/>
      <c r="Q76" s="580"/>
      <c r="R76" s="580"/>
      <c r="S76" s="580"/>
      <c r="T76" s="580"/>
      <c r="U76" s="580"/>
      <c r="V76" s="580"/>
      <c r="W76" s="580"/>
    </row>
    <row r="77" ht="15.75" customHeight="1">
      <c r="A77" s="596"/>
      <c r="B77" s="645" t="s">
        <v>1580</v>
      </c>
      <c r="C77" s="732"/>
      <c r="D77" s="733"/>
      <c r="E77" s="729"/>
      <c r="F77" s="729"/>
      <c r="G77" s="729"/>
      <c r="H77" s="477">
        <f t="shared" ref="H77:J77" si="10">+SUM(H46:H76)</f>
        <v>85723</v>
      </c>
      <c r="I77" s="477">
        <f t="shared" si="10"/>
        <v>7976</v>
      </c>
      <c r="J77" s="477">
        <f t="shared" si="10"/>
        <v>93699</v>
      </c>
      <c r="K77" s="580"/>
      <c r="L77" s="580"/>
      <c r="M77" s="580"/>
      <c r="N77" s="580"/>
      <c r="O77" s="580"/>
      <c r="P77" s="580"/>
      <c r="Q77" s="580"/>
      <c r="R77" s="580"/>
      <c r="S77" s="580"/>
      <c r="T77" s="580"/>
      <c r="U77" s="580"/>
      <c r="V77" s="580"/>
      <c r="W77" s="580"/>
    </row>
    <row r="78" ht="15.75" customHeight="1">
      <c r="A78" s="594"/>
      <c r="B78" s="141" t="s">
        <v>1154</v>
      </c>
      <c r="C78" s="594"/>
      <c r="D78" s="726"/>
      <c r="E78" s="727"/>
      <c r="F78" s="727"/>
      <c r="G78" s="727"/>
      <c r="H78" s="727"/>
      <c r="I78" s="727"/>
      <c r="J78" s="727"/>
      <c r="K78" s="580"/>
      <c r="L78" s="580"/>
      <c r="M78" s="580"/>
      <c r="N78" s="580"/>
      <c r="O78" s="580"/>
      <c r="P78" s="580"/>
      <c r="Q78" s="580"/>
      <c r="R78" s="580"/>
      <c r="S78" s="580"/>
      <c r="T78" s="580"/>
      <c r="U78" s="580"/>
      <c r="V78" s="580"/>
      <c r="W78" s="580"/>
    </row>
    <row r="79" ht="15.75" customHeight="1">
      <c r="A79" s="734">
        <v>3.0</v>
      </c>
      <c r="B79" s="645" t="s">
        <v>1600</v>
      </c>
      <c r="C79" s="732"/>
      <c r="D79" s="733"/>
      <c r="E79" s="729"/>
      <c r="F79" s="729"/>
      <c r="G79" s="729"/>
      <c r="H79" s="729"/>
      <c r="I79" s="729"/>
      <c r="J79" s="729"/>
      <c r="K79" s="580"/>
      <c r="L79" s="580"/>
      <c r="M79" s="580"/>
      <c r="N79" s="580"/>
      <c r="O79" s="580"/>
      <c r="P79" s="580"/>
      <c r="Q79" s="580"/>
      <c r="R79" s="580"/>
      <c r="S79" s="580"/>
      <c r="T79" s="580"/>
      <c r="U79" s="580"/>
      <c r="V79" s="580"/>
      <c r="W79" s="580"/>
    </row>
    <row r="80" ht="15.75" customHeight="1">
      <c r="A80" s="594"/>
      <c r="B80" s="594"/>
      <c r="C80" s="594"/>
      <c r="D80" s="726"/>
      <c r="E80" s="727"/>
      <c r="F80" s="727"/>
      <c r="G80" s="727"/>
      <c r="H80" s="727"/>
      <c r="I80" s="727"/>
      <c r="J80" s="727"/>
      <c r="K80" s="580"/>
      <c r="L80" s="580"/>
      <c r="M80" s="580"/>
      <c r="N80" s="580"/>
      <c r="O80" s="580"/>
      <c r="P80" s="580"/>
      <c r="Q80" s="580"/>
      <c r="R80" s="580"/>
      <c r="S80" s="580"/>
      <c r="T80" s="580"/>
      <c r="U80" s="580"/>
      <c r="V80" s="580"/>
      <c r="W80" s="580"/>
    </row>
    <row r="81" ht="15.75" customHeight="1">
      <c r="A81" s="715">
        <v>3.1</v>
      </c>
      <c r="B81" s="138" t="s">
        <v>1601</v>
      </c>
      <c r="C81" s="594"/>
      <c r="D81" s="726"/>
      <c r="E81" s="727"/>
      <c r="F81" s="727"/>
      <c r="G81" s="727"/>
      <c r="H81" s="727"/>
      <c r="I81" s="727"/>
      <c r="J81" s="727"/>
      <c r="K81" s="580"/>
      <c r="L81" s="580"/>
      <c r="M81" s="580"/>
      <c r="N81" s="580"/>
      <c r="O81" s="580"/>
      <c r="P81" s="580"/>
      <c r="Q81" s="580"/>
      <c r="R81" s="580"/>
      <c r="S81" s="580"/>
      <c r="T81" s="580"/>
      <c r="U81" s="580"/>
      <c r="V81" s="580"/>
      <c r="W81" s="580"/>
    </row>
    <row r="82" ht="15.75" customHeight="1">
      <c r="A82" s="715" t="s">
        <v>284</v>
      </c>
      <c r="B82" s="138" t="s">
        <v>1602</v>
      </c>
      <c r="C82" s="92" t="s">
        <v>308</v>
      </c>
      <c r="D82" s="92" t="s">
        <v>954</v>
      </c>
      <c r="E82" s="730">
        <v>144.0</v>
      </c>
      <c r="F82" s="730">
        <v>48.0</v>
      </c>
      <c r="G82" s="193">
        <f t="shared" ref="G82:G87" si="11">F82+E82</f>
        <v>192</v>
      </c>
      <c r="H82" s="211">
        <f t="shared" ref="H82:H87" si="12">N(E82)*N(D82)</f>
        <v>0</v>
      </c>
      <c r="I82" s="211">
        <f t="shared" ref="I82:I87" si="13">N(F82)*N(D82)</f>
        <v>0</v>
      </c>
      <c r="J82" s="211">
        <f t="shared" ref="J82:J87" si="14">N(D82)*N(G82)</f>
        <v>0</v>
      </c>
      <c r="K82" s="580"/>
      <c r="L82" s="580"/>
      <c r="M82" s="580"/>
      <c r="N82" s="580"/>
      <c r="O82" s="580"/>
      <c r="P82" s="580"/>
      <c r="Q82" s="580"/>
      <c r="R82" s="580"/>
      <c r="S82" s="580"/>
      <c r="T82" s="580"/>
      <c r="U82" s="580"/>
      <c r="V82" s="580"/>
      <c r="W82" s="580"/>
    </row>
    <row r="83" ht="15.75" customHeight="1">
      <c r="A83" s="715" t="s">
        <v>292</v>
      </c>
      <c r="B83" s="138" t="s">
        <v>1603</v>
      </c>
      <c r="C83" s="92" t="s">
        <v>308</v>
      </c>
      <c r="D83" s="92">
        <v>75.0</v>
      </c>
      <c r="E83" s="730">
        <v>157.0</v>
      </c>
      <c r="F83" s="730">
        <v>46.0</v>
      </c>
      <c r="G83" s="193">
        <f t="shared" si="11"/>
        <v>203</v>
      </c>
      <c r="H83" s="193">
        <f t="shared" si="12"/>
        <v>11775</v>
      </c>
      <c r="I83" s="193">
        <f t="shared" si="13"/>
        <v>3450</v>
      </c>
      <c r="J83" s="193">
        <f t="shared" si="14"/>
        <v>15225</v>
      </c>
      <c r="K83" s="580"/>
      <c r="L83" s="580"/>
      <c r="M83" s="580"/>
      <c r="N83" s="580"/>
      <c r="O83" s="580"/>
      <c r="P83" s="580"/>
      <c r="Q83" s="580"/>
      <c r="R83" s="580"/>
      <c r="S83" s="580"/>
      <c r="T83" s="580"/>
      <c r="U83" s="580"/>
      <c r="V83" s="580"/>
      <c r="W83" s="580"/>
    </row>
    <row r="84" ht="15.75" customHeight="1">
      <c r="A84" s="715" t="s">
        <v>508</v>
      </c>
      <c r="B84" s="138" t="s">
        <v>1604</v>
      </c>
      <c r="C84" s="92" t="s">
        <v>308</v>
      </c>
      <c r="D84" s="92" t="s">
        <v>954</v>
      </c>
      <c r="E84" s="730">
        <v>180.0</v>
      </c>
      <c r="F84" s="730">
        <v>48.0</v>
      </c>
      <c r="G84" s="193">
        <f t="shared" si="11"/>
        <v>228</v>
      </c>
      <c r="H84" s="211">
        <f t="shared" si="12"/>
        <v>0</v>
      </c>
      <c r="I84" s="211">
        <f t="shared" si="13"/>
        <v>0</v>
      </c>
      <c r="J84" s="211">
        <f t="shared" si="14"/>
        <v>0</v>
      </c>
      <c r="K84" s="580"/>
      <c r="L84" s="580"/>
      <c r="M84" s="580"/>
      <c r="N84" s="580"/>
      <c r="O84" s="580"/>
      <c r="P84" s="580"/>
      <c r="Q84" s="580"/>
      <c r="R84" s="580"/>
      <c r="S84" s="580"/>
      <c r="T84" s="580"/>
      <c r="U84" s="580"/>
      <c r="V84" s="580"/>
      <c r="W84" s="580"/>
    </row>
    <row r="85" ht="15.75" customHeight="1">
      <c r="A85" s="715" t="s">
        <v>510</v>
      </c>
      <c r="B85" s="138" t="s">
        <v>1605</v>
      </c>
      <c r="C85" s="92" t="s">
        <v>308</v>
      </c>
      <c r="D85" s="92" t="s">
        <v>954</v>
      </c>
      <c r="E85" s="730">
        <v>198.0</v>
      </c>
      <c r="F85" s="730">
        <v>60.0</v>
      </c>
      <c r="G85" s="193">
        <f t="shared" si="11"/>
        <v>258</v>
      </c>
      <c r="H85" s="211">
        <f t="shared" si="12"/>
        <v>0</v>
      </c>
      <c r="I85" s="211">
        <f t="shared" si="13"/>
        <v>0</v>
      </c>
      <c r="J85" s="211">
        <f t="shared" si="14"/>
        <v>0</v>
      </c>
      <c r="K85" s="580"/>
      <c r="L85" s="580"/>
      <c r="M85" s="580"/>
      <c r="N85" s="580"/>
      <c r="O85" s="580"/>
      <c r="P85" s="580"/>
      <c r="Q85" s="580"/>
      <c r="R85" s="580"/>
      <c r="S85" s="580"/>
      <c r="T85" s="580"/>
      <c r="U85" s="580"/>
      <c r="V85" s="580"/>
      <c r="W85" s="580"/>
    </row>
    <row r="86" ht="15.75" customHeight="1">
      <c r="A86" s="715" t="s">
        <v>952</v>
      </c>
      <c r="B86" s="138" t="s">
        <v>1606</v>
      </c>
      <c r="C86" s="92" t="s">
        <v>308</v>
      </c>
      <c r="D86" s="92" t="s">
        <v>954</v>
      </c>
      <c r="E86" s="730">
        <v>216.0</v>
      </c>
      <c r="F86" s="730">
        <v>60.0</v>
      </c>
      <c r="G86" s="193">
        <f t="shared" si="11"/>
        <v>276</v>
      </c>
      <c r="H86" s="211">
        <f t="shared" si="12"/>
        <v>0</v>
      </c>
      <c r="I86" s="211">
        <f t="shared" si="13"/>
        <v>0</v>
      </c>
      <c r="J86" s="211">
        <f t="shared" si="14"/>
        <v>0</v>
      </c>
      <c r="K86" s="580"/>
      <c r="L86" s="580"/>
      <c r="M86" s="580"/>
      <c r="N86" s="580"/>
      <c r="O86" s="580"/>
      <c r="P86" s="580"/>
      <c r="Q86" s="580"/>
      <c r="R86" s="580"/>
      <c r="S86" s="580"/>
      <c r="T86" s="580"/>
      <c r="U86" s="580"/>
      <c r="V86" s="580"/>
      <c r="W86" s="580"/>
    </row>
    <row r="87" ht="15.75" customHeight="1">
      <c r="A87" s="715" t="s">
        <v>955</v>
      </c>
      <c r="B87" s="138" t="s">
        <v>1607</v>
      </c>
      <c r="C87" s="92" t="s">
        <v>308</v>
      </c>
      <c r="D87" s="92" t="s">
        <v>954</v>
      </c>
      <c r="E87" s="730">
        <v>264.0</v>
      </c>
      <c r="F87" s="730">
        <v>60.0</v>
      </c>
      <c r="G87" s="193">
        <f t="shared" si="11"/>
        <v>324</v>
      </c>
      <c r="H87" s="211">
        <f t="shared" si="12"/>
        <v>0</v>
      </c>
      <c r="I87" s="211">
        <f t="shared" si="13"/>
        <v>0</v>
      </c>
      <c r="J87" s="211">
        <f t="shared" si="14"/>
        <v>0</v>
      </c>
      <c r="K87" s="580"/>
      <c r="L87" s="580"/>
      <c r="M87" s="580"/>
      <c r="N87" s="580"/>
      <c r="O87" s="580"/>
      <c r="P87" s="580"/>
      <c r="Q87" s="580"/>
      <c r="R87" s="580"/>
      <c r="S87" s="580"/>
      <c r="T87" s="580"/>
      <c r="U87" s="580"/>
      <c r="V87" s="580"/>
      <c r="W87" s="580"/>
    </row>
    <row r="88" ht="15.75" customHeight="1">
      <c r="A88" s="594"/>
      <c r="B88" s="594"/>
      <c r="C88" s="594"/>
      <c r="D88" s="726"/>
      <c r="E88" s="727"/>
      <c r="F88" s="727"/>
      <c r="G88" s="727"/>
      <c r="H88" s="727"/>
      <c r="I88" s="727"/>
      <c r="J88" s="727"/>
      <c r="K88" s="580"/>
      <c r="L88" s="580"/>
      <c r="M88" s="580"/>
      <c r="N88" s="580"/>
      <c r="O88" s="580"/>
      <c r="P88" s="580"/>
      <c r="Q88" s="580"/>
      <c r="R88" s="580"/>
      <c r="S88" s="580"/>
      <c r="T88" s="580"/>
      <c r="U88" s="580"/>
      <c r="V88" s="580"/>
      <c r="W88" s="580"/>
    </row>
    <row r="89" ht="15.75" customHeight="1">
      <c r="A89" s="715">
        <v>3.2</v>
      </c>
      <c r="B89" s="138" t="s">
        <v>1608</v>
      </c>
      <c r="C89" s="594"/>
      <c r="D89" s="726"/>
      <c r="E89" s="727"/>
      <c r="F89" s="727"/>
      <c r="G89" s="727"/>
      <c r="H89" s="727"/>
      <c r="I89" s="727"/>
      <c r="J89" s="727"/>
      <c r="K89" s="580"/>
      <c r="L89" s="580"/>
      <c r="M89" s="580"/>
      <c r="N89" s="580"/>
      <c r="O89" s="580"/>
      <c r="P89" s="580"/>
      <c r="Q89" s="580"/>
      <c r="R89" s="580"/>
      <c r="S89" s="580"/>
      <c r="T89" s="580"/>
      <c r="U89" s="580"/>
      <c r="V89" s="580"/>
      <c r="W89" s="580"/>
    </row>
    <row r="90" ht="15.75" customHeight="1">
      <c r="A90" s="715" t="s">
        <v>284</v>
      </c>
      <c r="B90" s="138" t="s">
        <v>1602</v>
      </c>
      <c r="C90" s="92" t="s">
        <v>308</v>
      </c>
      <c r="D90" s="92" t="s">
        <v>954</v>
      </c>
      <c r="E90" s="727"/>
      <c r="F90" s="727"/>
      <c r="G90" s="727"/>
      <c r="H90" s="211">
        <f t="shared" ref="H90:H92" si="15">N(E90)*N(D90)</f>
        <v>0</v>
      </c>
      <c r="I90" s="211">
        <f t="shared" ref="I90:I92" si="16">N(F90)*N(D90)</f>
        <v>0</v>
      </c>
      <c r="J90" s="211">
        <f t="shared" ref="J90:J92" si="17">N(D90)*N(G90)</f>
        <v>0</v>
      </c>
      <c r="K90" s="580"/>
      <c r="L90" s="580"/>
      <c r="M90" s="580"/>
      <c r="N90" s="580"/>
      <c r="O90" s="580"/>
      <c r="P90" s="580"/>
      <c r="Q90" s="580"/>
      <c r="R90" s="580"/>
      <c r="S90" s="580"/>
      <c r="T90" s="580"/>
      <c r="U90" s="580"/>
      <c r="V90" s="580"/>
      <c r="W90" s="580"/>
    </row>
    <row r="91" ht="15.75" customHeight="1">
      <c r="A91" s="715" t="s">
        <v>292</v>
      </c>
      <c r="B91" s="138" t="s">
        <v>1603</v>
      </c>
      <c r="C91" s="92" t="s">
        <v>308</v>
      </c>
      <c r="D91" s="92" t="s">
        <v>954</v>
      </c>
      <c r="E91" s="727"/>
      <c r="F91" s="727"/>
      <c r="G91" s="727"/>
      <c r="H91" s="211">
        <f t="shared" si="15"/>
        <v>0</v>
      </c>
      <c r="I91" s="211">
        <f t="shared" si="16"/>
        <v>0</v>
      </c>
      <c r="J91" s="211">
        <f t="shared" si="17"/>
        <v>0</v>
      </c>
      <c r="K91" s="580"/>
      <c r="L91" s="580"/>
      <c r="M91" s="580"/>
      <c r="N91" s="580"/>
      <c r="O91" s="580"/>
      <c r="P91" s="580"/>
      <c r="Q91" s="580"/>
      <c r="R91" s="580"/>
      <c r="S91" s="580"/>
      <c r="T91" s="580"/>
      <c r="U91" s="580"/>
      <c r="V91" s="580"/>
      <c r="W91" s="580"/>
    </row>
    <row r="92" ht="15.75" customHeight="1">
      <c r="A92" s="715" t="s">
        <v>508</v>
      </c>
      <c r="B92" s="138" t="s">
        <v>1604</v>
      </c>
      <c r="C92" s="92" t="s">
        <v>308</v>
      </c>
      <c r="D92" s="92" t="s">
        <v>954</v>
      </c>
      <c r="E92" s="727"/>
      <c r="F92" s="727"/>
      <c r="G92" s="727"/>
      <c r="H92" s="211">
        <f t="shared" si="15"/>
        <v>0</v>
      </c>
      <c r="I92" s="211">
        <f t="shared" si="16"/>
        <v>0</v>
      </c>
      <c r="J92" s="211">
        <f t="shared" si="17"/>
        <v>0</v>
      </c>
      <c r="K92" s="580"/>
      <c r="L92" s="580"/>
      <c r="M92" s="580"/>
      <c r="N92" s="580"/>
      <c r="O92" s="580"/>
      <c r="P92" s="580"/>
      <c r="Q92" s="580"/>
      <c r="R92" s="580"/>
      <c r="S92" s="580"/>
      <c r="T92" s="580"/>
      <c r="U92" s="580"/>
      <c r="V92" s="580"/>
      <c r="W92" s="580"/>
    </row>
    <row r="93" ht="15.75" customHeight="1">
      <c r="A93" s="594"/>
      <c r="B93" s="594"/>
      <c r="C93" s="594"/>
      <c r="D93" s="726"/>
      <c r="E93" s="727"/>
      <c r="F93" s="727"/>
      <c r="G93" s="727"/>
      <c r="H93" s="727"/>
      <c r="I93" s="727"/>
      <c r="J93" s="727"/>
      <c r="K93" s="580"/>
      <c r="L93" s="580"/>
      <c r="M93" s="580"/>
      <c r="N93" s="580"/>
      <c r="O93" s="580"/>
      <c r="P93" s="580"/>
      <c r="Q93" s="580"/>
      <c r="R93" s="580"/>
      <c r="S93" s="580"/>
      <c r="T93" s="580"/>
      <c r="U93" s="580"/>
      <c r="V93" s="580"/>
      <c r="W93" s="580"/>
    </row>
    <row r="94" ht="15.75" customHeight="1">
      <c r="A94" s="715">
        <v>3.3</v>
      </c>
      <c r="B94" s="138" t="s">
        <v>1609</v>
      </c>
      <c r="C94" s="594"/>
      <c r="D94" s="726"/>
      <c r="E94" s="727"/>
      <c r="F94" s="727"/>
      <c r="G94" s="727"/>
      <c r="H94" s="727"/>
      <c r="I94" s="727"/>
      <c r="J94" s="727"/>
      <c r="K94" s="580"/>
      <c r="L94" s="580"/>
      <c r="M94" s="580"/>
      <c r="N94" s="580"/>
      <c r="O94" s="580"/>
      <c r="P94" s="580"/>
      <c r="Q94" s="580"/>
      <c r="R94" s="580"/>
      <c r="S94" s="580"/>
      <c r="T94" s="580"/>
      <c r="U94" s="580"/>
      <c r="V94" s="580"/>
      <c r="W94" s="580"/>
    </row>
    <row r="95" ht="15.75" customHeight="1">
      <c r="A95" s="715" t="s">
        <v>284</v>
      </c>
      <c r="B95" s="138" t="s">
        <v>1603</v>
      </c>
      <c r="C95" s="92" t="s">
        <v>428</v>
      </c>
      <c r="D95" s="92">
        <v>4.0</v>
      </c>
      <c r="E95" s="730">
        <v>1044.0</v>
      </c>
      <c r="F95" s="730">
        <v>232.0</v>
      </c>
      <c r="G95" s="193">
        <f>F95+E95</f>
        <v>1276</v>
      </c>
      <c r="H95" s="193">
        <f>N(E95)*N(D95)</f>
        <v>4176</v>
      </c>
      <c r="I95" s="193">
        <f>N(F95)*N(D95)</f>
        <v>928</v>
      </c>
      <c r="J95" s="193">
        <f>N(D95)*N(G95)</f>
        <v>5104</v>
      </c>
      <c r="K95" s="580"/>
      <c r="L95" s="580"/>
      <c r="M95" s="580"/>
      <c r="N95" s="580"/>
      <c r="O95" s="580"/>
      <c r="P95" s="580"/>
      <c r="Q95" s="580"/>
      <c r="R95" s="580"/>
      <c r="S95" s="580"/>
      <c r="T95" s="580"/>
      <c r="U95" s="580"/>
      <c r="V95" s="580"/>
      <c r="W95" s="580"/>
    </row>
    <row r="96" ht="15.75" customHeight="1">
      <c r="A96" s="594"/>
      <c r="B96" s="594"/>
      <c r="C96" s="594"/>
      <c r="D96" s="726"/>
      <c r="E96" s="727"/>
      <c r="F96" s="727"/>
      <c r="G96" s="727"/>
      <c r="H96" s="727"/>
      <c r="I96" s="727"/>
      <c r="J96" s="727"/>
      <c r="K96" s="580"/>
      <c r="L96" s="580"/>
      <c r="M96" s="580"/>
      <c r="N96" s="580"/>
      <c r="O96" s="580"/>
      <c r="P96" s="580"/>
      <c r="Q96" s="580"/>
      <c r="R96" s="580"/>
      <c r="S96" s="580"/>
      <c r="T96" s="580"/>
      <c r="U96" s="580"/>
      <c r="V96" s="580"/>
      <c r="W96" s="580"/>
    </row>
    <row r="97" ht="15.75" customHeight="1">
      <c r="A97" s="594"/>
      <c r="B97" s="594"/>
      <c r="C97" s="594"/>
      <c r="D97" s="726"/>
      <c r="E97" s="727"/>
      <c r="F97" s="727"/>
      <c r="G97" s="727"/>
      <c r="H97" s="727"/>
      <c r="I97" s="727"/>
      <c r="J97" s="727"/>
      <c r="K97" s="580"/>
      <c r="L97" s="580"/>
      <c r="M97" s="580"/>
      <c r="N97" s="580"/>
      <c r="O97" s="580"/>
      <c r="P97" s="580"/>
      <c r="Q97" s="580"/>
      <c r="R97" s="580"/>
      <c r="S97" s="580"/>
      <c r="T97" s="580"/>
      <c r="U97" s="580"/>
      <c r="V97" s="580"/>
      <c r="W97" s="580"/>
    </row>
    <row r="98" ht="15.75" customHeight="1">
      <c r="A98" s="596"/>
      <c r="B98" s="645" t="s">
        <v>1580</v>
      </c>
      <c r="C98" s="732"/>
      <c r="D98" s="733"/>
      <c r="E98" s="729"/>
      <c r="F98" s="729"/>
      <c r="G98" s="729"/>
      <c r="H98" s="477">
        <f t="shared" ref="H98:J98" si="18">+SUM(H79:H97)</f>
        <v>15951</v>
      </c>
      <c r="I98" s="477">
        <f t="shared" si="18"/>
        <v>4378</v>
      </c>
      <c r="J98" s="477">
        <f t="shared" si="18"/>
        <v>20329</v>
      </c>
      <c r="K98" s="580"/>
      <c r="L98" s="580"/>
      <c r="M98" s="580"/>
      <c r="N98" s="580"/>
      <c r="O98" s="580"/>
      <c r="P98" s="580"/>
      <c r="Q98" s="580"/>
      <c r="R98" s="580"/>
      <c r="S98" s="580"/>
      <c r="T98" s="580"/>
      <c r="U98" s="580"/>
      <c r="V98" s="580"/>
      <c r="W98" s="580"/>
    </row>
    <row r="99" ht="15.75" customHeight="1">
      <c r="A99" s="614"/>
      <c r="B99" s="614"/>
      <c r="C99" s="614"/>
      <c r="D99" s="735"/>
      <c r="E99" s="736"/>
      <c r="F99" s="736"/>
      <c r="G99" s="736"/>
      <c r="H99" s="736"/>
      <c r="I99" s="736"/>
      <c r="J99" s="736"/>
      <c r="K99" s="580"/>
      <c r="L99" s="580"/>
      <c r="M99" s="580"/>
      <c r="N99" s="580"/>
      <c r="O99" s="580"/>
      <c r="P99" s="580"/>
      <c r="Q99" s="580"/>
      <c r="R99" s="580"/>
      <c r="S99" s="580"/>
      <c r="T99" s="580"/>
      <c r="U99" s="580"/>
      <c r="V99" s="580"/>
      <c r="W99" s="580"/>
    </row>
    <row r="100" ht="15.75" customHeight="1">
      <c r="A100" s="616"/>
      <c r="B100" s="617" t="s">
        <v>1610</v>
      </c>
      <c r="C100" s="737"/>
      <c r="D100" s="738"/>
      <c r="E100" s="739"/>
      <c r="F100" s="739"/>
      <c r="G100" s="739"/>
      <c r="H100" s="740">
        <f t="shared" ref="H100:J100" si="19">H98+H77+H44</f>
        <v>101674</v>
      </c>
      <c r="I100" s="740">
        <f t="shared" si="19"/>
        <v>58626</v>
      </c>
      <c r="J100" s="740">
        <f t="shared" si="19"/>
        <v>160300</v>
      </c>
      <c r="K100" s="580"/>
      <c r="L100" s="580"/>
      <c r="M100" s="580"/>
      <c r="N100" s="580"/>
      <c r="O100" s="580"/>
      <c r="P100" s="580"/>
      <c r="Q100" s="580"/>
      <c r="R100" s="580"/>
      <c r="S100" s="580"/>
      <c r="T100" s="580"/>
      <c r="U100" s="580"/>
      <c r="V100" s="580"/>
      <c r="W100" s="580"/>
    </row>
    <row r="101" ht="15.75" customHeight="1">
      <c r="A101" s="741"/>
      <c r="B101" s="580"/>
      <c r="C101" s="580"/>
      <c r="D101" s="582"/>
      <c r="E101" s="742"/>
      <c r="F101" s="742"/>
      <c r="G101" s="742"/>
      <c r="H101" s="742"/>
      <c r="I101" s="742"/>
      <c r="J101" s="742"/>
      <c r="K101" s="580"/>
      <c r="L101" s="580"/>
      <c r="M101" s="580"/>
      <c r="N101" s="580"/>
      <c r="O101" s="580"/>
      <c r="P101" s="580"/>
      <c r="Q101" s="580"/>
      <c r="R101" s="580"/>
      <c r="S101" s="580"/>
      <c r="T101" s="580"/>
      <c r="U101" s="580"/>
      <c r="V101" s="580"/>
      <c r="W101" s="580"/>
    </row>
    <row r="102" ht="15.75" customHeight="1">
      <c r="A102" s="741"/>
      <c r="B102" s="580"/>
      <c r="C102" s="580"/>
      <c r="D102" s="582"/>
      <c r="E102" s="742"/>
      <c r="F102" s="742"/>
      <c r="G102" s="742"/>
      <c r="H102" s="742"/>
      <c r="I102" s="742"/>
      <c r="J102" s="742"/>
      <c r="K102" s="580"/>
      <c r="L102" s="580"/>
      <c r="M102" s="580"/>
      <c r="N102" s="580"/>
      <c r="O102" s="580"/>
      <c r="P102" s="580"/>
      <c r="Q102" s="580"/>
      <c r="R102" s="580"/>
      <c r="S102" s="580"/>
      <c r="T102" s="580"/>
      <c r="U102" s="580"/>
      <c r="V102" s="580"/>
      <c r="W102" s="580"/>
    </row>
    <row r="103" ht="15.75" customHeight="1">
      <c r="A103" s="741"/>
      <c r="B103" s="580"/>
      <c r="C103" s="580"/>
      <c r="D103" s="582"/>
      <c r="E103" s="742"/>
      <c r="F103" s="742"/>
      <c r="G103" s="742"/>
      <c r="H103" s="742"/>
      <c r="I103" s="742"/>
      <c r="J103" s="742"/>
      <c r="K103" s="580"/>
      <c r="L103" s="580"/>
      <c r="M103" s="580"/>
      <c r="N103" s="580"/>
      <c r="O103" s="580"/>
      <c r="P103" s="580"/>
      <c r="Q103" s="580"/>
      <c r="R103" s="580"/>
      <c r="S103" s="580"/>
      <c r="T103" s="580"/>
      <c r="U103" s="580"/>
      <c r="V103" s="580"/>
      <c r="W103" s="580"/>
    </row>
    <row r="104" ht="15.75" customHeight="1">
      <c r="A104" s="741"/>
      <c r="B104" s="580"/>
      <c r="C104" s="580"/>
      <c r="D104" s="582"/>
      <c r="E104" s="742"/>
      <c r="F104" s="742"/>
      <c r="G104" s="742"/>
      <c r="H104" s="742"/>
      <c r="I104" s="742"/>
      <c r="J104" s="742"/>
      <c r="K104" s="580"/>
      <c r="L104" s="580"/>
      <c r="M104" s="580"/>
      <c r="N104" s="580"/>
      <c r="O104" s="580"/>
      <c r="P104" s="580"/>
      <c r="Q104" s="580"/>
      <c r="R104" s="580"/>
      <c r="S104" s="580"/>
      <c r="T104" s="580"/>
      <c r="U104" s="580"/>
      <c r="V104" s="580"/>
      <c r="W104" s="580"/>
    </row>
    <row r="105" ht="15.75" customHeight="1">
      <c r="A105" s="741"/>
      <c r="B105" s="580"/>
      <c r="C105" s="580"/>
      <c r="D105" s="582"/>
      <c r="E105" s="742"/>
      <c r="F105" s="742"/>
      <c r="G105" s="742"/>
      <c r="H105" s="742"/>
      <c r="I105" s="742"/>
      <c r="J105" s="742"/>
      <c r="K105" s="580"/>
      <c r="L105" s="580"/>
      <c r="M105" s="580"/>
      <c r="N105" s="580"/>
      <c r="O105" s="580"/>
      <c r="P105" s="580"/>
      <c r="Q105" s="580"/>
      <c r="R105" s="580"/>
      <c r="S105" s="580"/>
      <c r="T105" s="580"/>
      <c r="U105" s="580"/>
      <c r="V105" s="580"/>
      <c r="W105" s="580"/>
    </row>
    <row r="106" ht="15.75" customHeight="1">
      <c r="A106" s="741"/>
      <c r="B106" s="580"/>
      <c r="C106" s="580"/>
      <c r="D106" s="582"/>
      <c r="E106" s="742"/>
      <c r="F106" s="742"/>
      <c r="G106" s="742"/>
      <c r="H106" s="742"/>
      <c r="I106" s="742"/>
      <c r="J106" s="742"/>
      <c r="K106" s="580"/>
      <c r="L106" s="580"/>
      <c r="M106" s="580"/>
      <c r="N106" s="580"/>
      <c r="O106" s="580"/>
      <c r="P106" s="580"/>
      <c r="Q106" s="580"/>
      <c r="R106" s="580"/>
      <c r="S106" s="580"/>
      <c r="T106" s="580"/>
      <c r="U106" s="580"/>
      <c r="V106" s="580"/>
      <c r="W106" s="580"/>
    </row>
    <row r="107" ht="15.75" customHeight="1">
      <c r="A107" s="741"/>
      <c r="B107" s="580"/>
      <c r="C107" s="580"/>
      <c r="D107" s="582"/>
      <c r="E107" s="742"/>
      <c r="F107" s="742"/>
      <c r="G107" s="742"/>
      <c r="H107" s="742"/>
      <c r="I107" s="742"/>
      <c r="J107" s="742"/>
      <c r="K107" s="580"/>
      <c r="L107" s="580"/>
      <c r="M107" s="580"/>
      <c r="N107" s="580"/>
      <c r="O107" s="580"/>
      <c r="P107" s="580"/>
      <c r="Q107" s="580"/>
      <c r="R107" s="580"/>
      <c r="S107" s="580"/>
      <c r="T107" s="580"/>
      <c r="U107" s="580"/>
      <c r="V107" s="580"/>
      <c r="W107" s="580"/>
    </row>
    <row r="108" ht="15.75" customHeight="1">
      <c r="A108" s="741"/>
      <c r="B108" s="580"/>
      <c r="C108" s="580"/>
      <c r="D108" s="582"/>
      <c r="E108" s="742"/>
      <c r="F108" s="742"/>
      <c r="G108" s="742"/>
      <c r="H108" s="742"/>
      <c r="I108" s="742"/>
      <c r="J108" s="742"/>
      <c r="K108" s="580"/>
      <c r="L108" s="580"/>
      <c r="M108" s="580"/>
      <c r="N108" s="580"/>
      <c r="O108" s="580"/>
      <c r="P108" s="580"/>
      <c r="Q108" s="580"/>
      <c r="R108" s="580"/>
      <c r="S108" s="580"/>
      <c r="T108" s="580"/>
      <c r="U108" s="580"/>
      <c r="V108" s="580"/>
      <c r="W108" s="580"/>
    </row>
    <row r="109" ht="15.75" customHeight="1">
      <c r="A109" s="741"/>
      <c r="B109" s="580"/>
      <c r="C109" s="580"/>
      <c r="D109" s="582"/>
      <c r="E109" s="742"/>
      <c r="F109" s="742"/>
      <c r="G109" s="742"/>
      <c r="H109" s="742"/>
      <c r="I109" s="742"/>
      <c r="J109" s="742"/>
      <c r="K109" s="580"/>
      <c r="L109" s="580"/>
      <c r="M109" s="580"/>
      <c r="N109" s="580"/>
      <c r="O109" s="580"/>
      <c r="P109" s="580"/>
      <c r="Q109" s="580"/>
      <c r="R109" s="580"/>
      <c r="S109" s="580"/>
      <c r="T109" s="580"/>
      <c r="U109" s="580"/>
      <c r="V109" s="580"/>
      <c r="W109" s="580"/>
    </row>
    <row r="110" ht="15.75" customHeight="1">
      <c r="A110" s="741"/>
      <c r="B110" s="580"/>
      <c r="C110" s="580"/>
      <c r="D110" s="582"/>
      <c r="E110" s="742"/>
      <c r="F110" s="742"/>
      <c r="G110" s="742"/>
      <c r="H110" s="742"/>
      <c r="I110" s="742"/>
      <c r="J110" s="742"/>
      <c r="K110" s="580"/>
      <c r="L110" s="580"/>
      <c r="M110" s="580"/>
      <c r="N110" s="580"/>
      <c r="O110" s="580"/>
      <c r="P110" s="580"/>
      <c r="Q110" s="580"/>
      <c r="R110" s="580"/>
      <c r="S110" s="580"/>
      <c r="T110" s="580"/>
      <c r="U110" s="580"/>
      <c r="V110" s="580"/>
      <c r="W110" s="580"/>
    </row>
    <row r="111" ht="15.75" customHeight="1">
      <c r="A111" s="741"/>
      <c r="B111" s="580"/>
      <c r="C111" s="580"/>
      <c r="D111" s="582"/>
      <c r="E111" s="742"/>
      <c r="F111" s="742"/>
      <c r="G111" s="742"/>
      <c r="H111" s="742"/>
      <c r="I111" s="742"/>
      <c r="J111" s="742"/>
      <c r="K111" s="580"/>
      <c r="L111" s="580"/>
      <c r="M111" s="580"/>
      <c r="N111" s="580"/>
      <c r="O111" s="580"/>
      <c r="P111" s="580"/>
      <c r="Q111" s="580"/>
      <c r="R111" s="580"/>
      <c r="S111" s="580"/>
      <c r="T111" s="580"/>
      <c r="U111" s="580"/>
      <c r="V111" s="580"/>
      <c r="W111" s="580"/>
    </row>
    <row r="112" ht="15.75" customHeight="1">
      <c r="A112" s="741"/>
      <c r="B112" s="580"/>
      <c r="C112" s="580"/>
      <c r="D112" s="582"/>
      <c r="E112" s="742"/>
      <c r="F112" s="742"/>
      <c r="G112" s="742"/>
      <c r="H112" s="742"/>
      <c r="I112" s="742"/>
      <c r="J112" s="742"/>
      <c r="K112" s="580"/>
      <c r="L112" s="580"/>
      <c r="M112" s="580"/>
      <c r="N112" s="580"/>
      <c r="O112" s="580"/>
      <c r="P112" s="580"/>
      <c r="Q112" s="580"/>
      <c r="R112" s="580"/>
      <c r="S112" s="580"/>
      <c r="T112" s="580"/>
      <c r="U112" s="580"/>
      <c r="V112" s="580"/>
      <c r="W112" s="580"/>
    </row>
    <row r="113" ht="15.75" customHeight="1">
      <c r="A113" s="741"/>
      <c r="B113" s="580"/>
      <c r="C113" s="580"/>
      <c r="D113" s="582"/>
      <c r="E113" s="742"/>
      <c r="F113" s="742"/>
      <c r="G113" s="742"/>
      <c r="H113" s="742"/>
      <c r="I113" s="742"/>
      <c r="J113" s="742"/>
      <c r="K113" s="580"/>
      <c r="L113" s="580"/>
      <c r="M113" s="580"/>
      <c r="N113" s="580"/>
      <c r="O113" s="580"/>
      <c r="P113" s="580"/>
      <c r="Q113" s="580"/>
      <c r="R113" s="580"/>
      <c r="S113" s="580"/>
      <c r="T113" s="580"/>
      <c r="U113" s="580"/>
      <c r="V113" s="580"/>
      <c r="W113" s="580"/>
    </row>
    <row r="114" ht="15.75" customHeight="1">
      <c r="A114" s="741"/>
      <c r="B114" s="580"/>
      <c r="C114" s="580"/>
      <c r="D114" s="582"/>
      <c r="E114" s="742"/>
      <c r="F114" s="742"/>
      <c r="G114" s="742"/>
      <c r="H114" s="742"/>
      <c r="I114" s="742"/>
      <c r="J114" s="742"/>
      <c r="K114" s="580"/>
      <c r="L114" s="580"/>
      <c r="M114" s="580"/>
      <c r="N114" s="580"/>
      <c r="O114" s="580"/>
      <c r="P114" s="580"/>
      <c r="Q114" s="580"/>
      <c r="R114" s="580"/>
      <c r="S114" s="580"/>
      <c r="T114" s="580"/>
      <c r="U114" s="580"/>
      <c r="V114" s="580"/>
      <c r="W114" s="580"/>
    </row>
    <row r="115" ht="15.75" customHeight="1">
      <c r="A115" s="741"/>
      <c r="B115" s="580"/>
      <c r="C115" s="580"/>
      <c r="D115" s="582"/>
      <c r="E115" s="742"/>
      <c r="F115" s="742"/>
      <c r="G115" s="742"/>
      <c r="H115" s="742"/>
      <c r="I115" s="742"/>
      <c r="J115" s="742"/>
      <c r="K115" s="580"/>
      <c r="L115" s="580"/>
      <c r="M115" s="580"/>
      <c r="N115" s="580"/>
      <c r="O115" s="580"/>
      <c r="P115" s="580"/>
      <c r="Q115" s="580"/>
      <c r="R115" s="580"/>
      <c r="S115" s="580"/>
      <c r="T115" s="580"/>
      <c r="U115" s="580"/>
      <c r="V115" s="580"/>
      <c r="W115" s="580"/>
    </row>
    <row r="116" ht="15.75" customHeight="1">
      <c r="A116" s="741"/>
      <c r="B116" s="580"/>
      <c r="C116" s="580"/>
      <c r="D116" s="582"/>
      <c r="E116" s="742"/>
      <c r="F116" s="742"/>
      <c r="G116" s="742"/>
      <c r="H116" s="742"/>
      <c r="I116" s="742"/>
      <c r="J116" s="742"/>
      <c r="K116" s="580"/>
      <c r="L116" s="580"/>
      <c r="M116" s="580"/>
      <c r="N116" s="580"/>
      <c r="O116" s="580"/>
      <c r="P116" s="580"/>
      <c r="Q116" s="580"/>
      <c r="R116" s="580"/>
      <c r="S116" s="580"/>
      <c r="T116" s="580"/>
      <c r="U116" s="580"/>
      <c r="V116" s="580"/>
      <c r="W116" s="580"/>
    </row>
    <row r="117" ht="15.75" customHeight="1">
      <c r="A117" s="741"/>
      <c r="B117" s="580"/>
      <c r="C117" s="580"/>
      <c r="D117" s="582"/>
      <c r="E117" s="742"/>
      <c r="F117" s="742"/>
      <c r="G117" s="742"/>
      <c r="H117" s="742"/>
      <c r="I117" s="742"/>
      <c r="J117" s="742"/>
      <c r="K117" s="580"/>
      <c r="L117" s="580"/>
      <c r="M117" s="580"/>
      <c r="N117" s="580"/>
      <c r="O117" s="580"/>
      <c r="P117" s="580"/>
      <c r="Q117" s="580"/>
      <c r="R117" s="580"/>
      <c r="S117" s="580"/>
      <c r="T117" s="580"/>
      <c r="U117" s="580"/>
      <c r="V117" s="580"/>
      <c r="W117" s="580"/>
    </row>
    <row r="118" ht="15.75" customHeight="1">
      <c r="A118" s="741"/>
      <c r="B118" s="580"/>
      <c r="C118" s="580"/>
      <c r="D118" s="582"/>
      <c r="E118" s="742"/>
      <c r="F118" s="742"/>
      <c r="G118" s="742"/>
      <c r="H118" s="742"/>
      <c r="I118" s="742"/>
      <c r="J118" s="742"/>
      <c r="K118" s="580"/>
      <c r="L118" s="580"/>
      <c r="M118" s="580"/>
      <c r="N118" s="580"/>
      <c r="O118" s="580"/>
      <c r="P118" s="580"/>
      <c r="Q118" s="580"/>
      <c r="R118" s="580"/>
      <c r="S118" s="580"/>
      <c r="T118" s="580"/>
      <c r="U118" s="580"/>
      <c r="V118" s="580"/>
      <c r="W118" s="580"/>
    </row>
    <row r="119" ht="15.75" customHeight="1">
      <c r="A119" s="741"/>
      <c r="B119" s="580"/>
      <c r="C119" s="580"/>
      <c r="D119" s="582"/>
      <c r="E119" s="742"/>
      <c r="F119" s="742"/>
      <c r="G119" s="742"/>
      <c r="H119" s="742"/>
      <c r="I119" s="742"/>
      <c r="J119" s="742"/>
      <c r="K119" s="580"/>
      <c r="L119" s="580"/>
      <c r="M119" s="580"/>
      <c r="N119" s="580"/>
      <c r="O119" s="580"/>
      <c r="P119" s="580"/>
      <c r="Q119" s="580"/>
      <c r="R119" s="580"/>
      <c r="S119" s="580"/>
      <c r="T119" s="580"/>
      <c r="U119" s="580"/>
      <c r="V119" s="580"/>
      <c r="W119" s="580"/>
    </row>
    <row r="120" ht="15.75" customHeight="1">
      <c r="A120" s="741"/>
      <c r="B120" s="580"/>
      <c r="C120" s="580"/>
      <c r="D120" s="582"/>
      <c r="E120" s="742"/>
      <c r="F120" s="742"/>
      <c r="G120" s="742"/>
      <c r="H120" s="742"/>
      <c r="I120" s="742"/>
      <c r="J120" s="742"/>
      <c r="K120" s="580"/>
      <c r="L120" s="580"/>
      <c r="M120" s="580"/>
      <c r="N120" s="580"/>
      <c r="O120" s="580"/>
      <c r="P120" s="580"/>
      <c r="Q120" s="580"/>
      <c r="R120" s="580"/>
      <c r="S120" s="580"/>
      <c r="T120" s="580"/>
      <c r="U120" s="580"/>
      <c r="V120" s="580"/>
      <c r="W120" s="580"/>
    </row>
    <row r="121" ht="15.75" customHeight="1">
      <c r="A121" s="741"/>
      <c r="B121" s="580"/>
      <c r="C121" s="580"/>
      <c r="D121" s="582"/>
      <c r="E121" s="742"/>
      <c r="F121" s="742"/>
      <c r="G121" s="742"/>
      <c r="H121" s="742"/>
      <c r="I121" s="742"/>
      <c r="J121" s="742"/>
      <c r="K121" s="580"/>
      <c r="L121" s="580"/>
      <c r="M121" s="580"/>
      <c r="N121" s="580"/>
      <c r="O121" s="580"/>
      <c r="P121" s="580"/>
      <c r="Q121" s="580"/>
      <c r="R121" s="580"/>
      <c r="S121" s="580"/>
      <c r="T121" s="580"/>
      <c r="U121" s="580"/>
      <c r="V121" s="580"/>
      <c r="W121" s="580"/>
    </row>
    <row r="122" ht="15.75" customHeight="1">
      <c r="A122" s="741"/>
      <c r="B122" s="580"/>
      <c r="C122" s="580"/>
      <c r="D122" s="582"/>
      <c r="E122" s="742"/>
      <c r="F122" s="742"/>
      <c r="G122" s="742"/>
      <c r="H122" s="742"/>
      <c r="I122" s="742"/>
      <c r="J122" s="742"/>
      <c r="K122" s="580"/>
      <c r="L122" s="580"/>
      <c r="M122" s="580"/>
      <c r="N122" s="580"/>
      <c r="O122" s="580"/>
      <c r="P122" s="580"/>
      <c r="Q122" s="580"/>
      <c r="R122" s="580"/>
      <c r="S122" s="580"/>
      <c r="T122" s="580"/>
      <c r="U122" s="580"/>
      <c r="V122" s="580"/>
      <c r="W122" s="580"/>
    </row>
    <row r="123" ht="15.75" customHeight="1">
      <c r="A123" s="741"/>
      <c r="B123" s="580"/>
      <c r="C123" s="580"/>
      <c r="D123" s="582"/>
      <c r="E123" s="742"/>
      <c r="F123" s="742"/>
      <c r="G123" s="742"/>
      <c r="H123" s="742"/>
      <c r="I123" s="742"/>
      <c r="J123" s="742"/>
      <c r="K123" s="580"/>
      <c r="L123" s="580"/>
      <c r="M123" s="580"/>
      <c r="N123" s="580"/>
      <c r="O123" s="580"/>
      <c r="P123" s="580"/>
      <c r="Q123" s="580"/>
      <c r="R123" s="580"/>
      <c r="S123" s="580"/>
      <c r="T123" s="580"/>
      <c r="U123" s="580"/>
      <c r="V123" s="580"/>
      <c r="W123" s="580"/>
    </row>
    <row r="124" ht="15.75" customHeight="1">
      <c r="A124" s="741"/>
      <c r="B124" s="580"/>
      <c r="C124" s="580"/>
      <c r="D124" s="582"/>
      <c r="E124" s="742"/>
      <c r="F124" s="742"/>
      <c r="G124" s="742"/>
      <c r="H124" s="742"/>
      <c r="I124" s="742"/>
      <c r="J124" s="742"/>
      <c r="K124" s="580"/>
      <c r="L124" s="580"/>
      <c r="M124" s="580"/>
      <c r="N124" s="580"/>
      <c r="O124" s="580"/>
      <c r="P124" s="580"/>
      <c r="Q124" s="580"/>
      <c r="R124" s="580"/>
      <c r="S124" s="580"/>
      <c r="T124" s="580"/>
      <c r="U124" s="580"/>
      <c r="V124" s="580"/>
      <c r="W124" s="580"/>
    </row>
    <row r="125" ht="15.75" customHeight="1">
      <c r="A125" s="741"/>
      <c r="B125" s="580"/>
      <c r="C125" s="580"/>
      <c r="D125" s="582"/>
      <c r="E125" s="742"/>
      <c r="F125" s="742"/>
      <c r="G125" s="742"/>
      <c r="H125" s="742"/>
      <c r="I125" s="742"/>
      <c r="J125" s="742"/>
      <c r="K125" s="580"/>
      <c r="L125" s="580"/>
      <c r="M125" s="580"/>
      <c r="N125" s="580"/>
      <c r="O125" s="580"/>
      <c r="P125" s="580"/>
      <c r="Q125" s="580"/>
      <c r="R125" s="580"/>
      <c r="S125" s="580"/>
      <c r="T125" s="580"/>
      <c r="U125" s="580"/>
      <c r="V125" s="580"/>
      <c r="W125" s="580"/>
    </row>
    <row r="126" ht="15.75" customHeight="1">
      <c r="A126" s="741"/>
      <c r="B126" s="580"/>
      <c r="C126" s="580"/>
      <c r="D126" s="582"/>
      <c r="E126" s="742"/>
      <c r="F126" s="742"/>
      <c r="G126" s="742"/>
      <c r="H126" s="742"/>
      <c r="I126" s="742"/>
      <c r="J126" s="742"/>
      <c r="K126" s="580"/>
      <c r="L126" s="580"/>
      <c r="M126" s="580"/>
      <c r="N126" s="580"/>
      <c r="O126" s="580"/>
      <c r="P126" s="580"/>
      <c r="Q126" s="580"/>
      <c r="R126" s="580"/>
      <c r="S126" s="580"/>
      <c r="T126" s="580"/>
      <c r="U126" s="580"/>
      <c r="V126" s="580"/>
      <c r="W126" s="580"/>
    </row>
    <row r="127" ht="15.75" customHeight="1">
      <c r="A127" s="741"/>
      <c r="B127" s="580"/>
      <c r="C127" s="580"/>
      <c r="D127" s="582"/>
      <c r="E127" s="742"/>
      <c r="F127" s="742"/>
      <c r="G127" s="742"/>
      <c r="H127" s="742"/>
      <c r="I127" s="742"/>
      <c r="J127" s="742"/>
      <c r="K127" s="580"/>
      <c r="L127" s="580"/>
      <c r="M127" s="580"/>
      <c r="N127" s="580"/>
      <c r="O127" s="580"/>
      <c r="P127" s="580"/>
      <c r="Q127" s="580"/>
      <c r="R127" s="580"/>
      <c r="S127" s="580"/>
      <c r="T127" s="580"/>
      <c r="U127" s="580"/>
      <c r="V127" s="580"/>
      <c r="W127" s="580"/>
    </row>
    <row r="128" ht="15.75" customHeight="1">
      <c r="A128" s="741"/>
      <c r="B128" s="580"/>
      <c r="C128" s="580"/>
      <c r="D128" s="582"/>
      <c r="E128" s="742"/>
      <c r="F128" s="742"/>
      <c r="G128" s="742"/>
      <c r="H128" s="742"/>
      <c r="I128" s="742"/>
      <c r="J128" s="742"/>
      <c r="K128" s="580"/>
      <c r="L128" s="580"/>
      <c r="M128" s="580"/>
      <c r="N128" s="580"/>
      <c r="O128" s="580"/>
      <c r="P128" s="580"/>
      <c r="Q128" s="580"/>
      <c r="R128" s="580"/>
      <c r="S128" s="580"/>
      <c r="T128" s="580"/>
      <c r="U128" s="580"/>
      <c r="V128" s="580"/>
      <c r="W128" s="580"/>
    </row>
    <row r="129" ht="15.75" customHeight="1">
      <c r="A129" s="741"/>
      <c r="B129" s="580"/>
      <c r="C129" s="580"/>
      <c r="D129" s="582"/>
      <c r="E129" s="742"/>
      <c r="F129" s="742"/>
      <c r="G129" s="742"/>
      <c r="H129" s="742"/>
      <c r="I129" s="742"/>
      <c r="J129" s="742"/>
      <c r="K129" s="580"/>
      <c r="L129" s="580"/>
      <c r="M129" s="580"/>
      <c r="N129" s="580"/>
      <c r="O129" s="580"/>
      <c r="P129" s="580"/>
      <c r="Q129" s="580"/>
      <c r="R129" s="580"/>
      <c r="S129" s="580"/>
      <c r="T129" s="580"/>
      <c r="U129" s="580"/>
      <c r="V129" s="580"/>
      <c r="W129" s="580"/>
    </row>
    <row r="130" ht="15.75" customHeight="1">
      <c r="A130" s="741"/>
      <c r="B130" s="580"/>
      <c r="C130" s="580"/>
      <c r="D130" s="582"/>
      <c r="E130" s="742"/>
      <c r="F130" s="742"/>
      <c r="G130" s="742"/>
      <c r="H130" s="742"/>
      <c r="I130" s="742"/>
      <c r="J130" s="742"/>
      <c r="K130" s="580"/>
      <c r="L130" s="580"/>
      <c r="M130" s="580"/>
      <c r="N130" s="580"/>
      <c r="O130" s="580"/>
      <c r="P130" s="580"/>
      <c r="Q130" s="580"/>
      <c r="R130" s="580"/>
      <c r="S130" s="580"/>
      <c r="T130" s="580"/>
      <c r="U130" s="580"/>
      <c r="V130" s="580"/>
      <c r="W130" s="580"/>
    </row>
    <row r="131" ht="15.75" customHeight="1">
      <c r="A131" s="741"/>
      <c r="B131" s="580"/>
      <c r="C131" s="580"/>
      <c r="D131" s="582"/>
      <c r="E131" s="742"/>
      <c r="F131" s="742"/>
      <c r="G131" s="742"/>
      <c r="H131" s="742"/>
      <c r="I131" s="742"/>
      <c r="J131" s="742"/>
      <c r="K131" s="580"/>
      <c r="L131" s="580"/>
      <c r="M131" s="580"/>
      <c r="N131" s="580"/>
      <c r="O131" s="580"/>
      <c r="P131" s="580"/>
      <c r="Q131" s="580"/>
      <c r="R131" s="580"/>
      <c r="S131" s="580"/>
      <c r="T131" s="580"/>
      <c r="U131" s="580"/>
      <c r="V131" s="580"/>
      <c r="W131" s="580"/>
    </row>
    <row r="132" ht="15.75" customHeight="1">
      <c r="A132" s="741"/>
      <c r="B132" s="580"/>
      <c r="C132" s="580"/>
      <c r="D132" s="582"/>
      <c r="E132" s="742"/>
      <c r="F132" s="742"/>
      <c r="G132" s="742"/>
      <c r="H132" s="742"/>
      <c r="I132" s="742"/>
      <c r="J132" s="742"/>
      <c r="K132" s="580"/>
      <c r="L132" s="580"/>
      <c r="M132" s="580"/>
      <c r="N132" s="580"/>
      <c r="O132" s="580"/>
      <c r="P132" s="580"/>
      <c r="Q132" s="580"/>
      <c r="R132" s="580"/>
      <c r="S132" s="580"/>
      <c r="T132" s="580"/>
      <c r="U132" s="580"/>
      <c r="V132" s="580"/>
      <c r="W132" s="580"/>
    </row>
    <row r="133" ht="15.75" customHeight="1">
      <c r="A133" s="741"/>
      <c r="B133" s="580"/>
      <c r="C133" s="580"/>
      <c r="D133" s="582"/>
      <c r="E133" s="742"/>
      <c r="F133" s="742"/>
      <c r="G133" s="742"/>
      <c r="H133" s="742"/>
      <c r="I133" s="742"/>
      <c r="J133" s="742"/>
      <c r="K133" s="580"/>
      <c r="L133" s="580"/>
      <c r="M133" s="580"/>
      <c r="N133" s="580"/>
      <c r="O133" s="580"/>
      <c r="P133" s="580"/>
      <c r="Q133" s="580"/>
      <c r="R133" s="580"/>
      <c r="S133" s="580"/>
      <c r="T133" s="580"/>
      <c r="U133" s="580"/>
      <c r="V133" s="580"/>
      <c r="W133" s="580"/>
    </row>
    <row r="134" ht="15.75" customHeight="1">
      <c r="A134" s="741"/>
      <c r="B134" s="580"/>
      <c r="C134" s="580"/>
      <c r="D134" s="582"/>
      <c r="E134" s="742"/>
      <c r="F134" s="742"/>
      <c r="G134" s="742"/>
      <c r="H134" s="742"/>
      <c r="I134" s="742"/>
      <c r="J134" s="742"/>
      <c r="K134" s="580"/>
      <c r="L134" s="580"/>
      <c r="M134" s="580"/>
      <c r="N134" s="580"/>
      <c r="O134" s="580"/>
      <c r="P134" s="580"/>
      <c r="Q134" s="580"/>
      <c r="R134" s="580"/>
      <c r="S134" s="580"/>
      <c r="T134" s="580"/>
      <c r="U134" s="580"/>
      <c r="V134" s="580"/>
      <c r="W134" s="580"/>
    </row>
    <row r="135" ht="15.75" customHeight="1">
      <c r="A135" s="741"/>
      <c r="B135" s="580"/>
      <c r="C135" s="580"/>
      <c r="D135" s="582"/>
      <c r="E135" s="742"/>
      <c r="F135" s="742"/>
      <c r="G135" s="742"/>
      <c r="H135" s="742"/>
      <c r="I135" s="742"/>
      <c r="J135" s="742"/>
      <c r="K135" s="580"/>
      <c r="L135" s="580"/>
      <c r="M135" s="580"/>
      <c r="N135" s="580"/>
      <c r="O135" s="580"/>
      <c r="P135" s="580"/>
      <c r="Q135" s="580"/>
      <c r="R135" s="580"/>
      <c r="S135" s="580"/>
      <c r="T135" s="580"/>
      <c r="U135" s="580"/>
      <c r="V135" s="580"/>
      <c r="W135" s="580"/>
    </row>
    <row r="136" ht="15.75" customHeight="1">
      <c r="A136" s="741"/>
      <c r="B136" s="580"/>
      <c r="C136" s="580"/>
      <c r="D136" s="582"/>
      <c r="E136" s="742"/>
      <c r="F136" s="742"/>
      <c r="G136" s="742"/>
      <c r="H136" s="742"/>
      <c r="I136" s="742"/>
      <c r="J136" s="742"/>
      <c r="K136" s="580"/>
      <c r="L136" s="580"/>
      <c r="M136" s="580"/>
      <c r="N136" s="580"/>
      <c r="O136" s="580"/>
      <c r="P136" s="580"/>
      <c r="Q136" s="580"/>
      <c r="R136" s="580"/>
      <c r="S136" s="580"/>
      <c r="T136" s="580"/>
      <c r="U136" s="580"/>
      <c r="V136" s="580"/>
      <c r="W136" s="580"/>
    </row>
    <row r="137" ht="15.75" customHeight="1">
      <c r="A137" s="741"/>
      <c r="B137" s="580"/>
      <c r="C137" s="580"/>
      <c r="D137" s="582"/>
      <c r="E137" s="742"/>
      <c r="F137" s="742"/>
      <c r="G137" s="742"/>
      <c r="H137" s="742"/>
      <c r="I137" s="742"/>
      <c r="J137" s="742"/>
      <c r="K137" s="580"/>
      <c r="L137" s="580"/>
      <c r="M137" s="580"/>
      <c r="N137" s="580"/>
      <c r="O137" s="580"/>
      <c r="P137" s="580"/>
      <c r="Q137" s="580"/>
      <c r="R137" s="580"/>
      <c r="S137" s="580"/>
      <c r="T137" s="580"/>
      <c r="U137" s="580"/>
      <c r="V137" s="580"/>
      <c r="W137" s="580"/>
    </row>
    <row r="138" ht="15.75" customHeight="1">
      <c r="A138" s="741"/>
      <c r="B138" s="580"/>
      <c r="C138" s="580"/>
      <c r="D138" s="582"/>
      <c r="E138" s="742"/>
      <c r="F138" s="742"/>
      <c r="G138" s="742"/>
      <c r="H138" s="742"/>
      <c r="I138" s="742"/>
      <c r="J138" s="742"/>
      <c r="K138" s="580"/>
      <c r="L138" s="580"/>
      <c r="M138" s="580"/>
      <c r="N138" s="580"/>
      <c r="O138" s="580"/>
      <c r="P138" s="580"/>
      <c r="Q138" s="580"/>
      <c r="R138" s="580"/>
      <c r="S138" s="580"/>
      <c r="T138" s="580"/>
      <c r="U138" s="580"/>
      <c r="V138" s="580"/>
      <c r="W138" s="580"/>
    </row>
    <row r="139" ht="15.75" customHeight="1">
      <c r="A139" s="741"/>
      <c r="B139" s="580"/>
      <c r="C139" s="580"/>
      <c r="D139" s="582"/>
      <c r="E139" s="742"/>
      <c r="F139" s="742"/>
      <c r="G139" s="742"/>
      <c r="H139" s="742"/>
      <c r="I139" s="742"/>
      <c r="J139" s="742"/>
      <c r="K139" s="580"/>
      <c r="L139" s="580"/>
      <c r="M139" s="580"/>
      <c r="N139" s="580"/>
      <c r="O139" s="580"/>
      <c r="P139" s="580"/>
      <c r="Q139" s="580"/>
      <c r="R139" s="580"/>
      <c r="S139" s="580"/>
      <c r="T139" s="580"/>
      <c r="U139" s="580"/>
      <c r="V139" s="580"/>
      <c r="W139" s="580"/>
    </row>
    <row r="140" ht="15.75" customHeight="1">
      <c r="A140" s="741"/>
      <c r="B140" s="580"/>
      <c r="C140" s="580"/>
      <c r="D140" s="582"/>
      <c r="E140" s="742"/>
      <c r="F140" s="742"/>
      <c r="G140" s="742"/>
      <c r="H140" s="742"/>
      <c r="I140" s="742"/>
      <c r="J140" s="742"/>
      <c r="K140" s="580"/>
      <c r="L140" s="580"/>
      <c r="M140" s="580"/>
      <c r="N140" s="580"/>
      <c r="O140" s="580"/>
      <c r="P140" s="580"/>
      <c r="Q140" s="580"/>
      <c r="R140" s="580"/>
      <c r="S140" s="580"/>
      <c r="T140" s="580"/>
      <c r="U140" s="580"/>
      <c r="V140" s="580"/>
      <c r="W140" s="580"/>
    </row>
    <row r="141" ht="15.75" customHeight="1">
      <c r="A141" s="741"/>
      <c r="B141" s="580"/>
      <c r="C141" s="580"/>
      <c r="D141" s="582"/>
      <c r="E141" s="742"/>
      <c r="F141" s="742"/>
      <c r="G141" s="742"/>
      <c r="H141" s="742"/>
      <c r="I141" s="742"/>
      <c r="J141" s="742"/>
      <c r="K141" s="580"/>
      <c r="L141" s="580"/>
      <c r="M141" s="580"/>
      <c r="N141" s="580"/>
      <c r="O141" s="580"/>
      <c r="P141" s="580"/>
      <c r="Q141" s="580"/>
      <c r="R141" s="580"/>
      <c r="S141" s="580"/>
      <c r="T141" s="580"/>
      <c r="U141" s="580"/>
      <c r="V141" s="580"/>
      <c r="W141" s="580"/>
    </row>
    <row r="142" ht="15.75" customHeight="1">
      <c r="A142" s="741"/>
      <c r="B142" s="580"/>
      <c r="C142" s="580"/>
      <c r="D142" s="582"/>
      <c r="E142" s="742"/>
      <c r="F142" s="742"/>
      <c r="G142" s="742"/>
      <c r="H142" s="742"/>
      <c r="I142" s="742"/>
      <c r="J142" s="742"/>
      <c r="K142" s="580"/>
      <c r="L142" s="580"/>
      <c r="M142" s="580"/>
      <c r="N142" s="580"/>
      <c r="O142" s="580"/>
      <c r="P142" s="580"/>
      <c r="Q142" s="580"/>
      <c r="R142" s="580"/>
      <c r="S142" s="580"/>
      <c r="T142" s="580"/>
      <c r="U142" s="580"/>
      <c r="V142" s="580"/>
      <c r="W142" s="580"/>
    </row>
    <row r="143" ht="15.75" customHeight="1">
      <c r="A143" s="741"/>
      <c r="B143" s="580"/>
      <c r="C143" s="580"/>
      <c r="D143" s="582"/>
      <c r="E143" s="742"/>
      <c r="F143" s="742"/>
      <c r="G143" s="742"/>
      <c r="H143" s="742"/>
      <c r="I143" s="742"/>
      <c r="J143" s="742"/>
      <c r="K143" s="580"/>
      <c r="L143" s="580"/>
      <c r="M143" s="580"/>
      <c r="N143" s="580"/>
      <c r="O143" s="580"/>
      <c r="P143" s="580"/>
      <c r="Q143" s="580"/>
      <c r="R143" s="580"/>
      <c r="S143" s="580"/>
      <c r="T143" s="580"/>
      <c r="U143" s="580"/>
      <c r="V143" s="580"/>
      <c r="W143" s="580"/>
    </row>
    <row r="144" ht="15.75" customHeight="1">
      <c r="A144" s="741"/>
      <c r="B144" s="580"/>
      <c r="C144" s="580"/>
      <c r="D144" s="582"/>
      <c r="E144" s="742"/>
      <c r="F144" s="742"/>
      <c r="G144" s="742"/>
      <c r="H144" s="742"/>
      <c r="I144" s="742"/>
      <c r="J144" s="742"/>
      <c r="K144" s="580"/>
      <c r="L144" s="580"/>
      <c r="M144" s="580"/>
      <c r="N144" s="580"/>
      <c r="O144" s="580"/>
      <c r="P144" s="580"/>
      <c r="Q144" s="580"/>
      <c r="R144" s="580"/>
      <c r="S144" s="580"/>
      <c r="T144" s="580"/>
      <c r="U144" s="580"/>
      <c r="V144" s="580"/>
      <c r="W144" s="580"/>
    </row>
    <row r="145" ht="15.75" customHeight="1">
      <c r="A145" s="741"/>
      <c r="B145" s="580"/>
      <c r="C145" s="580"/>
      <c r="D145" s="582"/>
      <c r="E145" s="742"/>
      <c r="F145" s="742"/>
      <c r="G145" s="742"/>
      <c r="H145" s="742"/>
      <c r="I145" s="742"/>
      <c r="J145" s="742"/>
      <c r="K145" s="580"/>
      <c r="L145" s="580"/>
      <c r="M145" s="580"/>
      <c r="N145" s="580"/>
      <c r="O145" s="580"/>
      <c r="P145" s="580"/>
      <c r="Q145" s="580"/>
      <c r="R145" s="580"/>
      <c r="S145" s="580"/>
      <c r="T145" s="580"/>
      <c r="U145" s="580"/>
      <c r="V145" s="580"/>
      <c r="W145" s="580"/>
    </row>
    <row r="146" ht="15.75" customHeight="1">
      <c r="A146" s="741"/>
      <c r="B146" s="580"/>
      <c r="C146" s="580"/>
      <c r="D146" s="582"/>
      <c r="E146" s="742"/>
      <c r="F146" s="742"/>
      <c r="G146" s="742"/>
      <c r="H146" s="742"/>
      <c r="I146" s="742"/>
      <c r="J146" s="742"/>
      <c r="K146" s="580"/>
      <c r="L146" s="580"/>
      <c r="M146" s="580"/>
      <c r="N146" s="580"/>
      <c r="O146" s="580"/>
      <c r="P146" s="580"/>
      <c r="Q146" s="580"/>
      <c r="R146" s="580"/>
      <c r="S146" s="580"/>
      <c r="T146" s="580"/>
      <c r="U146" s="580"/>
      <c r="V146" s="580"/>
      <c r="W146" s="580"/>
    </row>
    <row r="147" ht="15.75" customHeight="1">
      <c r="A147" s="741"/>
      <c r="B147" s="580"/>
      <c r="C147" s="580"/>
      <c r="D147" s="582"/>
      <c r="E147" s="742"/>
      <c r="F147" s="742"/>
      <c r="G147" s="742"/>
      <c r="H147" s="742"/>
      <c r="I147" s="742"/>
      <c r="J147" s="742"/>
      <c r="K147" s="580"/>
      <c r="L147" s="580"/>
      <c r="M147" s="580"/>
      <c r="N147" s="580"/>
      <c r="O147" s="580"/>
      <c r="P147" s="580"/>
      <c r="Q147" s="580"/>
      <c r="R147" s="580"/>
      <c r="S147" s="580"/>
      <c r="T147" s="580"/>
      <c r="U147" s="580"/>
      <c r="V147" s="580"/>
      <c r="W147" s="580"/>
    </row>
    <row r="148" ht="15.75" customHeight="1">
      <c r="A148" s="741"/>
      <c r="B148" s="580"/>
      <c r="C148" s="580"/>
      <c r="D148" s="582"/>
      <c r="E148" s="742"/>
      <c r="F148" s="742"/>
      <c r="G148" s="742"/>
      <c r="H148" s="742"/>
      <c r="I148" s="742"/>
      <c r="J148" s="742"/>
      <c r="K148" s="580"/>
      <c r="L148" s="580"/>
      <c r="M148" s="580"/>
      <c r="N148" s="580"/>
      <c r="O148" s="580"/>
      <c r="P148" s="580"/>
      <c r="Q148" s="580"/>
      <c r="R148" s="580"/>
      <c r="S148" s="580"/>
      <c r="T148" s="580"/>
      <c r="U148" s="580"/>
      <c r="V148" s="580"/>
      <c r="W148" s="580"/>
    </row>
    <row r="149" ht="15.75" customHeight="1">
      <c r="A149" s="741"/>
      <c r="B149" s="580"/>
      <c r="C149" s="580"/>
      <c r="D149" s="582"/>
      <c r="E149" s="742"/>
      <c r="F149" s="742"/>
      <c r="G149" s="742"/>
      <c r="H149" s="742"/>
      <c r="I149" s="742"/>
      <c r="J149" s="742"/>
      <c r="K149" s="580"/>
      <c r="L149" s="580"/>
      <c r="M149" s="580"/>
      <c r="N149" s="580"/>
      <c r="O149" s="580"/>
      <c r="P149" s="580"/>
      <c r="Q149" s="580"/>
      <c r="R149" s="580"/>
      <c r="S149" s="580"/>
      <c r="T149" s="580"/>
      <c r="U149" s="580"/>
      <c r="V149" s="580"/>
      <c r="W149" s="580"/>
    </row>
    <row r="150" ht="15.75" customHeight="1">
      <c r="A150" s="741"/>
      <c r="B150" s="580"/>
      <c r="C150" s="580"/>
      <c r="D150" s="582"/>
      <c r="E150" s="742"/>
      <c r="F150" s="742"/>
      <c r="G150" s="742"/>
      <c r="H150" s="742"/>
      <c r="I150" s="742"/>
      <c r="J150" s="742"/>
      <c r="K150" s="580"/>
      <c r="L150" s="580"/>
      <c r="M150" s="580"/>
      <c r="N150" s="580"/>
      <c r="O150" s="580"/>
      <c r="P150" s="580"/>
      <c r="Q150" s="580"/>
      <c r="R150" s="580"/>
      <c r="S150" s="580"/>
      <c r="T150" s="580"/>
      <c r="U150" s="580"/>
      <c r="V150" s="580"/>
      <c r="W150" s="580"/>
    </row>
    <row r="151" ht="15.75" customHeight="1">
      <c r="A151" s="741"/>
      <c r="B151" s="580"/>
      <c r="C151" s="580"/>
      <c r="D151" s="582"/>
      <c r="E151" s="742"/>
      <c r="F151" s="742"/>
      <c r="G151" s="742"/>
      <c r="H151" s="742"/>
      <c r="I151" s="742"/>
      <c r="J151" s="742"/>
      <c r="K151" s="580"/>
      <c r="L151" s="580"/>
      <c r="M151" s="580"/>
      <c r="N151" s="580"/>
      <c r="O151" s="580"/>
      <c r="P151" s="580"/>
      <c r="Q151" s="580"/>
      <c r="R151" s="580"/>
      <c r="S151" s="580"/>
      <c r="T151" s="580"/>
      <c r="U151" s="580"/>
      <c r="V151" s="580"/>
      <c r="W151" s="580"/>
    </row>
    <row r="152" ht="15.75" customHeight="1">
      <c r="A152" s="741"/>
      <c r="B152" s="580"/>
      <c r="C152" s="580"/>
      <c r="D152" s="582"/>
      <c r="E152" s="742"/>
      <c r="F152" s="742"/>
      <c r="G152" s="742"/>
      <c r="H152" s="742"/>
      <c r="I152" s="742"/>
      <c r="J152" s="742"/>
      <c r="K152" s="580"/>
      <c r="L152" s="580"/>
      <c r="M152" s="580"/>
      <c r="N152" s="580"/>
      <c r="O152" s="580"/>
      <c r="P152" s="580"/>
      <c r="Q152" s="580"/>
      <c r="R152" s="580"/>
      <c r="S152" s="580"/>
      <c r="T152" s="580"/>
      <c r="U152" s="580"/>
      <c r="V152" s="580"/>
      <c r="W152" s="580"/>
    </row>
    <row r="153" ht="15.75" customHeight="1">
      <c r="A153" s="741"/>
      <c r="B153" s="580"/>
      <c r="C153" s="580"/>
      <c r="D153" s="582"/>
      <c r="E153" s="742"/>
      <c r="F153" s="742"/>
      <c r="G153" s="742"/>
      <c r="H153" s="742"/>
      <c r="I153" s="742"/>
      <c r="J153" s="742"/>
      <c r="K153" s="580"/>
      <c r="L153" s="580"/>
      <c r="M153" s="580"/>
      <c r="N153" s="580"/>
      <c r="O153" s="580"/>
      <c r="P153" s="580"/>
      <c r="Q153" s="580"/>
      <c r="R153" s="580"/>
      <c r="S153" s="580"/>
      <c r="T153" s="580"/>
      <c r="U153" s="580"/>
      <c r="V153" s="580"/>
      <c r="W153" s="580"/>
    </row>
    <row r="154" ht="15.75" customHeight="1">
      <c r="A154" s="741"/>
      <c r="B154" s="580"/>
      <c r="C154" s="580"/>
      <c r="D154" s="582"/>
      <c r="E154" s="742"/>
      <c r="F154" s="742"/>
      <c r="G154" s="742"/>
      <c r="H154" s="742"/>
      <c r="I154" s="742"/>
      <c r="J154" s="742"/>
      <c r="K154" s="580"/>
      <c r="L154" s="580"/>
      <c r="M154" s="580"/>
      <c r="N154" s="580"/>
      <c r="O154" s="580"/>
      <c r="P154" s="580"/>
      <c r="Q154" s="580"/>
      <c r="R154" s="580"/>
      <c r="S154" s="580"/>
      <c r="T154" s="580"/>
      <c r="U154" s="580"/>
      <c r="V154" s="580"/>
      <c r="W154" s="580"/>
    </row>
    <row r="155" ht="15.75" customHeight="1">
      <c r="A155" s="741"/>
      <c r="B155" s="580"/>
      <c r="C155" s="580"/>
      <c r="D155" s="582"/>
      <c r="E155" s="742"/>
      <c r="F155" s="742"/>
      <c r="G155" s="742"/>
      <c r="H155" s="742"/>
      <c r="I155" s="742"/>
      <c r="J155" s="742"/>
      <c r="K155" s="580"/>
      <c r="L155" s="580"/>
      <c r="M155" s="580"/>
      <c r="N155" s="580"/>
      <c r="O155" s="580"/>
      <c r="P155" s="580"/>
      <c r="Q155" s="580"/>
      <c r="R155" s="580"/>
      <c r="S155" s="580"/>
      <c r="T155" s="580"/>
      <c r="U155" s="580"/>
      <c r="V155" s="580"/>
      <c r="W155" s="580"/>
    </row>
    <row r="156" ht="15.75" customHeight="1">
      <c r="A156" s="741"/>
      <c r="B156" s="580"/>
      <c r="C156" s="580"/>
      <c r="D156" s="582"/>
      <c r="E156" s="742"/>
      <c r="F156" s="742"/>
      <c r="G156" s="742"/>
      <c r="H156" s="742"/>
      <c r="I156" s="742"/>
      <c r="J156" s="742"/>
      <c r="K156" s="580"/>
      <c r="L156" s="580"/>
      <c r="M156" s="580"/>
      <c r="N156" s="580"/>
      <c r="O156" s="580"/>
      <c r="P156" s="580"/>
      <c r="Q156" s="580"/>
      <c r="R156" s="580"/>
      <c r="S156" s="580"/>
      <c r="T156" s="580"/>
      <c r="U156" s="580"/>
      <c r="V156" s="580"/>
      <c r="W156" s="580"/>
    </row>
    <row r="157" ht="15.75" customHeight="1">
      <c r="A157" s="741"/>
      <c r="B157" s="580"/>
      <c r="C157" s="580"/>
      <c r="D157" s="582"/>
      <c r="E157" s="742"/>
      <c r="F157" s="742"/>
      <c r="G157" s="742"/>
      <c r="H157" s="742"/>
      <c r="I157" s="742"/>
      <c r="J157" s="742"/>
      <c r="K157" s="580"/>
      <c r="L157" s="580"/>
      <c r="M157" s="580"/>
      <c r="N157" s="580"/>
      <c r="O157" s="580"/>
      <c r="P157" s="580"/>
      <c r="Q157" s="580"/>
      <c r="R157" s="580"/>
      <c r="S157" s="580"/>
      <c r="T157" s="580"/>
      <c r="U157" s="580"/>
      <c r="V157" s="580"/>
      <c r="W157" s="580"/>
    </row>
    <row r="158" ht="15.75" customHeight="1">
      <c r="A158" s="741"/>
      <c r="B158" s="580"/>
      <c r="C158" s="580"/>
      <c r="D158" s="582"/>
      <c r="E158" s="742"/>
      <c r="F158" s="742"/>
      <c r="G158" s="742"/>
      <c r="H158" s="742"/>
      <c r="I158" s="742"/>
      <c r="J158" s="742"/>
      <c r="K158" s="580"/>
      <c r="L158" s="580"/>
      <c r="M158" s="580"/>
      <c r="N158" s="580"/>
      <c r="O158" s="580"/>
      <c r="P158" s="580"/>
      <c r="Q158" s="580"/>
      <c r="R158" s="580"/>
      <c r="S158" s="580"/>
      <c r="T158" s="580"/>
      <c r="U158" s="580"/>
      <c r="V158" s="580"/>
      <c r="W158" s="580"/>
    </row>
    <row r="159" ht="15.75" customHeight="1">
      <c r="A159" s="741"/>
      <c r="B159" s="580"/>
      <c r="C159" s="580"/>
      <c r="D159" s="582"/>
      <c r="E159" s="742"/>
      <c r="F159" s="742"/>
      <c r="G159" s="742"/>
      <c r="H159" s="742"/>
      <c r="I159" s="742"/>
      <c r="J159" s="742"/>
      <c r="K159" s="580"/>
      <c r="L159" s="580"/>
      <c r="M159" s="580"/>
      <c r="N159" s="580"/>
      <c r="O159" s="580"/>
      <c r="P159" s="580"/>
      <c r="Q159" s="580"/>
      <c r="R159" s="580"/>
      <c r="S159" s="580"/>
      <c r="T159" s="580"/>
      <c r="U159" s="580"/>
      <c r="V159" s="580"/>
      <c r="W159" s="580"/>
    </row>
    <row r="160" ht="15.75" customHeight="1">
      <c r="A160" s="741"/>
      <c r="B160" s="580"/>
      <c r="C160" s="580"/>
      <c r="D160" s="582"/>
      <c r="E160" s="742"/>
      <c r="F160" s="742"/>
      <c r="G160" s="742"/>
      <c r="H160" s="742"/>
      <c r="I160" s="742"/>
      <c r="J160" s="742"/>
      <c r="K160" s="580"/>
      <c r="L160" s="580"/>
      <c r="M160" s="580"/>
      <c r="N160" s="580"/>
      <c r="O160" s="580"/>
      <c r="P160" s="580"/>
      <c r="Q160" s="580"/>
      <c r="R160" s="580"/>
      <c r="S160" s="580"/>
      <c r="T160" s="580"/>
      <c r="U160" s="580"/>
      <c r="V160" s="580"/>
      <c r="W160" s="580"/>
    </row>
    <row r="161" ht="15.75" customHeight="1">
      <c r="A161" s="741"/>
      <c r="B161" s="580"/>
      <c r="C161" s="580"/>
      <c r="D161" s="582"/>
      <c r="E161" s="742"/>
      <c r="F161" s="742"/>
      <c r="G161" s="742"/>
      <c r="H161" s="742"/>
      <c r="I161" s="742"/>
      <c r="J161" s="742"/>
      <c r="K161" s="580"/>
      <c r="L161" s="580"/>
      <c r="M161" s="580"/>
      <c r="N161" s="580"/>
      <c r="O161" s="580"/>
      <c r="P161" s="580"/>
      <c r="Q161" s="580"/>
      <c r="R161" s="580"/>
      <c r="S161" s="580"/>
      <c r="T161" s="580"/>
      <c r="U161" s="580"/>
      <c r="V161" s="580"/>
      <c r="W161" s="580"/>
    </row>
    <row r="162" ht="15.75" customHeight="1">
      <c r="A162" s="741"/>
      <c r="B162" s="580"/>
      <c r="C162" s="580"/>
      <c r="D162" s="582"/>
      <c r="E162" s="742"/>
      <c r="F162" s="742"/>
      <c r="G162" s="742"/>
      <c r="H162" s="742"/>
      <c r="I162" s="742"/>
      <c r="J162" s="742"/>
      <c r="K162" s="580"/>
      <c r="L162" s="580"/>
      <c r="M162" s="580"/>
      <c r="N162" s="580"/>
      <c r="O162" s="580"/>
      <c r="P162" s="580"/>
      <c r="Q162" s="580"/>
      <c r="R162" s="580"/>
      <c r="S162" s="580"/>
      <c r="T162" s="580"/>
      <c r="U162" s="580"/>
      <c r="V162" s="580"/>
      <c r="W162" s="580"/>
    </row>
    <row r="163" ht="15.75" customHeight="1">
      <c r="A163" s="741"/>
      <c r="B163" s="580"/>
      <c r="C163" s="580"/>
      <c r="D163" s="582"/>
      <c r="E163" s="742"/>
      <c r="F163" s="742"/>
      <c r="G163" s="742"/>
      <c r="H163" s="742"/>
      <c r="I163" s="742"/>
      <c r="J163" s="742"/>
      <c r="K163" s="580"/>
      <c r="L163" s="580"/>
      <c r="M163" s="580"/>
      <c r="N163" s="580"/>
      <c r="O163" s="580"/>
      <c r="P163" s="580"/>
      <c r="Q163" s="580"/>
      <c r="R163" s="580"/>
      <c r="S163" s="580"/>
      <c r="T163" s="580"/>
      <c r="U163" s="580"/>
      <c r="V163" s="580"/>
      <c r="W163" s="580"/>
    </row>
    <row r="164" ht="15.75" customHeight="1">
      <c r="A164" s="741"/>
      <c r="B164" s="580"/>
      <c r="C164" s="580"/>
      <c r="D164" s="582"/>
      <c r="E164" s="742"/>
      <c r="F164" s="742"/>
      <c r="G164" s="742"/>
      <c r="H164" s="742"/>
      <c r="I164" s="742"/>
      <c r="J164" s="742"/>
      <c r="K164" s="580"/>
      <c r="L164" s="580"/>
      <c r="M164" s="580"/>
      <c r="N164" s="580"/>
      <c r="O164" s="580"/>
      <c r="P164" s="580"/>
      <c r="Q164" s="580"/>
      <c r="R164" s="580"/>
      <c r="S164" s="580"/>
      <c r="T164" s="580"/>
      <c r="U164" s="580"/>
      <c r="V164" s="580"/>
      <c r="W164" s="580"/>
    </row>
    <row r="165" ht="15.75" customHeight="1">
      <c r="A165" s="741"/>
      <c r="B165" s="580"/>
      <c r="C165" s="580"/>
      <c r="D165" s="582"/>
      <c r="E165" s="742"/>
      <c r="F165" s="742"/>
      <c r="G165" s="742"/>
      <c r="H165" s="742"/>
      <c r="I165" s="742"/>
      <c r="J165" s="742"/>
      <c r="K165" s="580"/>
      <c r="L165" s="580"/>
      <c r="M165" s="580"/>
      <c r="N165" s="580"/>
      <c r="O165" s="580"/>
      <c r="P165" s="580"/>
      <c r="Q165" s="580"/>
      <c r="R165" s="580"/>
      <c r="S165" s="580"/>
      <c r="T165" s="580"/>
      <c r="U165" s="580"/>
      <c r="V165" s="580"/>
      <c r="W165" s="580"/>
    </row>
    <row r="166" ht="15.75" customHeight="1">
      <c r="A166" s="741"/>
      <c r="B166" s="580"/>
      <c r="C166" s="580"/>
      <c r="D166" s="582"/>
      <c r="E166" s="742"/>
      <c r="F166" s="742"/>
      <c r="G166" s="742"/>
      <c r="H166" s="742"/>
      <c r="I166" s="742"/>
      <c r="J166" s="742"/>
      <c r="K166" s="580"/>
      <c r="L166" s="580"/>
      <c r="M166" s="580"/>
      <c r="N166" s="580"/>
      <c r="O166" s="580"/>
      <c r="P166" s="580"/>
      <c r="Q166" s="580"/>
      <c r="R166" s="580"/>
      <c r="S166" s="580"/>
      <c r="T166" s="580"/>
      <c r="U166" s="580"/>
      <c r="V166" s="580"/>
      <c r="W166" s="580"/>
    </row>
    <row r="167" ht="15.75" customHeight="1">
      <c r="A167" s="741"/>
      <c r="B167" s="580"/>
      <c r="C167" s="580"/>
      <c r="D167" s="582"/>
      <c r="E167" s="742"/>
      <c r="F167" s="742"/>
      <c r="G167" s="742"/>
      <c r="H167" s="742"/>
      <c r="I167" s="742"/>
      <c r="J167" s="742"/>
      <c r="K167" s="580"/>
      <c r="L167" s="580"/>
      <c r="M167" s="580"/>
      <c r="N167" s="580"/>
      <c r="O167" s="580"/>
      <c r="P167" s="580"/>
      <c r="Q167" s="580"/>
      <c r="R167" s="580"/>
      <c r="S167" s="580"/>
      <c r="T167" s="580"/>
      <c r="U167" s="580"/>
      <c r="V167" s="580"/>
      <c r="W167" s="580"/>
    </row>
    <row r="168" ht="15.75" customHeight="1">
      <c r="A168" s="741"/>
      <c r="B168" s="580"/>
      <c r="C168" s="580"/>
      <c r="D168" s="582"/>
      <c r="E168" s="742"/>
      <c r="F168" s="742"/>
      <c r="G168" s="742"/>
      <c r="H168" s="742"/>
      <c r="I168" s="742"/>
      <c r="J168" s="742"/>
      <c r="K168" s="580"/>
      <c r="L168" s="580"/>
      <c r="M168" s="580"/>
      <c r="N168" s="580"/>
      <c r="O168" s="580"/>
      <c r="P168" s="580"/>
      <c r="Q168" s="580"/>
      <c r="R168" s="580"/>
      <c r="S168" s="580"/>
      <c r="T168" s="580"/>
      <c r="U168" s="580"/>
      <c r="V168" s="580"/>
      <c r="W168" s="580"/>
    </row>
    <row r="169" ht="15.75" customHeight="1">
      <c r="A169" s="741"/>
      <c r="B169" s="580"/>
      <c r="C169" s="580"/>
      <c r="D169" s="582"/>
      <c r="E169" s="742"/>
      <c r="F169" s="742"/>
      <c r="G169" s="742"/>
      <c r="H169" s="742"/>
      <c r="I169" s="742"/>
      <c r="J169" s="742"/>
      <c r="K169" s="580"/>
      <c r="L169" s="580"/>
      <c r="M169" s="580"/>
      <c r="N169" s="580"/>
      <c r="O169" s="580"/>
      <c r="P169" s="580"/>
      <c r="Q169" s="580"/>
      <c r="R169" s="580"/>
      <c r="S169" s="580"/>
      <c r="T169" s="580"/>
      <c r="U169" s="580"/>
      <c r="V169" s="580"/>
      <c r="W169" s="580"/>
    </row>
    <row r="170" ht="15.75" customHeight="1">
      <c r="A170" s="741"/>
      <c r="B170" s="580"/>
      <c r="C170" s="580"/>
      <c r="D170" s="582"/>
      <c r="E170" s="742"/>
      <c r="F170" s="742"/>
      <c r="G170" s="742"/>
      <c r="H170" s="742"/>
      <c r="I170" s="742"/>
      <c r="J170" s="742"/>
      <c r="K170" s="580"/>
      <c r="L170" s="580"/>
      <c r="M170" s="580"/>
      <c r="N170" s="580"/>
      <c r="O170" s="580"/>
      <c r="P170" s="580"/>
      <c r="Q170" s="580"/>
      <c r="R170" s="580"/>
      <c r="S170" s="580"/>
      <c r="T170" s="580"/>
      <c r="U170" s="580"/>
      <c r="V170" s="580"/>
      <c r="W170" s="580"/>
    </row>
    <row r="171" ht="15.75" customHeight="1">
      <c r="A171" s="741"/>
      <c r="B171" s="580"/>
      <c r="C171" s="580"/>
      <c r="D171" s="582"/>
      <c r="E171" s="742"/>
      <c r="F171" s="742"/>
      <c r="G171" s="742"/>
      <c r="H171" s="742"/>
      <c r="I171" s="742"/>
      <c r="J171" s="742"/>
      <c r="K171" s="580"/>
      <c r="L171" s="580"/>
      <c r="M171" s="580"/>
      <c r="N171" s="580"/>
      <c r="O171" s="580"/>
      <c r="P171" s="580"/>
      <c r="Q171" s="580"/>
      <c r="R171" s="580"/>
      <c r="S171" s="580"/>
      <c r="T171" s="580"/>
      <c r="U171" s="580"/>
      <c r="V171" s="580"/>
      <c r="W171" s="580"/>
    </row>
    <row r="172" ht="15.75" customHeight="1">
      <c r="A172" s="741"/>
      <c r="B172" s="580"/>
      <c r="C172" s="580"/>
      <c r="D172" s="582"/>
      <c r="E172" s="742"/>
      <c r="F172" s="742"/>
      <c r="G172" s="742"/>
      <c r="H172" s="742"/>
      <c r="I172" s="742"/>
      <c r="J172" s="742"/>
      <c r="K172" s="580"/>
      <c r="L172" s="580"/>
      <c r="M172" s="580"/>
      <c r="N172" s="580"/>
      <c r="O172" s="580"/>
      <c r="P172" s="580"/>
      <c r="Q172" s="580"/>
      <c r="R172" s="580"/>
      <c r="S172" s="580"/>
      <c r="T172" s="580"/>
      <c r="U172" s="580"/>
      <c r="V172" s="580"/>
      <c r="W172" s="580"/>
    </row>
    <row r="173" ht="15.75" customHeight="1">
      <c r="A173" s="741"/>
      <c r="B173" s="580"/>
      <c r="C173" s="580"/>
      <c r="D173" s="582"/>
      <c r="E173" s="742"/>
      <c r="F173" s="742"/>
      <c r="G173" s="742"/>
      <c r="H173" s="742"/>
      <c r="I173" s="742"/>
      <c r="J173" s="742"/>
      <c r="K173" s="580"/>
      <c r="L173" s="580"/>
      <c r="M173" s="580"/>
      <c r="N173" s="580"/>
      <c r="O173" s="580"/>
      <c r="P173" s="580"/>
      <c r="Q173" s="580"/>
      <c r="R173" s="580"/>
      <c r="S173" s="580"/>
      <c r="T173" s="580"/>
      <c r="U173" s="580"/>
      <c r="V173" s="580"/>
      <c r="W173" s="580"/>
    </row>
    <row r="174" ht="15.75" customHeight="1">
      <c r="A174" s="741"/>
      <c r="B174" s="580"/>
      <c r="C174" s="580"/>
      <c r="D174" s="582"/>
      <c r="E174" s="742"/>
      <c r="F174" s="742"/>
      <c r="G174" s="742"/>
      <c r="H174" s="742"/>
      <c r="I174" s="742"/>
      <c r="J174" s="742"/>
      <c r="K174" s="580"/>
      <c r="L174" s="580"/>
      <c r="M174" s="580"/>
      <c r="N174" s="580"/>
      <c r="O174" s="580"/>
      <c r="P174" s="580"/>
      <c r="Q174" s="580"/>
      <c r="R174" s="580"/>
      <c r="S174" s="580"/>
      <c r="T174" s="580"/>
      <c r="U174" s="580"/>
      <c r="V174" s="580"/>
      <c r="W174" s="580"/>
    </row>
    <row r="175" ht="15.75" customHeight="1">
      <c r="A175" s="741"/>
      <c r="B175" s="580"/>
      <c r="C175" s="580"/>
      <c r="D175" s="582"/>
      <c r="E175" s="742"/>
      <c r="F175" s="742"/>
      <c r="G175" s="742"/>
      <c r="H175" s="742"/>
      <c r="I175" s="742"/>
      <c r="J175" s="742"/>
      <c r="K175" s="580"/>
      <c r="L175" s="580"/>
      <c r="M175" s="580"/>
      <c r="N175" s="580"/>
      <c r="O175" s="580"/>
      <c r="P175" s="580"/>
      <c r="Q175" s="580"/>
      <c r="R175" s="580"/>
      <c r="S175" s="580"/>
      <c r="T175" s="580"/>
      <c r="U175" s="580"/>
      <c r="V175" s="580"/>
      <c r="W175" s="580"/>
    </row>
    <row r="176" ht="15.75" customHeight="1">
      <c r="A176" s="741"/>
      <c r="B176" s="580"/>
      <c r="C176" s="580"/>
      <c r="D176" s="582"/>
      <c r="E176" s="742"/>
      <c r="F176" s="742"/>
      <c r="G176" s="742"/>
      <c r="H176" s="742"/>
      <c r="I176" s="742"/>
      <c r="J176" s="742"/>
      <c r="K176" s="580"/>
      <c r="L176" s="580"/>
      <c r="M176" s="580"/>
      <c r="N176" s="580"/>
      <c r="O176" s="580"/>
      <c r="P176" s="580"/>
      <c r="Q176" s="580"/>
      <c r="R176" s="580"/>
      <c r="S176" s="580"/>
      <c r="T176" s="580"/>
      <c r="U176" s="580"/>
      <c r="V176" s="580"/>
      <c r="W176" s="580"/>
    </row>
    <row r="177" ht="15.75" customHeight="1">
      <c r="A177" s="741"/>
      <c r="B177" s="580"/>
      <c r="C177" s="580"/>
      <c r="D177" s="582"/>
      <c r="E177" s="742"/>
      <c r="F177" s="742"/>
      <c r="G177" s="742"/>
      <c r="H177" s="742"/>
      <c r="I177" s="742"/>
      <c r="J177" s="742"/>
      <c r="K177" s="580"/>
      <c r="L177" s="580"/>
      <c r="M177" s="580"/>
      <c r="N177" s="580"/>
      <c r="O177" s="580"/>
      <c r="P177" s="580"/>
      <c r="Q177" s="580"/>
      <c r="R177" s="580"/>
      <c r="S177" s="580"/>
      <c r="T177" s="580"/>
      <c r="U177" s="580"/>
      <c r="V177" s="580"/>
      <c r="W177" s="580"/>
    </row>
    <row r="178" ht="15.75" customHeight="1">
      <c r="A178" s="741"/>
      <c r="B178" s="580"/>
      <c r="C178" s="580"/>
      <c r="D178" s="582"/>
      <c r="E178" s="742"/>
      <c r="F178" s="742"/>
      <c r="G178" s="742"/>
      <c r="H178" s="742"/>
      <c r="I178" s="742"/>
      <c r="J178" s="742"/>
      <c r="K178" s="580"/>
      <c r="L178" s="580"/>
      <c r="M178" s="580"/>
      <c r="N178" s="580"/>
      <c r="O178" s="580"/>
      <c r="P178" s="580"/>
      <c r="Q178" s="580"/>
      <c r="R178" s="580"/>
      <c r="S178" s="580"/>
      <c r="T178" s="580"/>
      <c r="U178" s="580"/>
      <c r="V178" s="580"/>
      <c r="W178" s="580"/>
    </row>
    <row r="179" ht="15.75" customHeight="1">
      <c r="A179" s="741"/>
      <c r="B179" s="580"/>
      <c r="C179" s="580"/>
      <c r="D179" s="582"/>
      <c r="E179" s="742"/>
      <c r="F179" s="742"/>
      <c r="G179" s="742"/>
      <c r="H179" s="742"/>
      <c r="I179" s="742"/>
      <c r="J179" s="742"/>
      <c r="K179" s="580"/>
      <c r="L179" s="580"/>
      <c r="M179" s="580"/>
      <c r="N179" s="580"/>
      <c r="O179" s="580"/>
      <c r="P179" s="580"/>
      <c r="Q179" s="580"/>
      <c r="R179" s="580"/>
      <c r="S179" s="580"/>
      <c r="T179" s="580"/>
      <c r="U179" s="580"/>
      <c r="V179" s="580"/>
      <c r="W179" s="580"/>
    </row>
    <row r="180" ht="15.75" customHeight="1">
      <c r="A180" s="741"/>
      <c r="B180" s="580"/>
      <c r="C180" s="580"/>
      <c r="D180" s="582"/>
      <c r="E180" s="742"/>
      <c r="F180" s="742"/>
      <c r="G180" s="742"/>
      <c r="H180" s="742"/>
      <c r="I180" s="742"/>
      <c r="J180" s="742"/>
      <c r="K180" s="580"/>
      <c r="L180" s="580"/>
      <c r="M180" s="580"/>
      <c r="N180" s="580"/>
      <c r="O180" s="580"/>
      <c r="P180" s="580"/>
      <c r="Q180" s="580"/>
      <c r="R180" s="580"/>
      <c r="S180" s="580"/>
      <c r="T180" s="580"/>
      <c r="U180" s="580"/>
      <c r="V180" s="580"/>
      <c r="W180" s="580"/>
    </row>
    <row r="181" ht="15.75" customHeight="1">
      <c r="A181" s="741"/>
      <c r="B181" s="580"/>
      <c r="C181" s="580"/>
      <c r="D181" s="582"/>
      <c r="E181" s="742"/>
      <c r="F181" s="742"/>
      <c r="G181" s="742"/>
      <c r="H181" s="742"/>
      <c r="I181" s="742"/>
      <c r="J181" s="742"/>
      <c r="K181" s="580"/>
      <c r="L181" s="580"/>
      <c r="M181" s="580"/>
      <c r="N181" s="580"/>
      <c r="O181" s="580"/>
      <c r="P181" s="580"/>
      <c r="Q181" s="580"/>
      <c r="R181" s="580"/>
      <c r="S181" s="580"/>
      <c r="T181" s="580"/>
      <c r="U181" s="580"/>
      <c r="V181" s="580"/>
      <c r="W181" s="580"/>
    </row>
    <row r="182" ht="15.75" customHeight="1">
      <c r="A182" s="741"/>
      <c r="B182" s="580"/>
      <c r="C182" s="580"/>
      <c r="D182" s="582"/>
      <c r="E182" s="742"/>
      <c r="F182" s="742"/>
      <c r="G182" s="742"/>
      <c r="H182" s="742"/>
      <c r="I182" s="742"/>
      <c r="J182" s="742"/>
      <c r="K182" s="580"/>
      <c r="L182" s="580"/>
      <c r="M182" s="580"/>
      <c r="N182" s="580"/>
      <c r="O182" s="580"/>
      <c r="P182" s="580"/>
      <c r="Q182" s="580"/>
      <c r="R182" s="580"/>
      <c r="S182" s="580"/>
      <c r="T182" s="580"/>
      <c r="U182" s="580"/>
      <c r="V182" s="580"/>
      <c r="W182" s="580"/>
    </row>
    <row r="183" ht="15.75" customHeight="1">
      <c r="A183" s="741"/>
      <c r="B183" s="580"/>
      <c r="C183" s="580"/>
      <c r="D183" s="582"/>
      <c r="E183" s="742"/>
      <c r="F183" s="742"/>
      <c r="G183" s="742"/>
      <c r="H183" s="742"/>
      <c r="I183" s="742"/>
      <c r="J183" s="742"/>
      <c r="K183" s="580"/>
      <c r="L183" s="580"/>
      <c r="M183" s="580"/>
      <c r="N183" s="580"/>
      <c r="O183" s="580"/>
      <c r="P183" s="580"/>
      <c r="Q183" s="580"/>
      <c r="R183" s="580"/>
      <c r="S183" s="580"/>
      <c r="T183" s="580"/>
      <c r="U183" s="580"/>
      <c r="V183" s="580"/>
      <c r="W183" s="580"/>
    </row>
    <row r="184" ht="15.75" customHeight="1">
      <c r="A184" s="741"/>
      <c r="B184" s="580"/>
      <c r="C184" s="580"/>
      <c r="D184" s="582"/>
      <c r="E184" s="742"/>
      <c r="F184" s="742"/>
      <c r="G184" s="742"/>
      <c r="H184" s="742"/>
      <c r="I184" s="742"/>
      <c r="J184" s="742"/>
      <c r="K184" s="580"/>
      <c r="L184" s="580"/>
      <c r="M184" s="580"/>
      <c r="N184" s="580"/>
      <c r="O184" s="580"/>
      <c r="P184" s="580"/>
      <c r="Q184" s="580"/>
      <c r="R184" s="580"/>
      <c r="S184" s="580"/>
      <c r="T184" s="580"/>
      <c r="U184" s="580"/>
      <c r="V184" s="580"/>
      <c r="W184" s="580"/>
    </row>
    <row r="185" ht="15.75" customHeight="1">
      <c r="A185" s="741"/>
      <c r="B185" s="580"/>
      <c r="C185" s="580"/>
      <c r="D185" s="582"/>
      <c r="E185" s="742"/>
      <c r="F185" s="742"/>
      <c r="G185" s="742"/>
      <c r="H185" s="742"/>
      <c r="I185" s="742"/>
      <c r="J185" s="742"/>
      <c r="K185" s="580"/>
      <c r="L185" s="580"/>
      <c r="M185" s="580"/>
      <c r="N185" s="580"/>
      <c r="O185" s="580"/>
      <c r="P185" s="580"/>
      <c r="Q185" s="580"/>
      <c r="R185" s="580"/>
      <c r="S185" s="580"/>
      <c r="T185" s="580"/>
      <c r="U185" s="580"/>
      <c r="V185" s="580"/>
      <c r="W185" s="580"/>
    </row>
    <row r="186" ht="15.75" customHeight="1">
      <c r="A186" s="741"/>
      <c r="B186" s="580"/>
      <c r="C186" s="580"/>
      <c r="D186" s="582"/>
      <c r="E186" s="742"/>
      <c r="F186" s="742"/>
      <c r="G186" s="742"/>
      <c r="H186" s="742"/>
      <c r="I186" s="742"/>
      <c r="J186" s="742"/>
      <c r="K186" s="580"/>
      <c r="L186" s="580"/>
      <c r="M186" s="580"/>
      <c r="N186" s="580"/>
      <c r="O186" s="580"/>
      <c r="P186" s="580"/>
      <c r="Q186" s="580"/>
      <c r="R186" s="580"/>
      <c r="S186" s="580"/>
      <c r="T186" s="580"/>
      <c r="U186" s="580"/>
      <c r="V186" s="580"/>
      <c r="W186" s="580"/>
    </row>
    <row r="187" ht="15.75" customHeight="1">
      <c r="A187" s="743"/>
      <c r="B187" s="743"/>
      <c r="C187" s="743"/>
      <c r="D187" s="744"/>
      <c r="E187" s="745"/>
      <c r="F187" s="745"/>
      <c r="G187" s="745"/>
      <c r="H187" s="745"/>
      <c r="I187" s="745"/>
      <c r="J187" s="745"/>
      <c r="K187" s="743"/>
      <c r="L187" s="743"/>
      <c r="M187" s="743"/>
      <c r="N187" s="743"/>
      <c r="O187" s="743"/>
      <c r="P187" s="743"/>
      <c r="Q187" s="743"/>
      <c r="R187" s="743"/>
      <c r="S187" s="743"/>
      <c r="T187" s="743"/>
      <c r="U187" s="743"/>
      <c r="V187" s="743"/>
      <c r="W187" s="743"/>
    </row>
    <row r="188" ht="15.75" customHeight="1">
      <c r="A188" s="743"/>
      <c r="B188" s="743"/>
      <c r="C188" s="743"/>
      <c r="D188" s="744"/>
      <c r="E188" s="745"/>
      <c r="F188" s="745"/>
      <c r="G188" s="745"/>
      <c r="H188" s="745"/>
      <c r="I188" s="745"/>
      <c r="J188" s="745"/>
      <c r="K188" s="743"/>
      <c r="L188" s="743"/>
      <c r="M188" s="743"/>
      <c r="N188" s="743"/>
      <c r="O188" s="743"/>
      <c r="P188" s="743"/>
      <c r="Q188" s="743"/>
      <c r="R188" s="743"/>
      <c r="S188" s="743"/>
      <c r="T188" s="743"/>
      <c r="U188" s="743"/>
      <c r="V188" s="743"/>
      <c r="W188" s="743"/>
    </row>
    <row r="189" ht="15.75" customHeight="1">
      <c r="A189" s="743"/>
      <c r="B189" s="743"/>
      <c r="C189" s="743"/>
      <c r="D189" s="744"/>
      <c r="E189" s="745"/>
      <c r="F189" s="745"/>
      <c r="G189" s="745"/>
      <c r="H189" s="745"/>
      <c r="I189" s="745"/>
      <c r="J189" s="745"/>
      <c r="K189" s="743"/>
      <c r="L189" s="743"/>
      <c r="M189" s="743"/>
      <c r="N189" s="743"/>
      <c r="O189" s="743"/>
      <c r="P189" s="743"/>
      <c r="Q189" s="743"/>
      <c r="R189" s="743"/>
      <c r="S189" s="743"/>
      <c r="T189" s="743"/>
      <c r="U189" s="743"/>
      <c r="V189" s="743"/>
      <c r="W189" s="743"/>
    </row>
    <row r="190" ht="15.75" customHeight="1">
      <c r="A190" s="743"/>
      <c r="B190" s="743"/>
      <c r="C190" s="743"/>
      <c r="D190" s="744"/>
      <c r="E190" s="745"/>
      <c r="F190" s="745"/>
      <c r="G190" s="745"/>
      <c r="H190" s="745"/>
      <c r="I190" s="745"/>
      <c r="J190" s="745"/>
      <c r="K190" s="743"/>
      <c r="L190" s="743"/>
      <c r="M190" s="743"/>
      <c r="N190" s="743"/>
      <c r="O190" s="743"/>
      <c r="P190" s="743"/>
      <c r="Q190" s="743"/>
      <c r="R190" s="743"/>
      <c r="S190" s="743"/>
      <c r="T190" s="743"/>
      <c r="U190" s="743"/>
      <c r="V190" s="743"/>
      <c r="W190" s="743"/>
    </row>
    <row r="191" ht="15.75" customHeight="1">
      <c r="A191" s="743"/>
      <c r="B191" s="743"/>
      <c r="C191" s="743"/>
      <c r="D191" s="744"/>
      <c r="E191" s="745"/>
      <c r="F191" s="745"/>
      <c r="G191" s="745"/>
      <c r="H191" s="745"/>
      <c r="I191" s="745"/>
      <c r="J191" s="745"/>
      <c r="K191" s="743"/>
      <c r="L191" s="743"/>
      <c r="M191" s="743"/>
      <c r="N191" s="743"/>
      <c r="O191" s="743"/>
      <c r="P191" s="743"/>
      <c r="Q191" s="743"/>
      <c r="R191" s="743"/>
      <c r="S191" s="743"/>
      <c r="T191" s="743"/>
      <c r="U191" s="743"/>
      <c r="V191" s="743"/>
      <c r="W191" s="743"/>
    </row>
    <row r="192" ht="15.75" customHeight="1">
      <c r="A192" s="743"/>
      <c r="B192" s="743"/>
      <c r="C192" s="743"/>
      <c r="D192" s="744"/>
      <c r="E192" s="745"/>
      <c r="F192" s="745"/>
      <c r="G192" s="745"/>
      <c r="H192" s="745"/>
      <c r="I192" s="745"/>
      <c r="J192" s="745"/>
      <c r="K192" s="743"/>
      <c r="L192" s="743"/>
      <c r="M192" s="743"/>
      <c r="N192" s="743"/>
      <c r="O192" s="743"/>
      <c r="P192" s="743"/>
      <c r="Q192" s="743"/>
      <c r="R192" s="743"/>
      <c r="S192" s="743"/>
      <c r="T192" s="743"/>
      <c r="U192" s="743"/>
      <c r="V192" s="743"/>
      <c r="W192" s="743"/>
    </row>
    <row r="193" ht="15.75" customHeight="1">
      <c r="A193" s="743"/>
      <c r="B193" s="743"/>
      <c r="C193" s="743"/>
      <c r="D193" s="744"/>
      <c r="E193" s="745"/>
      <c r="F193" s="745"/>
      <c r="G193" s="745"/>
      <c r="H193" s="745"/>
      <c r="I193" s="745"/>
      <c r="J193" s="745"/>
      <c r="K193" s="743"/>
      <c r="L193" s="743"/>
      <c r="M193" s="743"/>
      <c r="N193" s="743"/>
      <c r="O193" s="743"/>
      <c r="P193" s="743"/>
      <c r="Q193" s="743"/>
      <c r="R193" s="743"/>
      <c r="S193" s="743"/>
      <c r="T193" s="743"/>
      <c r="U193" s="743"/>
      <c r="V193" s="743"/>
      <c r="W193" s="743"/>
    </row>
    <row r="194" ht="15.75" customHeight="1">
      <c r="A194" s="743"/>
      <c r="B194" s="743"/>
      <c r="C194" s="743"/>
      <c r="D194" s="744"/>
      <c r="E194" s="745"/>
      <c r="F194" s="745"/>
      <c r="G194" s="745"/>
      <c r="H194" s="745"/>
      <c r="I194" s="745"/>
      <c r="J194" s="745"/>
      <c r="K194" s="743"/>
      <c r="L194" s="743"/>
      <c r="M194" s="743"/>
      <c r="N194" s="743"/>
      <c r="O194" s="743"/>
      <c r="P194" s="743"/>
      <c r="Q194" s="743"/>
      <c r="R194" s="743"/>
      <c r="S194" s="743"/>
      <c r="T194" s="743"/>
      <c r="U194" s="743"/>
      <c r="V194" s="743"/>
      <c r="W194" s="743"/>
    </row>
    <row r="195" ht="15.75" customHeight="1">
      <c r="A195" s="743"/>
      <c r="B195" s="743"/>
      <c r="C195" s="743"/>
      <c r="D195" s="744"/>
      <c r="E195" s="745"/>
      <c r="F195" s="745"/>
      <c r="G195" s="745"/>
      <c r="H195" s="745"/>
      <c r="I195" s="745"/>
      <c r="J195" s="745"/>
      <c r="K195" s="743"/>
      <c r="L195" s="743"/>
      <c r="M195" s="743"/>
      <c r="N195" s="743"/>
      <c r="O195" s="743"/>
      <c r="P195" s="743"/>
      <c r="Q195" s="743"/>
      <c r="R195" s="743"/>
      <c r="S195" s="743"/>
      <c r="T195" s="743"/>
      <c r="U195" s="743"/>
      <c r="V195" s="743"/>
      <c r="W195" s="743"/>
    </row>
    <row r="196" ht="15.75" customHeight="1">
      <c r="A196" s="743"/>
      <c r="B196" s="743"/>
      <c r="C196" s="743"/>
      <c r="D196" s="744"/>
      <c r="E196" s="745"/>
      <c r="F196" s="745"/>
      <c r="G196" s="745"/>
      <c r="H196" s="745"/>
      <c r="I196" s="745"/>
      <c r="J196" s="745"/>
      <c r="K196" s="743"/>
      <c r="L196" s="743"/>
      <c r="M196" s="743"/>
      <c r="N196" s="743"/>
      <c r="O196" s="743"/>
      <c r="P196" s="743"/>
      <c r="Q196" s="743"/>
      <c r="R196" s="743"/>
      <c r="S196" s="743"/>
      <c r="T196" s="743"/>
      <c r="U196" s="743"/>
      <c r="V196" s="743"/>
      <c r="W196" s="743"/>
    </row>
    <row r="197" ht="15.75" customHeight="1">
      <c r="A197" s="743"/>
      <c r="B197" s="743"/>
      <c r="C197" s="743"/>
      <c r="D197" s="744"/>
      <c r="E197" s="745"/>
      <c r="F197" s="745"/>
      <c r="G197" s="745"/>
      <c r="H197" s="745"/>
      <c r="I197" s="745"/>
      <c r="J197" s="745"/>
      <c r="K197" s="743"/>
      <c r="L197" s="743"/>
      <c r="M197" s="743"/>
      <c r="N197" s="743"/>
      <c r="O197" s="743"/>
      <c r="P197" s="743"/>
      <c r="Q197" s="743"/>
      <c r="R197" s="743"/>
      <c r="S197" s="743"/>
      <c r="T197" s="743"/>
      <c r="U197" s="743"/>
      <c r="V197" s="743"/>
      <c r="W197" s="743"/>
    </row>
    <row r="198" ht="15.75" customHeight="1">
      <c r="A198" s="743"/>
      <c r="B198" s="743"/>
      <c r="C198" s="743"/>
      <c r="D198" s="744"/>
      <c r="E198" s="745"/>
      <c r="F198" s="745"/>
      <c r="G198" s="745"/>
      <c r="H198" s="745"/>
      <c r="I198" s="745"/>
      <c r="J198" s="745"/>
      <c r="K198" s="743"/>
      <c r="L198" s="743"/>
      <c r="M198" s="743"/>
      <c r="N198" s="743"/>
      <c r="O198" s="743"/>
      <c r="P198" s="743"/>
      <c r="Q198" s="743"/>
      <c r="R198" s="743"/>
      <c r="S198" s="743"/>
      <c r="T198" s="743"/>
      <c r="U198" s="743"/>
      <c r="V198" s="743"/>
      <c r="W198" s="743"/>
    </row>
    <row r="199" ht="15.75" customHeight="1">
      <c r="A199" s="743"/>
      <c r="B199" s="743"/>
      <c r="C199" s="743"/>
      <c r="D199" s="744"/>
      <c r="E199" s="745"/>
      <c r="F199" s="745"/>
      <c r="G199" s="745"/>
      <c r="H199" s="745"/>
      <c r="I199" s="745"/>
      <c r="J199" s="745"/>
      <c r="K199" s="743"/>
      <c r="L199" s="743"/>
      <c r="M199" s="743"/>
      <c r="N199" s="743"/>
      <c r="O199" s="743"/>
      <c r="P199" s="743"/>
      <c r="Q199" s="743"/>
      <c r="R199" s="743"/>
      <c r="S199" s="743"/>
      <c r="T199" s="743"/>
      <c r="U199" s="743"/>
      <c r="V199" s="743"/>
      <c r="W199" s="743"/>
    </row>
    <row r="200" ht="15.75" customHeight="1">
      <c r="A200" s="743"/>
      <c r="B200" s="743"/>
      <c r="C200" s="743"/>
      <c r="D200" s="744"/>
      <c r="E200" s="745"/>
      <c r="F200" s="745"/>
      <c r="G200" s="745"/>
      <c r="H200" s="745"/>
      <c r="I200" s="745"/>
      <c r="J200" s="745"/>
      <c r="K200" s="743"/>
      <c r="L200" s="743"/>
      <c r="M200" s="743"/>
      <c r="N200" s="743"/>
      <c r="O200" s="743"/>
      <c r="P200" s="743"/>
      <c r="Q200" s="743"/>
      <c r="R200" s="743"/>
      <c r="S200" s="743"/>
      <c r="T200" s="743"/>
      <c r="U200" s="743"/>
      <c r="V200" s="743"/>
      <c r="W200" s="743"/>
    </row>
    <row r="201" ht="15.75" customHeight="1">
      <c r="A201" s="743"/>
      <c r="B201" s="743"/>
      <c r="C201" s="743"/>
      <c r="D201" s="744"/>
      <c r="E201" s="745"/>
      <c r="F201" s="745"/>
      <c r="G201" s="745"/>
      <c r="H201" s="745"/>
      <c r="I201" s="745"/>
      <c r="J201" s="745"/>
      <c r="K201" s="743"/>
      <c r="L201" s="743"/>
      <c r="M201" s="743"/>
      <c r="N201" s="743"/>
      <c r="O201" s="743"/>
      <c r="P201" s="743"/>
      <c r="Q201" s="743"/>
      <c r="R201" s="743"/>
      <c r="S201" s="743"/>
      <c r="T201" s="743"/>
      <c r="U201" s="743"/>
      <c r="V201" s="743"/>
      <c r="W201" s="743"/>
    </row>
    <row r="202" ht="15.75" customHeight="1">
      <c r="A202" s="743"/>
      <c r="B202" s="743"/>
      <c r="C202" s="743"/>
      <c r="D202" s="744"/>
      <c r="E202" s="745"/>
      <c r="F202" s="745"/>
      <c r="G202" s="745"/>
      <c r="H202" s="745"/>
      <c r="I202" s="745"/>
      <c r="J202" s="745"/>
      <c r="K202" s="743"/>
      <c r="L202" s="743"/>
      <c r="M202" s="743"/>
      <c r="N202" s="743"/>
      <c r="O202" s="743"/>
      <c r="P202" s="743"/>
      <c r="Q202" s="743"/>
      <c r="R202" s="743"/>
      <c r="S202" s="743"/>
      <c r="T202" s="743"/>
      <c r="U202" s="743"/>
      <c r="V202" s="743"/>
      <c r="W202" s="743"/>
    </row>
    <row r="203" ht="15.75" customHeight="1">
      <c r="A203" s="743"/>
      <c r="B203" s="743"/>
      <c r="C203" s="743"/>
      <c r="D203" s="744"/>
      <c r="E203" s="745"/>
      <c r="F203" s="745"/>
      <c r="G203" s="745"/>
      <c r="H203" s="745"/>
      <c r="I203" s="745"/>
      <c r="J203" s="745"/>
      <c r="K203" s="743"/>
      <c r="L203" s="743"/>
      <c r="M203" s="743"/>
      <c r="N203" s="743"/>
      <c r="O203" s="743"/>
      <c r="P203" s="743"/>
      <c r="Q203" s="743"/>
      <c r="R203" s="743"/>
      <c r="S203" s="743"/>
      <c r="T203" s="743"/>
      <c r="U203" s="743"/>
      <c r="V203" s="743"/>
      <c r="W203" s="743"/>
    </row>
    <row r="204" ht="15.75" customHeight="1">
      <c r="A204" s="743"/>
      <c r="B204" s="743"/>
      <c r="C204" s="743"/>
      <c r="D204" s="744"/>
      <c r="E204" s="745"/>
      <c r="F204" s="745"/>
      <c r="G204" s="745"/>
      <c r="H204" s="745"/>
      <c r="I204" s="745"/>
      <c r="J204" s="745"/>
      <c r="K204" s="743"/>
      <c r="L204" s="743"/>
      <c r="M204" s="743"/>
      <c r="N204" s="743"/>
      <c r="O204" s="743"/>
      <c r="P204" s="743"/>
      <c r="Q204" s="743"/>
      <c r="R204" s="743"/>
      <c r="S204" s="743"/>
      <c r="T204" s="743"/>
      <c r="U204" s="743"/>
      <c r="V204" s="743"/>
      <c r="W204" s="743"/>
    </row>
    <row r="205" ht="15.75" customHeight="1">
      <c r="A205" s="743"/>
      <c r="B205" s="743"/>
      <c r="C205" s="743"/>
      <c r="D205" s="744"/>
      <c r="E205" s="745"/>
      <c r="F205" s="745"/>
      <c r="G205" s="745"/>
      <c r="H205" s="745"/>
      <c r="I205" s="745"/>
      <c r="J205" s="745"/>
      <c r="K205" s="743"/>
      <c r="L205" s="743"/>
      <c r="M205" s="743"/>
      <c r="N205" s="743"/>
      <c r="O205" s="743"/>
      <c r="P205" s="743"/>
      <c r="Q205" s="743"/>
      <c r="R205" s="743"/>
      <c r="S205" s="743"/>
      <c r="T205" s="743"/>
      <c r="U205" s="743"/>
      <c r="V205" s="743"/>
      <c r="W205" s="743"/>
    </row>
    <row r="206" ht="15.75" customHeight="1">
      <c r="A206" s="743"/>
      <c r="B206" s="743"/>
      <c r="C206" s="743"/>
      <c r="D206" s="744"/>
      <c r="E206" s="745"/>
      <c r="F206" s="745"/>
      <c r="G206" s="745"/>
      <c r="H206" s="745"/>
      <c r="I206" s="745"/>
      <c r="J206" s="745"/>
      <c r="K206" s="743"/>
      <c r="L206" s="743"/>
      <c r="M206" s="743"/>
      <c r="N206" s="743"/>
      <c r="O206" s="743"/>
      <c r="P206" s="743"/>
      <c r="Q206" s="743"/>
      <c r="R206" s="743"/>
      <c r="S206" s="743"/>
      <c r="T206" s="743"/>
      <c r="U206" s="743"/>
      <c r="V206" s="743"/>
      <c r="W206" s="743"/>
    </row>
    <row r="207" ht="15.75" customHeight="1">
      <c r="A207" s="743"/>
      <c r="B207" s="743"/>
      <c r="C207" s="743"/>
      <c r="D207" s="744"/>
      <c r="E207" s="745"/>
      <c r="F207" s="745"/>
      <c r="G207" s="745"/>
      <c r="H207" s="745"/>
      <c r="I207" s="745"/>
      <c r="J207" s="745"/>
      <c r="K207" s="743"/>
      <c r="L207" s="743"/>
      <c r="M207" s="743"/>
      <c r="N207" s="743"/>
      <c r="O207" s="743"/>
      <c r="P207" s="743"/>
      <c r="Q207" s="743"/>
      <c r="R207" s="743"/>
      <c r="S207" s="743"/>
      <c r="T207" s="743"/>
      <c r="U207" s="743"/>
      <c r="V207" s="743"/>
      <c r="W207" s="743"/>
    </row>
    <row r="208" ht="15.75" customHeight="1">
      <c r="A208" s="743"/>
      <c r="B208" s="743"/>
      <c r="C208" s="743"/>
      <c r="D208" s="744"/>
      <c r="E208" s="745"/>
      <c r="F208" s="745"/>
      <c r="G208" s="745"/>
      <c r="H208" s="745"/>
      <c r="I208" s="745"/>
      <c r="J208" s="745"/>
      <c r="K208" s="743"/>
      <c r="L208" s="743"/>
      <c r="M208" s="743"/>
      <c r="N208" s="743"/>
      <c r="O208" s="743"/>
      <c r="P208" s="743"/>
      <c r="Q208" s="743"/>
      <c r="R208" s="743"/>
      <c r="S208" s="743"/>
      <c r="T208" s="743"/>
      <c r="U208" s="743"/>
      <c r="V208" s="743"/>
      <c r="W208" s="743"/>
    </row>
    <row r="209" ht="15.75" customHeight="1">
      <c r="A209" s="743"/>
      <c r="B209" s="743"/>
      <c r="C209" s="743"/>
      <c r="D209" s="744"/>
      <c r="E209" s="745"/>
      <c r="F209" s="745"/>
      <c r="G209" s="745"/>
      <c r="H209" s="745"/>
      <c r="I209" s="745"/>
      <c r="J209" s="745"/>
      <c r="K209" s="743"/>
      <c r="L209" s="743"/>
      <c r="M209" s="743"/>
      <c r="N209" s="743"/>
      <c r="O209" s="743"/>
      <c r="P209" s="743"/>
      <c r="Q209" s="743"/>
      <c r="R209" s="743"/>
      <c r="S209" s="743"/>
      <c r="T209" s="743"/>
      <c r="U209" s="743"/>
      <c r="V209" s="743"/>
      <c r="W209" s="743"/>
    </row>
    <row r="210" ht="15.75" customHeight="1">
      <c r="A210" s="743"/>
      <c r="B210" s="743"/>
      <c r="C210" s="743"/>
      <c r="D210" s="744"/>
      <c r="E210" s="745"/>
      <c r="F210" s="745"/>
      <c r="G210" s="745"/>
      <c r="H210" s="745"/>
      <c r="I210" s="745"/>
      <c r="J210" s="745"/>
      <c r="K210" s="743"/>
      <c r="L210" s="743"/>
      <c r="M210" s="743"/>
      <c r="N210" s="743"/>
      <c r="O210" s="743"/>
      <c r="P210" s="743"/>
      <c r="Q210" s="743"/>
      <c r="R210" s="743"/>
      <c r="S210" s="743"/>
      <c r="T210" s="743"/>
      <c r="U210" s="743"/>
      <c r="V210" s="743"/>
      <c r="W210" s="743"/>
    </row>
    <row r="211" ht="15.75" customHeight="1">
      <c r="A211" s="743"/>
      <c r="B211" s="743"/>
      <c r="C211" s="743"/>
      <c r="D211" s="744"/>
      <c r="E211" s="745"/>
      <c r="F211" s="745"/>
      <c r="G211" s="745"/>
      <c r="H211" s="745"/>
      <c r="I211" s="745"/>
      <c r="J211" s="745"/>
      <c r="K211" s="743"/>
      <c r="L211" s="743"/>
      <c r="M211" s="743"/>
      <c r="N211" s="743"/>
      <c r="O211" s="743"/>
      <c r="P211" s="743"/>
      <c r="Q211" s="743"/>
      <c r="R211" s="743"/>
      <c r="S211" s="743"/>
      <c r="T211" s="743"/>
      <c r="U211" s="743"/>
      <c r="V211" s="743"/>
      <c r="W211" s="743"/>
    </row>
    <row r="212" ht="15.75" customHeight="1">
      <c r="A212" s="743"/>
      <c r="B212" s="743"/>
      <c r="C212" s="743"/>
      <c r="D212" s="744"/>
      <c r="E212" s="745"/>
      <c r="F212" s="745"/>
      <c r="G212" s="745"/>
      <c r="H212" s="745"/>
      <c r="I212" s="745"/>
      <c r="J212" s="745"/>
      <c r="K212" s="743"/>
      <c r="L212" s="743"/>
      <c r="M212" s="743"/>
      <c r="N212" s="743"/>
      <c r="O212" s="743"/>
      <c r="P212" s="743"/>
      <c r="Q212" s="743"/>
      <c r="R212" s="743"/>
      <c r="S212" s="743"/>
      <c r="T212" s="743"/>
      <c r="U212" s="743"/>
      <c r="V212" s="743"/>
      <c r="W212" s="743"/>
    </row>
    <row r="213" ht="15.75" customHeight="1">
      <c r="A213" s="743"/>
      <c r="B213" s="743"/>
      <c r="C213" s="743"/>
      <c r="D213" s="744"/>
      <c r="E213" s="745"/>
      <c r="F213" s="745"/>
      <c r="G213" s="745"/>
      <c r="H213" s="745"/>
      <c r="I213" s="745"/>
      <c r="J213" s="745"/>
      <c r="K213" s="743"/>
      <c r="L213" s="743"/>
      <c r="M213" s="743"/>
      <c r="N213" s="743"/>
      <c r="O213" s="743"/>
      <c r="P213" s="743"/>
      <c r="Q213" s="743"/>
      <c r="R213" s="743"/>
      <c r="S213" s="743"/>
      <c r="T213" s="743"/>
      <c r="U213" s="743"/>
      <c r="V213" s="743"/>
      <c r="W213" s="743"/>
    </row>
    <row r="214" ht="15.75" customHeight="1">
      <c r="A214" s="743"/>
      <c r="B214" s="743"/>
      <c r="C214" s="743"/>
      <c r="D214" s="744"/>
      <c r="E214" s="745"/>
      <c r="F214" s="745"/>
      <c r="G214" s="745"/>
      <c r="H214" s="745"/>
      <c r="I214" s="745"/>
      <c r="J214" s="745"/>
      <c r="K214" s="743"/>
      <c r="L214" s="743"/>
      <c r="M214" s="743"/>
      <c r="N214" s="743"/>
      <c r="O214" s="743"/>
      <c r="P214" s="743"/>
      <c r="Q214" s="743"/>
      <c r="R214" s="743"/>
      <c r="S214" s="743"/>
      <c r="T214" s="743"/>
      <c r="U214" s="743"/>
      <c r="V214" s="743"/>
      <c r="W214" s="743"/>
    </row>
    <row r="215" ht="15.75" customHeight="1">
      <c r="A215" s="743"/>
      <c r="B215" s="743"/>
      <c r="C215" s="743"/>
      <c r="D215" s="744"/>
      <c r="E215" s="745"/>
      <c r="F215" s="745"/>
      <c r="G215" s="745"/>
      <c r="H215" s="745"/>
      <c r="I215" s="745"/>
      <c r="J215" s="745"/>
      <c r="K215" s="743"/>
      <c r="L215" s="743"/>
      <c r="M215" s="743"/>
      <c r="N215" s="743"/>
      <c r="O215" s="743"/>
      <c r="P215" s="743"/>
      <c r="Q215" s="743"/>
      <c r="R215" s="743"/>
      <c r="S215" s="743"/>
      <c r="T215" s="743"/>
      <c r="U215" s="743"/>
      <c r="V215" s="743"/>
      <c r="W215" s="743"/>
    </row>
    <row r="216" ht="15.75" customHeight="1">
      <c r="A216" s="743"/>
      <c r="B216" s="743"/>
      <c r="C216" s="743"/>
      <c r="D216" s="744"/>
      <c r="E216" s="745"/>
      <c r="F216" s="745"/>
      <c r="G216" s="745"/>
      <c r="H216" s="745"/>
      <c r="I216" s="745"/>
      <c r="J216" s="745"/>
      <c r="K216" s="743"/>
      <c r="L216" s="743"/>
      <c r="M216" s="743"/>
      <c r="N216" s="743"/>
      <c r="O216" s="743"/>
      <c r="P216" s="743"/>
      <c r="Q216" s="743"/>
      <c r="R216" s="743"/>
      <c r="S216" s="743"/>
      <c r="T216" s="743"/>
      <c r="U216" s="743"/>
      <c r="V216" s="743"/>
      <c r="W216" s="743"/>
    </row>
    <row r="217" ht="15.75" customHeight="1">
      <c r="A217" s="743"/>
      <c r="B217" s="743"/>
      <c r="C217" s="743"/>
      <c r="D217" s="744"/>
      <c r="E217" s="745"/>
      <c r="F217" s="745"/>
      <c r="G217" s="745"/>
      <c r="H217" s="745"/>
      <c r="I217" s="745"/>
      <c r="J217" s="745"/>
      <c r="K217" s="743"/>
      <c r="L217" s="743"/>
      <c r="M217" s="743"/>
      <c r="N217" s="743"/>
      <c r="O217" s="743"/>
      <c r="P217" s="743"/>
      <c r="Q217" s="743"/>
      <c r="R217" s="743"/>
      <c r="S217" s="743"/>
      <c r="T217" s="743"/>
      <c r="U217" s="743"/>
      <c r="V217" s="743"/>
      <c r="W217" s="743"/>
    </row>
    <row r="218" ht="15.75" customHeight="1">
      <c r="A218" s="743"/>
      <c r="B218" s="743"/>
      <c r="C218" s="743"/>
      <c r="D218" s="744"/>
      <c r="E218" s="745"/>
      <c r="F218" s="745"/>
      <c r="G218" s="745"/>
      <c r="H218" s="745"/>
      <c r="I218" s="745"/>
      <c r="J218" s="745"/>
      <c r="K218" s="743"/>
      <c r="L218" s="743"/>
      <c r="M218" s="743"/>
      <c r="N218" s="743"/>
      <c r="O218" s="743"/>
      <c r="P218" s="743"/>
      <c r="Q218" s="743"/>
      <c r="R218" s="743"/>
      <c r="S218" s="743"/>
      <c r="T218" s="743"/>
      <c r="U218" s="743"/>
      <c r="V218" s="743"/>
      <c r="W218" s="743"/>
    </row>
    <row r="219" ht="15.75" customHeight="1">
      <c r="A219" s="743"/>
      <c r="B219" s="743"/>
      <c r="C219" s="743"/>
      <c r="D219" s="744"/>
      <c r="E219" s="745"/>
      <c r="F219" s="745"/>
      <c r="G219" s="745"/>
      <c r="H219" s="745"/>
      <c r="I219" s="745"/>
      <c r="J219" s="745"/>
      <c r="K219" s="743"/>
      <c r="L219" s="743"/>
      <c r="M219" s="743"/>
      <c r="N219" s="743"/>
      <c r="O219" s="743"/>
      <c r="P219" s="743"/>
      <c r="Q219" s="743"/>
      <c r="R219" s="743"/>
      <c r="S219" s="743"/>
      <c r="T219" s="743"/>
      <c r="U219" s="743"/>
      <c r="V219" s="743"/>
      <c r="W219" s="743"/>
    </row>
    <row r="220" ht="15.75" customHeight="1">
      <c r="A220" s="743"/>
      <c r="B220" s="743"/>
      <c r="C220" s="743"/>
      <c r="D220" s="744"/>
      <c r="E220" s="745"/>
      <c r="F220" s="745"/>
      <c r="G220" s="745"/>
      <c r="H220" s="745"/>
      <c r="I220" s="745"/>
      <c r="J220" s="745"/>
      <c r="K220" s="743"/>
      <c r="L220" s="743"/>
      <c r="M220" s="743"/>
      <c r="N220" s="743"/>
      <c r="O220" s="743"/>
      <c r="P220" s="743"/>
      <c r="Q220" s="743"/>
      <c r="R220" s="743"/>
      <c r="S220" s="743"/>
      <c r="T220" s="743"/>
      <c r="U220" s="743"/>
      <c r="V220" s="743"/>
      <c r="W220" s="743"/>
    </row>
    <row r="221" ht="15.75" customHeight="1">
      <c r="A221" s="743"/>
      <c r="B221" s="743"/>
      <c r="C221" s="743"/>
      <c r="D221" s="744"/>
      <c r="E221" s="745"/>
      <c r="F221" s="745"/>
      <c r="G221" s="745"/>
      <c r="H221" s="745"/>
      <c r="I221" s="745"/>
      <c r="J221" s="745"/>
      <c r="K221" s="743"/>
      <c r="L221" s="743"/>
      <c r="M221" s="743"/>
      <c r="N221" s="743"/>
      <c r="O221" s="743"/>
      <c r="P221" s="743"/>
      <c r="Q221" s="743"/>
      <c r="R221" s="743"/>
      <c r="S221" s="743"/>
      <c r="T221" s="743"/>
      <c r="U221" s="743"/>
      <c r="V221" s="743"/>
      <c r="W221" s="743"/>
    </row>
    <row r="222" ht="15.75" customHeight="1">
      <c r="A222" s="743"/>
      <c r="B222" s="743"/>
      <c r="C222" s="743"/>
      <c r="D222" s="744"/>
      <c r="E222" s="745"/>
      <c r="F222" s="745"/>
      <c r="G222" s="745"/>
      <c r="H222" s="745"/>
      <c r="I222" s="745"/>
      <c r="J222" s="745"/>
      <c r="K222" s="743"/>
      <c r="L222" s="743"/>
      <c r="M222" s="743"/>
      <c r="N222" s="743"/>
      <c r="O222" s="743"/>
      <c r="P222" s="743"/>
      <c r="Q222" s="743"/>
      <c r="R222" s="743"/>
      <c r="S222" s="743"/>
      <c r="T222" s="743"/>
      <c r="U222" s="743"/>
      <c r="V222" s="743"/>
      <c r="W222" s="743"/>
    </row>
    <row r="223" ht="15.75" customHeight="1">
      <c r="A223" s="743"/>
      <c r="B223" s="743"/>
      <c r="C223" s="743"/>
      <c r="D223" s="744"/>
      <c r="E223" s="745"/>
      <c r="F223" s="745"/>
      <c r="G223" s="745"/>
      <c r="H223" s="745"/>
      <c r="I223" s="745"/>
      <c r="J223" s="745"/>
      <c r="K223" s="743"/>
      <c r="L223" s="743"/>
      <c r="M223" s="743"/>
      <c r="N223" s="743"/>
      <c r="O223" s="743"/>
      <c r="P223" s="743"/>
      <c r="Q223" s="743"/>
      <c r="R223" s="743"/>
      <c r="S223" s="743"/>
      <c r="T223" s="743"/>
      <c r="U223" s="743"/>
      <c r="V223" s="743"/>
      <c r="W223" s="743"/>
    </row>
    <row r="224" ht="15.75" customHeight="1">
      <c r="A224" s="743"/>
      <c r="B224" s="743"/>
      <c r="C224" s="743"/>
      <c r="D224" s="744"/>
      <c r="E224" s="745"/>
      <c r="F224" s="745"/>
      <c r="G224" s="745"/>
      <c r="H224" s="745"/>
      <c r="I224" s="745"/>
      <c r="J224" s="745"/>
      <c r="K224" s="743"/>
      <c r="L224" s="743"/>
      <c r="M224" s="743"/>
      <c r="N224" s="743"/>
      <c r="O224" s="743"/>
      <c r="P224" s="743"/>
      <c r="Q224" s="743"/>
      <c r="R224" s="743"/>
      <c r="S224" s="743"/>
      <c r="T224" s="743"/>
      <c r="U224" s="743"/>
      <c r="V224" s="743"/>
      <c r="W224" s="743"/>
    </row>
    <row r="225" ht="15.75" customHeight="1">
      <c r="A225" s="743"/>
      <c r="B225" s="743"/>
      <c r="C225" s="743"/>
      <c r="D225" s="744"/>
      <c r="E225" s="745"/>
      <c r="F225" s="745"/>
      <c r="G225" s="745"/>
      <c r="H225" s="745"/>
      <c r="I225" s="745"/>
      <c r="J225" s="745"/>
      <c r="K225" s="743"/>
      <c r="L225" s="743"/>
      <c r="M225" s="743"/>
      <c r="N225" s="743"/>
      <c r="O225" s="743"/>
      <c r="P225" s="743"/>
      <c r="Q225" s="743"/>
      <c r="R225" s="743"/>
      <c r="S225" s="743"/>
      <c r="T225" s="743"/>
      <c r="U225" s="743"/>
      <c r="V225" s="743"/>
      <c r="W225" s="743"/>
    </row>
    <row r="226" ht="15.75" customHeight="1">
      <c r="A226" s="743"/>
      <c r="B226" s="743"/>
      <c r="C226" s="743"/>
      <c r="D226" s="744"/>
      <c r="E226" s="745"/>
      <c r="F226" s="745"/>
      <c r="G226" s="745"/>
      <c r="H226" s="745"/>
      <c r="I226" s="745"/>
      <c r="J226" s="745"/>
      <c r="K226" s="743"/>
      <c r="L226" s="743"/>
      <c r="M226" s="743"/>
      <c r="N226" s="743"/>
      <c r="O226" s="743"/>
      <c r="P226" s="743"/>
      <c r="Q226" s="743"/>
      <c r="R226" s="743"/>
      <c r="S226" s="743"/>
      <c r="T226" s="743"/>
      <c r="U226" s="743"/>
      <c r="V226" s="743"/>
      <c r="W226" s="743"/>
    </row>
    <row r="227" ht="15.75" customHeight="1">
      <c r="A227" s="743"/>
      <c r="B227" s="743"/>
      <c r="C227" s="743"/>
      <c r="D227" s="744"/>
      <c r="E227" s="745"/>
      <c r="F227" s="745"/>
      <c r="G227" s="745"/>
      <c r="H227" s="745"/>
      <c r="I227" s="745"/>
      <c r="J227" s="745"/>
      <c r="K227" s="743"/>
      <c r="L227" s="743"/>
      <c r="M227" s="743"/>
      <c r="N227" s="743"/>
      <c r="O227" s="743"/>
      <c r="P227" s="743"/>
      <c r="Q227" s="743"/>
      <c r="R227" s="743"/>
      <c r="S227" s="743"/>
      <c r="T227" s="743"/>
      <c r="U227" s="743"/>
      <c r="V227" s="743"/>
      <c r="W227" s="743"/>
    </row>
    <row r="228" ht="15.75" customHeight="1">
      <c r="A228" s="743"/>
      <c r="B228" s="743"/>
      <c r="C228" s="743"/>
      <c r="D228" s="744"/>
      <c r="E228" s="745"/>
      <c r="F228" s="745"/>
      <c r="G228" s="745"/>
      <c r="H228" s="745"/>
      <c r="I228" s="745"/>
      <c r="J228" s="745"/>
      <c r="K228" s="743"/>
      <c r="L228" s="743"/>
      <c r="M228" s="743"/>
      <c r="N228" s="743"/>
      <c r="O228" s="743"/>
      <c r="P228" s="743"/>
      <c r="Q228" s="743"/>
      <c r="R228" s="743"/>
      <c r="S228" s="743"/>
      <c r="T228" s="743"/>
      <c r="U228" s="743"/>
      <c r="V228" s="743"/>
      <c r="W228" s="743"/>
    </row>
    <row r="229" ht="15.75" customHeight="1">
      <c r="A229" s="743"/>
      <c r="B229" s="743"/>
      <c r="C229" s="743"/>
      <c r="D229" s="744"/>
      <c r="E229" s="745"/>
      <c r="F229" s="745"/>
      <c r="G229" s="745"/>
      <c r="H229" s="745"/>
      <c r="I229" s="745"/>
      <c r="J229" s="745"/>
      <c r="K229" s="743"/>
      <c r="L229" s="743"/>
      <c r="M229" s="743"/>
      <c r="N229" s="743"/>
      <c r="O229" s="743"/>
      <c r="P229" s="743"/>
      <c r="Q229" s="743"/>
      <c r="R229" s="743"/>
      <c r="S229" s="743"/>
      <c r="T229" s="743"/>
      <c r="U229" s="743"/>
      <c r="V229" s="743"/>
      <c r="W229" s="743"/>
    </row>
    <row r="230" ht="15.75" customHeight="1">
      <c r="A230" s="743"/>
      <c r="B230" s="743"/>
      <c r="C230" s="743"/>
      <c r="D230" s="744"/>
      <c r="E230" s="745"/>
      <c r="F230" s="745"/>
      <c r="G230" s="745"/>
      <c r="H230" s="745"/>
      <c r="I230" s="745"/>
      <c r="J230" s="745"/>
      <c r="K230" s="743"/>
      <c r="L230" s="743"/>
      <c r="M230" s="743"/>
      <c r="N230" s="743"/>
      <c r="O230" s="743"/>
      <c r="P230" s="743"/>
      <c r="Q230" s="743"/>
      <c r="R230" s="743"/>
      <c r="S230" s="743"/>
      <c r="T230" s="743"/>
      <c r="U230" s="743"/>
      <c r="V230" s="743"/>
      <c r="W230" s="743"/>
    </row>
    <row r="231" ht="15.75" customHeight="1">
      <c r="A231" s="743"/>
      <c r="B231" s="743"/>
      <c r="C231" s="743"/>
      <c r="D231" s="744"/>
      <c r="E231" s="745"/>
      <c r="F231" s="745"/>
      <c r="G231" s="745"/>
      <c r="H231" s="745"/>
      <c r="I231" s="745"/>
      <c r="J231" s="745"/>
      <c r="K231" s="743"/>
      <c r="L231" s="743"/>
      <c r="M231" s="743"/>
      <c r="N231" s="743"/>
      <c r="O231" s="743"/>
      <c r="P231" s="743"/>
      <c r="Q231" s="743"/>
      <c r="R231" s="743"/>
      <c r="S231" s="743"/>
      <c r="T231" s="743"/>
      <c r="U231" s="743"/>
      <c r="V231" s="743"/>
      <c r="W231" s="743"/>
    </row>
    <row r="232" ht="15.75" customHeight="1">
      <c r="A232" s="743"/>
      <c r="B232" s="743"/>
      <c r="C232" s="743"/>
      <c r="D232" s="744"/>
      <c r="E232" s="745"/>
      <c r="F232" s="745"/>
      <c r="G232" s="745"/>
      <c r="H232" s="745"/>
      <c r="I232" s="745"/>
      <c r="J232" s="745"/>
      <c r="K232" s="743"/>
      <c r="L232" s="743"/>
      <c r="M232" s="743"/>
      <c r="N232" s="743"/>
      <c r="O232" s="743"/>
      <c r="P232" s="743"/>
      <c r="Q232" s="743"/>
      <c r="R232" s="743"/>
      <c r="S232" s="743"/>
      <c r="T232" s="743"/>
      <c r="U232" s="743"/>
      <c r="V232" s="743"/>
      <c r="W232" s="743"/>
    </row>
    <row r="233" ht="15.75" customHeight="1">
      <c r="A233" s="743"/>
      <c r="B233" s="743"/>
      <c r="C233" s="743"/>
      <c r="D233" s="744"/>
      <c r="E233" s="745"/>
      <c r="F233" s="745"/>
      <c r="G233" s="745"/>
      <c r="H233" s="745"/>
      <c r="I233" s="745"/>
      <c r="J233" s="745"/>
      <c r="K233" s="743"/>
      <c r="L233" s="743"/>
      <c r="M233" s="743"/>
      <c r="N233" s="743"/>
      <c r="O233" s="743"/>
      <c r="P233" s="743"/>
      <c r="Q233" s="743"/>
      <c r="R233" s="743"/>
      <c r="S233" s="743"/>
      <c r="T233" s="743"/>
      <c r="U233" s="743"/>
      <c r="V233" s="743"/>
      <c r="W233" s="743"/>
    </row>
    <row r="234" ht="15.75" customHeight="1">
      <c r="A234" s="743"/>
      <c r="B234" s="743"/>
      <c r="C234" s="743"/>
      <c r="D234" s="744"/>
      <c r="E234" s="745"/>
      <c r="F234" s="745"/>
      <c r="G234" s="745"/>
      <c r="H234" s="745"/>
      <c r="I234" s="745"/>
      <c r="J234" s="745"/>
      <c r="K234" s="743"/>
      <c r="L234" s="743"/>
      <c r="M234" s="743"/>
      <c r="N234" s="743"/>
      <c r="O234" s="743"/>
      <c r="P234" s="743"/>
      <c r="Q234" s="743"/>
      <c r="R234" s="743"/>
      <c r="S234" s="743"/>
      <c r="T234" s="743"/>
      <c r="U234" s="743"/>
      <c r="V234" s="743"/>
      <c r="W234" s="743"/>
    </row>
    <row r="235" ht="15.75" customHeight="1">
      <c r="A235" s="743"/>
      <c r="B235" s="743"/>
      <c r="C235" s="743"/>
      <c r="D235" s="744"/>
      <c r="E235" s="745"/>
      <c r="F235" s="745"/>
      <c r="G235" s="745"/>
      <c r="H235" s="745"/>
      <c r="I235" s="745"/>
      <c r="J235" s="745"/>
      <c r="K235" s="743"/>
      <c r="L235" s="743"/>
      <c r="M235" s="743"/>
      <c r="N235" s="743"/>
      <c r="O235" s="743"/>
      <c r="P235" s="743"/>
      <c r="Q235" s="743"/>
      <c r="R235" s="743"/>
      <c r="S235" s="743"/>
      <c r="T235" s="743"/>
      <c r="U235" s="743"/>
      <c r="V235" s="743"/>
      <c r="W235" s="743"/>
    </row>
    <row r="236" ht="15.75" customHeight="1">
      <c r="A236" s="743"/>
      <c r="B236" s="743"/>
      <c r="C236" s="743"/>
      <c r="D236" s="744"/>
      <c r="E236" s="745"/>
      <c r="F236" s="745"/>
      <c r="G236" s="745"/>
      <c r="H236" s="745"/>
      <c r="I236" s="745"/>
      <c r="J236" s="745"/>
      <c r="K236" s="743"/>
      <c r="L236" s="743"/>
      <c r="M236" s="743"/>
      <c r="N236" s="743"/>
      <c r="O236" s="743"/>
      <c r="P236" s="743"/>
      <c r="Q236" s="743"/>
      <c r="R236" s="743"/>
      <c r="S236" s="743"/>
      <c r="T236" s="743"/>
      <c r="U236" s="743"/>
      <c r="V236" s="743"/>
      <c r="W236" s="743"/>
    </row>
    <row r="237" ht="15.75" customHeight="1">
      <c r="A237" s="743"/>
      <c r="B237" s="743"/>
      <c r="C237" s="743"/>
      <c r="D237" s="744"/>
      <c r="E237" s="745"/>
      <c r="F237" s="745"/>
      <c r="G237" s="745"/>
      <c r="H237" s="745"/>
      <c r="I237" s="745"/>
      <c r="J237" s="745"/>
      <c r="K237" s="743"/>
      <c r="L237" s="743"/>
      <c r="M237" s="743"/>
      <c r="N237" s="743"/>
      <c r="O237" s="743"/>
      <c r="P237" s="743"/>
      <c r="Q237" s="743"/>
      <c r="R237" s="743"/>
      <c r="S237" s="743"/>
      <c r="T237" s="743"/>
      <c r="U237" s="743"/>
      <c r="V237" s="743"/>
      <c r="W237" s="743"/>
    </row>
    <row r="238" ht="15.75" customHeight="1">
      <c r="A238" s="743"/>
      <c r="B238" s="743"/>
      <c r="C238" s="743"/>
      <c r="D238" s="744"/>
      <c r="E238" s="745"/>
      <c r="F238" s="745"/>
      <c r="G238" s="745"/>
      <c r="H238" s="745"/>
      <c r="I238" s="745"/>
      <c r="J238" s="745"/>
      <c r="K238" s="743"/>
      <c r="L238" s="743"/>
      <c r="M238" s="743"/>
      <c r="N238" s="743"/>
      <c r="O238" s="743"/>
      <c r="P238" s="743"/>
      <c r="Q238" s="743"/>
      <c r="R238" s="743"/>
      <c r="S238" s="743"/>
      <c r="T238" s="743"/>
      <c r="U238" s="743"/>
      <c r="V238" s="743"/>
      <c r="W238" s="743"/>
    </row>
    <row r="239" ht="15.75" customHeight="1">
      <c r="A239" s="743"/>
      <c r="B239" s="743"/>
      <c r="C239" s="743"/>
      <c r="D239" s="744"/>
      <c r="E239" s="745"/>
      <c r="F239" s="745"/>
      <c r="G239" s="745"/>
      <c r="H239" s="745"/>
      <c r="I239" s="745"/>
      <c r="J239" s="745"/>
      <c r="K239" s="743"/>
      <c r="L239" s="743"/>
      <c r="M239" s="743"/>
      <c r="N239" s="743"/>
      <c r="O239" s="743"/>
      <c r="P239" s="743"/>
      <c r="Q239" s="743"/>
      <c r="R239" s="743"/>
      <c r="S239" s="743"/>
      <c r="T239" s="743"/>
      <c r="U239" s="743"/>
      <c r="V239" s="743"/>
      <c r="W239" s="743"/>
    </row>
    <row r="240" ht="15.75" customHeight="1">
      <c r="A240" s="743"/>
      <c r="B240" s="743"/>
      <c r="C240" s="743"/>
      <c r="D240" s="744"/>
      <c r="E240" s="745"/>
      <c r="F240" s="745"/>
      <c r="G240" s="745"/>
      <c r="H240" s="745"/>
      <c r="I240" s="745"/>
      <c r="J240" s="745"/>
      <c r="K240" s="743"/>
      <c r="L240" s="743"/>
      <c r="M240" s="743"/>
      <c r="N240" s="743"/>
      <c r="O240" s="743"/>
      <c r="P240" s="743"/>
      <c r="Q240" s="743"/>
      <c r="R240" s="743"/>
      <c r="S240" s="743"/>
      <c r="T240" s="743"/>
      <c r="U240" s="743"/>
      <c r="V240" s="743"/>
      <c r="W240" s="743"/>
    </row>
    <row r="241" ht="15.75" customHeight="1">
      <c r="A241" s="743"/>
      <c r="B241" s="743"/>
      <c r="C241" s="743"/>
      <c r="D241" s="744"/>
      <c r="E241" s="745"/>
      <c r="F241" s="745"/>
      <c r="G241" s="745"/>
      <c r="H241" s="745"/>
      <c r="I241" s="745"/>
      <c r="J241" s="745"/>
      <c r="K241" s="743"/>
      <c r="L241" s="743"/>
      <c r="M241" s="743"/>
      <c r="N241" s="743"/>
      <c r="O241" s="743"/>
      <c r="P241" s="743"/>
      <c r="Q241" s="743"/>
      <c r="R241" s="743"/>
      <c r="S241" s="743"/>
      <c r="T241" s="743"/>
      <c r="U241" s="743"/>
      <c r="V241" s="743"/>
      <c r="W241" s="743"/>
    </row>
    <row r="242" ht="15.75" customHeight="1">
      <c r="A242" s="743"/>
      <c r="B242" s="743"/>
      <c r="C242" s="743"/>
      <c r="D242" s="744"/>
      <c r="E242" s="745"/>
      <c r="F242" s="745"/>
      <c r="G242" s="745"/>
      <c r="H242" s="745"/>
      <c r="I242" s="745"/>
      <c r="J242" s="745"/>
      <c r="K242" s="743"/>
      <c r="L242" s="743"/>
      <c r="M242" s="743"/>
      <c r="N242" s="743"/>
      <c r="O242" s="743"/>
      <c r="P242" s="743"/>
      <c r="Q242" s="743"/>
      <c r="R242" s="743"/>
      <c r="S242" s="743"/>
      <c r="T242" s="743"/>
      <c r="U242" s="743"/>
      <c r="V242" s="743"/>
      <c r="W242" s="743"/>
    </row>
    <row r="243" ht="15.75" customHeight="1">
      <c r="A243" s="743"/>
      <c r="B243" s="743"/>
      <c r="C243" s="743"/>
      <c r="D243" s="744"/>
      <c r="E243" s="745"/>
      <c r="F243" s="745"/>
      <c r="G243" s="745"/>
      <c r="H243" s="745"/>
      <c r="I243" s="745"/>
      <c r="J243" s="745"/>
      <c r="K243" s="743"/>
      <c r="L243" s="743"/>
      <c r="M243" s="743"/>
      <c r="N243" s="743"/>
      <c r="O243" s="743"/>
      <c r="P243" s="743"/>
      <c r="Q243" s="743"/>
      <c r="R243" s="743"/>
      <c r="S243" s="743"/>
      <c r="T243" s="743"/>
      <c r="U243" s="743"/>
      <c r="V243" s="743"/>
      <c r="W243" s="743"/>
    </row>
    <row r="244" ht="15.75" customHeight="1">
      <c r="A244" s="743"/>
      <c r="B244" s="743"/>
      <c r="C244" s="743"/>
      <c r="D244" s="744"/>
      <c r="E244" s="745"/>
      <c r="F244" s="745"/>
      <c r="G244" s="745"/>
      <c r="H244" s="745"/>
      <c r="I244" s="745"/>
      <c r="J244" s="745"/>
      <c r="K244" s="743"/>
      <c r="L244" s="743"/>
      <c r="M244" s="743"/>
      <c r="N244" s="743"/>
      <c r="O244" s="743"/>
      <c r="P244" s="743"/>
      <c r="Q244" s="743"/>
      <c r="R244" s="743"/>
      <c r="S244" s="743"/>
      <c r="T244" s="743"/>
      <c r="U244" s="743"/>
      <c r="V244" s="743"/>
      <c r="W244" s="743"/>
    </row>
    <row r="245" ht="15.75" customHeight="1">
      <c r="A245" s="743"/>
      <c r="B245" s="743"/>
      <c r="C245" s="743"/>
      <c r="D245" s="744"/>
      <c r="E245" s="745"/>
      <c r="F245" s="745"/>
      <c r="G245" s="745"/>
      <c r="H245" s="745"/>
      <c r="I245" s="745"/>
      <c r="J245" s="745"/>
      <c r="K245" s="743"/>
      <c r="L245" s="743"/>
      <c r="M245" s="743"/>
      <c r="N245" s="743"/>
      <c r="O245" s="743"/>
      <c r="P245" s="743"/>
      <c r="Q245" s="743"/>
      <c r="R245" s="743"/>
      <c r="S245" s="743"/>
      <c r="T245" s="743"/>
      <c r="U245" s="743"/>
      <c r="V245" s="743"/>
      <c r="W245" s="743"/>
    </row>
    <row r="246" ht="15.75" customHeight="1">
      <c r="A246" s="743"/>
      <c r="B246" s="743"/>
      <c r="C246" s="743"/>
      <c r="D246" s="744"/>
      <c r="E246" s="745"/>
      <c r="F246" s="745"/>
      <c r="G246" s="745"/>
      <c r="H246" s="745"/>
      <c r="I246" s="745"/>
      <c r="J246" s="745"/>
      <c r="K246" s="743"/>
      <c r="L246" s="743"/>
      <c r="M246" s="743"/>
      <c r="N246" s="743"/>
      <c r="O246" s="743"/>
      <c r="P246" s="743"/>
      <c r="Q246" s="743"/>
      <c r="R246" s="743"/>
      <c r="S246" s="743"/>
      <c r="T246" s="743"/>
      <c r="U246" s="743"/>
      <c r="V246" s="743"/>
      <c r="W246" s="743"/>
    </row>
    <row r="247" ht="15.75" customHeight="1">
      <c r="A247" s="743"/>
      <c r="B247" s="743"/>
      <c r="C247" s="743"/>
      <c r="D247" s="744"/>
      <c r="E247" s="745"/>
      <c r="F247" s="745"/>
      <c r="G247" s="745"/>
      <c r="H247" s="745"/>
      <c r="I247" s="745"/>
      <c r="J247" s="745"/>
      <c r="K247" s="743"/>
      <c r="L247" s="743"/>
      <c r="M247" s="743"/>
      <c r="N247" s="743"/>
      <c r="O247" s="743"/>
      <c r="P247" s="743"/>
      <c r="Q247" s="743"/>
      <c r="R247" s="743"/>
      <c r="S247" s="743"/>
      <c r="T247" s="743"/>
      <c r="U247" s="743"/>
      <c r="V247" s="743"/>
      <c r="W247" s="743"/>
    </row>
    <row r="248" ht="15.75" customHeight="1">
      <c r="A248" s="743"/>
      <c r="B248" s="743"/>
      <c r="C248" s="743"/>
      <c r="D248" s="744"/>
      <c r="E248" s="745"/>
      <c r="F248" s="745"/>
      <c r="G248" s="745"/>
      <c r="H248" s="745"/>
      <c r="I248" s="745"/>
      <c r="J248" s="745"/>
      <c r="K248" s="743"/>
      <c r="L248" s="743"/>
      <c r="M248" s="743"/>
      <c r="N248" s="743"/>
      <c r="O248" s="743"/>
      <c r="P248" s="743"/>
      <c r="Q248" s="743"/>
      <c r="R248" s="743"/>
      <c r="S248" s="743"/>
      <c r="T248" s="743"/>
      <c r="U248" s="743"/>
      <c r="V248" s="743"/>
      <c r="W248" s="743"/>
    </row>
    <row r="249" ht="15.75" customHeight="1">
      <c r="A249" s="743"/>
      <c r="B249" s="743"/>
      <c r="C249" s="743"/>
      <c r="D249" s="744"/>
      <c r="E249" s="745"/>
      <c r="F249" s="745"/>
      <c r="G249" s="745"/>
      <c r="H249" s="745"/>
      <c r="I249" s="745"/>
      <c r="J249" s="745"/>
      <c r="K249" s="743"/>
      <c r="L249" s="743"/>
      <c r="M249" s="743"/>
      <c r="N249" s="743"/>
      <c r="O249" s="743"/>
      <c r="P249" s="743"/>
      <c r="Q249" s="743"/>
      <c r="R249" s="743"/>
      <c r="S249" s="743"/>
      <c r="T249" s="743"/>
      <c r="U249" s="743"/>
      <c r="V249" s="743"/>
      <c r="W249" s="743"/>
    </row>
    <row r="250" ht="15.75" customHeight="1">
      <c r="A250" s="743"/>
      <c r="B250" s="743"/>
      <c r="C250" s="743"/>
      <c r="D250" s="744"/>
      <c r="E250" s="745"/>
      <c r="F250" s="745"/>
      <c r="G250" s="745"/>
      <c r="H250" s="745"/>
      <c r="I250" s="745"/>
      <c r="J250" s="745"/>
      <c r="K250" s="743"/>
      <c r="L250" s="743"/>
      <c r="M250" s="743"/>
      <c r="N250" s="743"/>
      <c r="O250" s="743"/>
      <c r="P250" s="743"/>
      <c r="Q250" s="743"/>
      <c r="R250" s="743"/>
      <c r="S250" s="743"/>
      <c r="T250" s="743"/>
      <c r="U250" s="743"/>
      <c r="V250" s="743"/>
      <c r="W250" s="743"/>
    </row>
    <row r="251" ht="15.75" customHeight="1">
      <c r="A251" s="743"/>
      <c r="B251" s="743"/>
      <c r="C251" s="743"/>
      <c r="D251" s="744"/>
      <c r="E251" s="745"/>
      <c r="F251" s="745"/>
      <c r="G251" s="745"/>
      <c r="H251" s="745"/>
      <c r="I251" s="745"/>
      <c r="J251" s="745"/>
      <c r="K251" s="743"/>
      <c r="L251" s="743"/>
      <c r="M251" s="743"/>
      <c r="N251" s="743"/>
      <c r="O251" s="743"/>
      <c r="P251" s="743"/>
      <c r="Q251" s="743"/>
      <c r="R251" s="743"/>
      <c r="S251" s="743"/>
      <c r="T251" s="743"/>
      <c r="U251" s="743"/>
      <c r="V251" s="743"/>
      <c r="W251" s="743"/>
    </row>
    <row r="252" ht="15.75" customHeight="1">
      <c r="A252" s="743"/>
      <c r="B252" s="743"/>
      <c r="C252" s="743"/>
      <c r="D252" s="744"/>
      <c r="E252" s="745"/>
      <c r="F252" s="745"/>
      <c r="G252" s="745"/>
      <c r="H252" s="745"/>
      <c r="I252" s="745"/>
      <c r="J252" s="745"/>
      <c r="K252" s="743"/>
      <c r="L252" s="743"/>
      <c r="M252" s="743"/>
      <c r="N252" s="743"/>
      <c r="O252" s="743"/>
      <c r="P252" s="743"/>
      <c r="Q252" s="743"/>
      <c r="R252" s="743"/>
      <c r="S252" s="743"/>
      <c r="T252" s="743"/>
      <c r="U252" s="743"/>
      <c r="V252" s="743"/>
      <c r="W252" s="743"/>
    </row>
    <row r="253" ht="15.75" customHeight="1">
      <c r="A253" s="743"/>
      <c r="B253" s="743"/>
      <c r="C253" s="743"/>
      <c r="D253" s="744"/>
      <c r="E253" s="745"/>
      <c r="F253" s="745"/>
      <c r="G253" s="745"/>
      <c r="H253" s="745"/>
      <c r="I253" s="745"/>
      <c r="J253" s="745"/>
      <c r="K253" s="743"/>
      <c r="L253" s="743"/>
      <c r="M253" s="743"/>
      <c r="N253" s="743"/>
      <c r="O253" s="743"/>
      <c r="P253" s="743"/>
      <c r="Q253" s="743"/>
      <c r="R253" s="743"/>
      <c r="S253" s="743"/>
      <c r="T253" s="743"/>
      <c r="U253" s="743"/>
      <c r="V253" s="743"/>
      <c r="W253" s="743"/>
    </row>
    <row r="254" ht="15.75" customHeight="1">
      <c r="A254" s="743"/>
      <c r="B254" s="743"/>
      <c r="C254" s="743"/>
      <c r="D254" s="744"/>
      <c r="E254" s="745"/>
      <c r="F254" s="745"/>
      <c r="G254" s="745"/>
      <c r="H254" s="745"/>
      <c r="I254" s="745"/>
      <c r="J254" s="745"/>
      <c r="K254" s="743"/>
      <c r="L254" s="743"/>
      <c r="M254" s="743"/>
      <c r="N254" s="743"/>
      <c r="O254" s="743"/>
      <c r="P254" s="743"/>
      <c r="Q254" s="743"/>
      <c r="R254" s="743"/>
      <c r="S254" s="743"/>
      <c r="T254" s="743"/>
      <c r="U254" s="743"/>
      <c r="V254" s="743"/>
      <c r="W254" s="743"/>
    </row>
    <row r="255" ht="15.75" customHeight="1">
      <c r="A255" s="743"/>
      <c r="B255" s="743"/>
      <c r="C255" s="743"/>
      <c r="D255" s="744"/>
      <c r="E255" s="745"/>
      <c r="F255" s="745"/>
      <c r="G255" s="745"/>
      <c r="H255" s="745"/>
      <c r="I255" s="745"/>
      <c r="J255" s="745"/>
      <c r="K255" s="743"/>
      <c r="L255" s="743"/>
      <c r="M255" s="743"/>
      <c r="N255" s="743"/>
      <c r="O255" s="743"/>
      <c r="P255" s="743"/>
      <c r="Q255" s="743"/>
      <c r="R255" s="743"/>
      <c r="S255" s="743"/>
      <c r="T255" s="743"/>
      <c r="U255" s="743"/>
      <c r="V255" s="743"/>
      <c r="W255" s="743"/>
    </row>
    <row r="256" ht="15.75" customHeight="1">
      <c r="A256" s="743"/>
      <c r="B256" s="743"/>
      <c r="C256" s="743"/>
      <c r="D256" s="744"/>
      <c r="E256" s="745"/>
      <c r="F256" s="745"/>
      <c r="G256" s="745"/>
      <c r="H256" s="745"/>
      <c r="I256" s="745"/>
      <c r="J256" s="745"/>
      <c r="K256" s="743"/>
      <c r="L256" s="743"/>
      <c r="M256" s="743"/>
      <c r="N256" s="743"/>
      <c r="O256" s="743"/>
      <c r="P256" s="743"/>
      <c r="Q256" s="743"/>
      <c r="R256" s="743"/>
      <c r="S256" s="743"/>
      <c r="T256" s="743"/>
      <c r="U256" s="743"/>
      <c r="V256" s="743"/>
      <c r="W256" s="743"/>
    </row>
    <row r="257" ht="15.75" customHeight="1">
      <c r="A257" s="743"/>
      <c r="B257" s="743"/>
      <c r="C257" s="743"/>
      <c r="D257" s="744"/>
      <c r="E257" s="745"/>
      <c r="F257" s="745"/>
      <c r="G257" s="745"/>
      <c r="H257" s="745"/>
      <c r="I257" s="745"/>
      <c r="J257" s="745"/>
      <c r="K257" s="743"/>
      <c r="L257" s="743"/>
      <c r="M257" s="743"/>
      <c r="N257" s="743"/>
      <c r="O257" s="743"/>
      <c r="P257" s="743"/>
      <c r="Q257" s="743"/>
      <c r="R257" s="743"/>
      <c r="S257" s="743"/>
      <c r="T257" s="743"/>
      <c r="U257" s="743"/>
      <c r="V257" s="743"/>
      <c r="W257" s="743"/>
    </row>
    <row r="258" ht="15.75" customHeight="1">
      <c r="A258" s="743"/>
      <c r="B258" s="743"/>
      <c r="C258" s="743"/>
      <c r="D258" s="744"/>
      <c r="E258" s="745"/>
      <c r="F258" s="745"/>
      <c r="G258" s="745"/>
      <c r="H258" s="745"/>
      <c r="I258" s="745"/>
      <c r="J258" s="745"/>
      <c r="K258" s="743"/>
      <c r="L258" s="743"/>
      <c r="M258" s="743"/>
      <c r="N258" s="743"/>
      <c r="O258" s="743"/>
      <c r="P258" s="743"/>
      <c r="Q258" s="743"/>
      <c r="R258" s="743"/>
      <c r="S258" s="743"/>
      <c r="T258" s="743"/>
      <c r="U258" s="743"/>
      <c r="V258" s="743"/>
      <c r="W258" s="743"/>
    </row>
    <row r="259" ht="15.75" customHeight="1">
      <c r="A259" s="743"/>
      <c r="B259" s="743"/>
      <c r="C259" s="743"/>
      <c r="D259" s="744"/>
      <c r="E259" s="745"/>
      <c r="F259" s="745"/>
      <c r="G259" s="745"/>
      <c r="H259" s="745"/>
      <c r="I259" s="745"/>
      <c r="J259" s="745"/>
      <c r="K259" s="743"/>
      <c r="L259" s="743"/>
      <c r="M259" s="743"/>
      <c r="N259" s="743"/>
      <c r="O259" s="743"/>
      <c r="P259" s="743"/>
      <c r="Q259" s="743"/>
      <c r="R259" s="743"/>
      <c r="S259" s="743"/>
      <c r="T259" s="743"/>
      <c r="U259" s="743"/>
      <c r="V259" s="743"/>
      <c r="W259" s="743"/>
    </row>
    <row r="260" ht="15.75" customHeight="1">
      <c r="A260" s="743"/>
      <c r="B260" s="743"/>
      <c r="C260" s="743"/>
      <c r="D260" s="744"/>
      <c r="E260" s="745"/>
      <c r="F260" s="745"/>
      <c r="G260" s="745"/>
      <c r="H260" s="745"/>
      <c r="I260" s="745"/>
      <c r="J260" s="745"/>
      <c r="K260" s="743"/>
      <c r="L260" s="743"/>
      <c r="M260" s="743"/>
      <c r="N260" s="743"/>
      <c r="O260" s="743"/>
      <c r="P260" s="743"/>
      <c r="Q260" s="743"/>
      <c r="R260" s="743"/>
      <c r="S260" s="743"/>
      <c r="T260" s="743"/>
      <c r="U260" s="743"/>
      <c r="V260" s="743"/>
      <c r="W260" s="743"/>
    </row>
    <row r="261" ht="15.75" customHeight="1">
      <c r="A261" s="743"/>
      <c r="B261" s="743"/>
      <c r="C261" s="743"/>
      <c r="D261" s="744"/>
      <c r="E261" s="745"/>
      <c r="F261" s="745"/>
      <c r="G261" s="745"/>
      <c r="H261" s="745"/>
      <c r="I261" s="745"/>
      <c r="J261" s="745"/>
      <c r="K261" s="743"/>
      <c r="L261" s="743"/>
      <c r="M261" s="743"/>
      <c r="N261" s="743"/>
      <c r="O261" s="743"/>
      <c r="P261" s="743"/>
      <c r="Q261" s="743"/>
      <c r="R261" s="743"/>
      <c r="S261" s="743"/>
      <c r="T261" s="743"/>
      <c r="U261" s="743"/>
      <c r="V261" s="743"/>
      <c r="W261" s="743"/>
    </row>
    <row r="262" ht="15.75" customHeight="1">
      <c r="A262" s="743"/>
      <c r="B262" s="743"/>
      <c r="C262" s="743"/>
      <c r="D262" s="744"/>
      <c r="E262" s="745"/>
      <c r="F262" s="745"/>
      <c r="G262" s="745"/>
      <c r="H262" s="745"/>
      <c r="I262" s="745"/>
      <c r="J262" s="745"/>
      <c r="K262" s="743"/>
      <c r="L262" s="743"/>
      <c r="M262" s="743"/>
      <c r="N262" s="743"/>
      <c r="O262" s="743"/>
      <c r="P262" s="743"/>
      <c r="Q262" s="743"/>
      <c r="R262" s="743"/>
      <c r="S262" s="743"/>
      <c r="T262" s="743"/>
      <c r="U262" s="743"/>
      <c r="V262" s="743"/>
      <c r="W262" s="743"/>
    </row>
    <row r="263" ht="15.75" customHeight="1">
      <c r="A263" s="743"/>
      <c r="B263" s="743"/>
      <c r="C263" s="743"/>
      <c r="D263" s="744"/>
      <c r="E263" s="745"/>
      <c r="F263" s="745"/>
      <c r="G263" s="745"/>
      <c r="H263" s="745"/>
      <c r="I263" s="745"/>
      <c r="J263" s="745"/>
      <c r="K263" s="743"/>
      <c r="L263" s="743"/>
      <c r="M263" s="743"/>
      <c r="N263" s="743"/>
      <c r="O263" s="743"/>
      <c r="P263" s="743"/>
      <c r="Q263" s="743"/>
      <c r="R263" s="743"/>
      <c r="S263" s="743"/>
      <c r="T263" s="743"/>
      <c r="U263" s="743"/>
      <c r="V263" s="743"/>
      <c r="W263" s="743"/>
    </row>
    <row r="264" ht="15.75" customHeight="1">
      <c r="A264" s="743"/>
      <c r="B264" s="743"/>
      <c r="C264" s="743"/>
      <c r="D264" s="744"/>
      <c r="E264" s="745"/>
      <c r="F264" s="745"/>
      <c r="G264" s="745"/>
      <c r="H264" s="745"/>
      <c r="I264" s="745"/>
      <c r="J264" s="745"/>
      <c r="K264" s="743"/>
      <c r="L264" s="743"/>
      <c r="M264" s="743"/>
      <c r="N264" s="743"/>
      <c r="O264" s="743"/>
      <c r="P264" s="743"/>
      <c r="Q264" s="743"/>
      <c r="R264" s="743"/>
      <c r="S264" s="743"/>
      <c r="T264" s="743"/>
      <c r="U264" s="743"/>
      <c r="V264" s="743"/>
      <c r="W264" s="743"/>
    </row>
    <row r="265" ht="15.75" customHeight="1">
      <c r="A265" s="743"/>
      <c r="B265" s="743"/>
      <c r="C265" s="743"/>
      <c r="D265" s="744"/>
      <c r="E265" s="745"/>
      <c r="F265" s="745"/>
      <c r="G265" s="745"/>
      <c r="H265" s="745"/>
      <c r="I265" s="745"/>
      <c r="J265" s="745"/>
      <c r="K265" s="743"/>
      <c r="L265" s="743"/>
      <c r="M265" s="743"/>
      <c r="N265" s="743"/>
      <c r="O265" s="743"/>
      <c r="P265" s="743"/>
      <c r="Q265" s="743"/>
      <c r="R265" s="743"/>
      <c r="S265" s="743"/>
      <c r="T265" s="743"/>
      <c r="U265" s="743"/>
      <c r="V265" s="743"/>
      <c r="W265" s="743"/>
    </row>
    <row r="266" ht="15.75" customHeight="1">
      <c r="A266" s="743"/>
      <c r="B266" s="743"/>
      <c r="C266" s="743"/>
      <c r="D266" s="744"/>
      <c r="E266" s="745"/>
      <c r="F266" s="745"/>
      <c r="G266" s="745"/>
      <c r="H266" s="745"/>
      <c r="I266" s="745"/>
      <c r="J266" s="745"/>
      <c r="K266" s="743"/>
      <c r="L266" s="743"/>
      <c r="M266" s="743"/>
      <c r="N266" s="743"/>
      <c r="O266" s="743"/>
      <c r="P266" s="743"/>
      <c r="Q266" s="743"/>
      <c r="R266" s="743"/>
      <c r="S266" s="743"/>
      <c r="T266" s="743"/>
      <c r="U266" s="743"/>
      <c r="V266" s="743"/>
      <c r="W266" s="743"/>
    </row>
    <row r="267" ht="15.75" customHeight="1">
      <c r="A267" s="743"/>
      <c r="B267" s="743"/>
      <c r="C267" s="743"/>
      <c r="D267" s="744"/>
      <c r="E267" s="745"/>
      <c r="F267" s="745"/>
      <c r="G267" s="745"/>
      <c r="H267" s="745"/>
      <c r="I267" s="745"/>
      <c r="J267" s="745"/>
      <c r="K267" s="743"/>
      <c r="L267" s="743"/>
      <c r="M267" s="743"/>
      <c r="N267" s="743"/>
      <c r="O267" s="743"/>
      <c r="P267" s="743"/>
      <c r="Q267" s="743"/>
      <c r="R267" s="743"/>
      <c r="S267" s="743"/>
      <c r="T267" s="743"/>
      <c r="U267" s="743"/>
      <c r="V267" s="743"/>
      <c r="W267" s="743"/>
    </row>
    <row r="268" ht="15.75" customHeight="1">
      <c r="A268" s="743"/>
      <c r="B268" s="743"/>
      <c r="C268" s="743"/>
      <c r="D268" s="744"/>
      <c r="E268" s="745"/>
      <c r="F268" s="745"/>
      <c r="G268" s="745"/>
      <c r="H268" s="745"/>
      <c r="I268" s="745"/>
      <c r="J268" s="745"/>
      <c r="K268" s="743"/>
      <c r="L268" s="743"/>
      <c r="M268" s="743"/>
      <c r="N268" s="743"/>
      <c r="O268" s="743"/>
      <c r="P268" s="743"/>
      <c r="Q268" s="743"/>
      <c r="R268" s="743"/>
      <c r="S268" s="743"/>
      <c r="T268" s="743"/>
      <c r="U268" s="743"/>
      <c r="V268" s="743"/>
      <c r="W268" s="743"/>
    </row>
    <row r="269" ht="15.75" customHeight="1">
      <c r="A269" s="743"/>
      <c r="B269" s="743"/>
      <c r="C269" s="743"/>
      <c r="D269" s="744"/>
      <c r="E269" s="745"/>
      <c r="F269" s="745"/>
      <c r="G269" s="745"/>
      <c r="H269" s="745"/>
      <c r="I269" s="745"/>
      <c r="J269" s="745"/>
      <c r="K269" s="743"/>
      <c r="L269" s="743"/>
      <c r="M269" s="743"/>
      <c r="N269" s="743"/>
      <c r="O269" s="743"/>
      <c r="P269" s="743"/>
      <c r="Q269" s="743"/>
      <c r="R269" s="743"/>
      <c r="S269" s="743"/>
      <c r="T269" s="743"/>
      <c r="U269" s="743"/>
      <c r="V269" s="743"/>
      <c r="W269" s="743"/>
    </row>
    <row r="270" ht="15.75" customHeight="1">
      <c r="A270" s="743"/>
      <c r="B270" s="743"/>
      <c r="C270" s="743"/>
      <c r="D270" s="744"/>
      <c r="E270" s="745"/>
      <c r="F270" s="745"/>
      <c r="G270" s="745"/>
      <c r="H270" s="745"/>
      <c r="I270" s="745"/>
      <c r="J270" s="745"/>
      <c r="K270" s="743"/>
      <c r="L270" s="743"/>
      <c r="M270" s="743"/>
      <c r="N270" s="743"/>
      <c r="O270" s="743"/>
      <c r="P270" s="743"/>
      <c r="Q270" s="743"/>
      <c r="R270" s="743"/>
      <c r="S270" s="743"/>
      <c r="T270" s="743"/>
      <c r="U270" s="743"/>
      <c r="V270" s="743"/>
      <c r="W270" s="743"/>
    </row>
    <row r="271" ht="15.75" customHeight="1">
      <c r="A271" s="743"/>
      <c r="B271" s="743"/>
      <c r="C271" s="743"/>
      <c r="D271" s="744"/>
      <c r="E271" s="745"/>
      <c r="F271" s="745"/>
      <c r="G271" s="745"/>
      <c r="H271" s="745"/>
      <c r="I271" s="745"/>
      <c r="J271" s="745"/>
      <c r="K271" s="743"/>
      <c r="L271" s="743"/>
      <c r="M271" s="743"/>
      <c r="N271" s="743"/>
      <c r="O271" s="743"/>
      <c r="P271" s="743"/>
      <c r="Q271" s="743"/>
      <c r="R271" s="743"/>
      <c r="S271" s="743"/>
      <c r="T271" s="743"/>
      <c r="U271" s="743"/>
      <c r="V271" s="743"/>
      <c r="W271" s="743"/>
    </row>
    <row r="272" ht="15.75" customHeight="1">
      <c r="A272" s="743"/>
      <c r="B272" s="743"/>
      <c r="C272" s="743"/>
      <c r="D272" s="744"/>
      <c r="E272" s="745"/>
      <c r="F272" s="745"/>
      <c r="G272" s="745"/>
      <c r="H272" s="745"/>
      <c r="I272" s="745"/>
      <c r="J272" s="745"/>
      <c r="K272" s="743"/>
      <c r="L272" s="743"/>
      <c r="M272" s="743"/>
      <c r="N272" s="743"/>
      <c r="O272" s="743"/>
      <c r="P272" s="743"/>
      <c r="Q272" s="743"/>
      <c r="R272" s="743"/>
      <c r="S272" s="743"/>
      <c r="T272" s="743"/>
      <c r="U272" s="743"/>
      <c r="V272" s="743"/>
      <c r="W272" s="743"/>
    </row>
    <row r="273" ht="15.75" customHeight="1">
      <c r="A273" s="743"/>
      <c r="B273" s="743"/>
      <c r="C273" s="743"/>
      <c r="D273" s="744"/>
      <c r="E273" s="745"/>
      <c r="F273" s="745"/>
      <c r="G273" s="745"/>
      <c r="H273" s="745"/>
      <c r="I273" s="745"/>
      <c r="J273" s="745"/>
      <c r="K273" s="743"/>
      <c r="L273" s="743"/>
      <c r="M273" s="743"/>
      <c r="N273" s="743"/>
      <c r="O273" s="743"/>
      <c r="P273" s="743"/>
      <c r="Q273" s="743"/>
      <c r="R273" s="743"/>
      <c r="S273" s="743"/>
      <c r="T273" s="743"/>
      <c r="U273" s="743"/>
      <c r="V273" s="743"/>
      <c r="W273" s="743"/>
    </row>
    <row r="274" ht="15.75" customHeight="1">
      <c r="A274" s="743"/>
      <c r="B274" s="743"/>
      <c r="C274" s="743"/>
      <c r="D274" s="744"/>
      <c r="E274" s="745"/>
      <c r="F274" s="745"/>
      <c r="G274" s="745"/>
      <c r="H274" s="745"/>
      <c r="I274" s="745"/>
      <c r="J274" s="745"/>
      <c r="K274" s="743"/>
      <c r="L274" s="743"/>
      <c r="M274" s="743"/>
      <c r="N274" s="743"/>
      <c r="O274" s="743"/>
      <c r="P274" s="743"/>
      <c r="Q274" s="743"/>
      <c r="R274" s="743"/>
      <c r="S274" s="743"/>
      <c r="T274" s="743"/>
      <c r="U274" s="743"/>
      <c r="V274" s="743"/>
      <c r="W274" s="743"/>
    </row>
    <row r="275" ht="15.75" customHeight="1">
      <c r="A275" s="743"/>
      <c r="B275" s="743"/>
      <c r="C275" s="743"/>
      <c r="D275" s="744"/>
      <c r="E275" s="745"/>
      <c r="F275" s="745"/>
      <c r="G275" s="745"/>
      <c r="H275" s="745"/>
      <c r="I275" s="745"/>
      <c r="J275" s="745"/>
      <c r="K275" s="743"/>
      <c r="L275" s="743"/>
      <c r="M275" s="743"/>
      <c r="N275" s="743"/>
      <c r="O275" s="743"/>
      <c r="P275" s="743"/>
      <c r="Q275" s="743"/>
      <c r="R275" s="743"/>
      <c r="S275" s="743"/>
      <c r="T275" s="743"/>
      <c r="U275" s="743"/>
      <c r="V275" s="743"/>
      <c r="W275" s="743"/>
    </row>
    <row r="276" ht="15.75" customHeight="1">
      <c r="A276" s="743"/>
      <c r="B276" s="743"/>
      <c r="C276" s="743"/>
      <c r="D276" s="744"/>
      <c r="E276" s="745"/>
      <c r="F276" s="745"/>
      <c r="G276" s="745"/>
      <c r="H276" s="745"/>
      <c r="I276" s="745"/>
      <c r="J276" s="745"/>
      <c r="K276" s="743"/>
      <c r="L276" s="743"/>
      <c r="M276" s="743"/>
      <c r="N276" s="743"/>
      <c r="O276" s="743"/>
      <c r="P276" s="743"/>
      <c r="Q276" s="743"/>
      <c r="R276" s="743"/>
      <c r="S276" s="743"/>
      <c r="T276" s="743"/>
      <c r="U276" s="743"/>
      <c r="V276" s="743"/>
      <c r="W276" s="743"/>
    </row>
    <row r="277" ht="15.75" customHeight="1">
      <c r="A277" s="743"/>
      <c r="B277" s="743"/>
      <c r="C277" s="743"/>
      <c r="D277" s="744"/>
      <c r="E277" s="745"/>
      <c r="F277" s="745"/>
      <c r="G277" s="745"/>
      <c r="H277" s="745"/>
      <c r="I277" s="745"/>
      <c r="J277" s="745"/>
      <c r="K277" s="743"/>
      <c r="L277" s="743"/>
      <c r="M277" s="743"/>
      <c r="N277" s="743"/>
      <c r="O277" s="743"/>
      <c r="P277" s="743"/>
      <c r="Q277" s="743"/>
      <c r="R277" s="743"/>
      <c r="S277" s="743"/>
      <c r="T277" s="743"/>
      <c r="U277" s="743"/>
      <c r="V277" s="743"/>
      <c r="W277" s="743"/>
    </row>
    <row r="278" ht="15.75" customHeight="1">
      <c r="A278" s="743"/>
      <c r="B278" s="743"/>
      <c r="C278" s="743"/>
      <c r="D278" s="744"/>
      <c r="E278" s="745"/>
      <c r="F278" s="745"/>
      <c r="G278" s="745"/>
      <c r="H278" s="745"/>
      <c r="I278" s="745"/>
      <c r="J278" s="745"/>
      <c r="K278" s="743"/>
      <c r="L278" s="743"/>
      <c r="M278" s="743"/>
      <c r="N278" s="743"/>
      <c r="O278" s="743"/>
      <c r="P278" s="743"/>
      <c r="Q278" s="743"/>
      <c r="R278" s="743"/>
      <c r="S278" s="743"/>
      <c r="T278" s="743"/>
      <c r="U278" s="743"/>
      <c r="V278" s="743"/>
      <c r="W278" s="743"/>
    </row>
    <row r="279" ht="15.75" customHeight="1">
      <c r="A279" s="743"/>
      <c r="B279" s="743"/>
      <c r="C279" s="743"/>
      <c r="D279" s="744"/>
      <c r="E279" s="745"/>
      <c r="F279" s="745"/>
      <c r="G279" s="745"/>
      <c r="H279" s="745"/>
      <c r="I279" s="745"/>
      <c r="J279" s="745"/>
      <c r="K279" s="743"/>
      <c r="L279" s="743"/>
      <c r="M279" s="743"/>
      <c r="N279" s="743"/>
      <c r="O279" s="743"/>
      <c r="P279" s="743"/>
      <c r="Q279" s="743"/>
      <c r="R279" s="743"/>
      <c r="S279" s="743"/>
      <c r="T279" s="743"/>
      <c r="U279" s="743"/>
      <c r="V279" s="743"/>
      <c r="W279" s="743"/>
    </row>
    <row r="280" ht="15.75" customHeight="1">
      <c r="A280" s="743"/>
      <c r="B280" s="743"/>
      <c r="C280" s="743"/>
      <c r="D280" s="744"/>
      <c r="E280" s="745"/>
      <c r="F280" s="745"/>
      <c r="G280" s="745"/>
      <c r="H280" s="745"/>
      <c r="I280" s="745"/>
      <c r="J280" s="745"/>
      <c r="K280" s="743"/>
      <c r="L280" s="743"/>
      <c r="M280" s="743"/>
      <c r="N280" s="743"/>
      <c r="O280" s="743"/>
      <c r="P280" s="743"/>
      <c r="Q280" s="743"/>
      <c r="R280" s="743"/>
      <c r="S280" s="743"/>
      <c r="T280" s="743"/>
      <c r="U280" s="743"/>
      <c r="V280" s="743"/>
      <c r="W280" s="743"/>
    </row>
    <row r="281" ht="15.75" customHeight="1">
      <c r="A281" s="743"/>
      <c r="B281" s="743"/>
      <c r="C281" s="743"/>
      <c r="D281" s="744"/>
      <c r="E281" s="745"/>
      <c r="F281" s="745"/>
      <c r="G281" s="745"/>
      <c r="H281" s="745"/>
      <c r="I281" s="745"/>
      <c r="J281" s="745"/>
      <c r="K281" s="743"/>
      <c r="L281" s="743"/>
      <c r="M281" s="743"/>
      <c r="N281" s="743"/>
      <c r="O281" s="743"/>
      <c r="P281" s="743"/>
      <c r="Q281" s="743"/>
      <c r="R281" s="743"/>
      <c r="S281" s="743"/>
      <c r="T281" s="743"/>
      <c r="U281" s="743"/>
      <c r="V281" s="743"/>
      <c r="W281" s="743"/>
    </row>
    <row r="282" ht="15.75" customHeight="1">
      <c r="A282" s="743"/>
      <c r="B282" s="743"/>
      <c r="C282" s="743"/>
      <c r="D282" s="744"/>
      <c r="E282" s="745"/>
      <c r="F282" s="745"/>
      <c r="G282" s="745"/>
      <c r="H282" s="745"/>
      <c r="I282" s="745"/>
      <c r="J282" s="745"/>
      <c r="K282" s="743"/>
      <c r="L282" s="743"/>
      <c r="M282" s="743"/>
      <c r="N282" s="743"/>
      <c r="O282" s="743"/>
      <c r="P282" s="743"/>
      <c r="Q282" s="743"/>
      <c r="R282" s="743"/>
      <c r="S282" s="743"/>
      <c r="T282" s="743"/>
      <c r="U282" s="743"/>
      <c r="V282" s="743"/>
      <c r="W282" s="743"/>
    </row>
    <row r="283" ht="15.75" customHeight="1">
      <c r="A283" s="743"/>
      <c r="B283" s="743"/>
      <c r="C283" s="743"/>
      <c r="D283" s="744"/>
      <c r="E283" s="745"/>
      <c r="F283" s="745"/>
      <c r="G283" s="745"/>
      <c r="H283" s="745"/>
      <c r="I283" s="745"/>
      <c r="J283" s="745"/>
      <c r="K283" s="743"/>
      <c r="L283" s="743"/>
      <c r="M283" s="743"/>
      <c r="N283" s="743"/>
      <c r="O283" s="743"/>
      <c r="P283" s="743"/>
      <c r="Q283" s="743"/>
      <c r="R283" s="743"/>
      <c r="S283" s="743"/>
      <c r="T283" s="743"/>
      <c r="U283" s="743"/>
      <c r="V283" s="743"/>
      <c r="W283" s="743"/>
    </row>
    <row r="284" ht="15.75" customHeight="1">
      <c r="A284" s="743"/>
      <c r="B284" s="743"/>
      <c r="C284" s="743"/>
      <c r="D284" s="744"/>
      <c r="E284" s="745"/>
      <c r="F284" s="745"/>
      <c r="G284" s="745"/>
      <c r="H284" s="745"/>
      <c r="I284" s="745"/>
      <c r="J284" s="745"/>
      <c r="K284" s="743"/>
      <c r="L284" s="743"/>
      <c r="M284" s="743"/>
      <c r="N284" s="743"/>
      <c r="O284" s="743"/>
      <c r="P284" s="743"/>
      <c r="Q284" s="743"/>
      <c r="R284" s="743"/>
      <c r="S284" s="743"/>
      <c r="T284" s="743"/>
      <c r="U284" s="743"/>
      <c r="V284" s="743"/>
      <c r="W284" s="743"/>
    </row>
    <row r="285" ht="15.75" customHeight="1">
      <c r="A285" s="743"/>
      <c r="B285" s="743"/>
      <c r="C285" s="743"/>
      <c r="D285" s="744"/>
      <c r="E285" s="745"/>
      <c r="F285" s="745"/>
      <c r="G285" s="745"/>
      <c r="H285" s="745"/>
      <c r="I285" s="745"/>
      <c r="J285" s="745"/>
      <c r="K285" s="743"/>
      <c r="L285" s="743"/>
      <c r="M285" s="743"/>
      <c r="N285" s="743"/>
      <c r="O285" s="743"/>
      <c r="P285" s="743"/>
      <c r="Q285" s="743"/>
      <c r="R285" s="743"/>
      <c r="S285" s="743"/>
      <c r="T285" s="743"/>
      <c r="U285" s="743"/>
      <c r="V285" s="743"/>
      <c r="W285" s="743"/>
    </row>
    <row r="286" ht="15.75" customHeight="1">
      <c r="A286" s="743"/>
      <c r="B286" s="743"/>
      <c r="C286" s="743"/>
      <c r="D286" s="744"/>
      <c r="E286" s="745"/>
      <c r="F286" s="745"/>
      <c r="G286" s="745"/>
      <c r="H286" s="745"/>
      <c r="I286" s="745"/>
      <c r="J286" s="745"/>
      <c r="K286" s="743"/>
      <c r="L286" s="743"/>
      <c r="M286" s="743"/>
      <c r="N286" s="743"/>
      <c r="O286" s="743"/>
      <c r="P286" s="743"/>
      <c r="Q286" s="743"/>
      <c r="R286" s="743"/>
      <c r="S286" s="743"/>
      <c r="T286" s="743"/>
      <c r="U286" s="743"/>
      <c r="V286" s="743"/>
      <c r="W286" s="743"/>
    </row>
    <row r="287" ht="15.75" customHeight="1">
      <c r="A287" s="743"/>
      <c r="B287" s="743"/>
      <c r="C287" s="743"/>
      <c r="D287" s="744"/>
      <c r="E287" s="745"/>
      <c r="F287" s="745"/>
      <c r="G287" s="745"/>
      <c r="H287" s="745"/>
      <c r="I287" s="745"/>
      <c r="J287" s="745"/>
      <c r="K287" s="743"/>
      <c r="L287" s="743"/>
      <c r="M287" s="743"/>
      <c r="N287" s="743"/>
      <c r="O287" s="743"/>
      <c r="P287" s="743"/>
      <c r="Q287" s="743"/>
      <c r="R287" s="743"/>
      <c r="S287" s="743"/>
      <c r="T287" s="743"/>
      <c r="U287" s="743"/>
      <c r="V287" s="743"/>
      <c r="W287" s="743"/>
    </row>
    <row r="288" ht="15.75" customHeight="1">
      <c r="A288" s="743"/>
      <c r="B288" s="743"/>
      <c r="C288" s="743"/>
      <c r="D288" s="744"/>
      <c r="E288" s="745"/>
      <c r="F288" s="745"/>
      <c r="G288" s="745"/>
      <c r="H288" s="745"/>
      <c r="I288" s="745"/>
      <c r="J288" s="745"/>
      <c r="K288" s="743"/>
      <c r="L288" s="743"/>
      <c r="M288" s="743"/>
      <c r="N288" s="743"/>
      <c r="O288" s="743"/>
      <c r="P288" s="743"/>
      <c r="Q288" s="743"/>
      <c r="R288" s="743"/>
      <c r="S288" s="743"/>
      <c r="T288" s="743"/>
      <c r="U288" s="743"/>
      <c r="V288" s="743"/>
      <c r="W288" s="743"/>
    </row>
    <row r="289" ht="15.75" customHeight="1">
      <c r="A289" s="743"/>
      <c r="B289" s="743"/>
      <c r="C289" s="743"/>
      <c r="D289" s="744"/>
      <c r="E289" s="745"/>
      <c r="F289" s="745"/>
      <c r="G289" s="745"/>
      <c r="H289" s="745"/>
      <c r="I289" s="745"/>
      <c r="J289" s="745"/>
      <c r="K289" s="743"/>
      <c r="L289" s="743"/>
      <c r="M289" s="743"/>
      <c r="N289" s="743"/>
      <c r="O289" s="743"/>
      <c r="P289" s="743"/>
      <c r="Q289" s="743"/>
      <c r="R289" s="743"/>
      <c r="S289" s="743"/>
      <c r="T289" s="743"/>
      <c r="U289" s="743"/>
      <c r="V289" s="743"/>
      <c r="W289" s="743"/>
    </row>
    <row r="290" ht="15.75" customHeight="1">
      <c r="A290" s="743"/>
      <c r="B290" s="743"/>
      <c r="C290" s="743"/>
      <c r="D290" s="744"/>
      <c r="E290" s="745"/>
      <c r="F290" s="745"/>
      <c r="G290" s="745"/>
      <c r="H290" s="745"/>
      <c r="I290" s="745"/>
      <c r="J290" s="745"/>
      <c r="K290" s="743"/>
      <c r="L290" s="743"/>
      <c r="M290" s="743"/>
      <c r="N290" s="743"/>
      <c r="O290" s="743"/>
      <c r="P290" s="743"/>
      <c r="Q290" s="743"/>
      <c r="R290" s="743"/>
      <c r="S290" s="743"/>
      <c r="T290" s="743"/>
      <c r="U290" s="743"/>
      <c r="V290" s="743"/>
      <c r="W290" s="743"/>
    </row>
    <row r="291" ht="15.75" customHeight="1">
      <c r="A291" s="743"/>
      <c r="B291" s="743"/>
      <c r="C291" s="743"/>
      <c r="D291" s="744"/>
      <c r="E291" s="745"/>
      <c r="F291" s="745"/>
      <c r="G291" s="745"/>
      <c r="H291" s="745"/>
      <c r="I291" s="745"/>
      <c r="J291" s="745"/>
      <c r="K291" s="743"/>
      <c r="L291" s="743"/>
      <c r="M291" s="743"/>
      <c r="N291" s="743"/>
      <c r="O291" s="743"/>
      <c r="P291" s="743"/>
      <c r="Q291" s="743"/>
      <c r="R291" s="743"/>
      <c r="S291" s="743"/>
      <c r="T291" s="743"/>
      <c r="U291" s="743"/>
      <c r="V291" s="743"/>
      <c r="W291" s="743"/>
    </row>
    <row r="292" ht="15.75" customHeight="1">
      <c r="A292" s="743"/>
      <c r="B292" s="743"/>
      <c r="C292" s="743"/>
      <c r="D292" s="744"/>
      <c r="E292" s="745"/>
      <c r="F292" s="745"/>
      <c r="G292" s="745"/>
      <c r="H292" s="745"/>
      <c r="I292" s="745"/>
      <c r="J292" s="745"/>
      <c r="K292" s="743"/>
      <c r="L292" s="743"/>
      <c r="M292" s="743"/>
      <c r="N292" s="743"/>
      <c r="O292" s="743"/>
      <c r="P292" s="743"/>
      <c r="Q292" s="743"/>
      <c r="R292" s="743"/>
      <c r="S292" s="743"/>
      <c r="T292" s="743"/>
      <c r="U292" s="743"/>
      <c r="V292" s="743"/>
      <c r="W292" s="743"/>
    </row>
    <row r="293" ht="15.75" customHeight="1">
      <c r="A293" s="743"/>
      <c r="B293" s="743"/>
      <c r="C293" s="743"/>
      <c r="D293" s="744"/>
      <c r="E293" s="745"/>
      <c r="F293" s="745"/>
      <c r="G293" s="745"/>
      <c r="H293" s="745"/>
      <c r="I293" s="745"/>
      <c r="J293" s="745"/>
      <c r="K293" s="743"/>
      <c r="L293" s="743"/>
      <c r="M293" s="743"/>
      <c r="N293" s="743"/>
      <c r="O293" s="743"/>
      <c r="P293" s="743"/>
      <c r="Q293" s="743"/>
      <c r="R293" s="743"/>
      <c r="S293" s="743"/>
      <c r="T293" s="743"/>
      <c r="U293" s="743"/>
      <c r="V293" s="743"/>
      <c r="W293" s="743"/>
    </row>
    <row r="294" ht="15.75" customHeight="1">
      <c r="A294" s="743"/>
      <c r="B294" s="743"/>
      <c r="C294" s="743"/>
      <c r="D294" s="744"/>
      <c r="E294" s="745"/>
      <c r="F294" s="745"/>
      <c r="G294" s="745"/>
      <c r="H294" s="745"/>
      <c r="I294" s="745"/>
      <c r="J294" s="745"/>
      <c r="K294" s="743"/>
      <c r="L294" s="743"/>
      <c r="M294" s="743"/>
      <c r="N294" s="743"/>
      <c r="O294" s="743"/>
      <c r="P294" s="743"/>
      <c r="Q294" s="743"/>
      <c r="R294" s="743"/>
      <c r="S294" s="743"/>
      <c r="T294" s="743"/>
      <c r="U294" s="743"/>
      <c r="V294" s="743"/>
      <c r="W294" s="743"/>
    </row>
    <row r="295" ht="15.75" customHeight="1">
      <c r="A295" s="743"/>
      <c r="B295" s="743"/>
      <c r="C295" s="743"/>
      <c r="D295" s="744"/>
      <c r="E295" s="745"/>
      <c r="F295" s="745"/>
      <c r="G295" s="745"/>
      <c r="H295" s="745"/>
      <c r="I295" s="745"/>
      <c r="J295" s="745"/>
      <c r="K295" s="743"/>
      <c r="L295" s="743"/>
      <c r="M295" s="743"/>
      <c r="N295" s="743"/>
      <c r="O295" s="743"/>
      <c r="P295" s="743"/>
      <c r="Q295" s="743"/>
      <c r="R295" s="743"/>
      <c r="S295" s="743"/>
      <c r="T295" s="743"/>
      <c r="U295" s="743"/>
      <c r="V295" s="743"/>
      <c r="W295" s="743"/>
    </row>
    <row r="296" ht="15.75" customHeight="1">
      <c r="A296" s="743"/>
      <c r="B296" s="743"/>
      <c r="C296" s="743"/>
      <c r="D296" s="744"/>
      <c r="E296" s="745"/>
      <c r="F296" s="745"/>
      <c r="G296" s="745"/>
      <c r="H296" s="745"/>
      <c r="I296" s="745"/>
      <c r="J296" s="745"/>
      <c r="K296" s="743"/>
      <c r="L296" s="743"/>
      <c r="M296" s="743"/>
      <c r="N296" s="743"/>
      <c r="O296" s="743"/>
      <c r="P296" s="743"/>
      <c r="Q296" s="743"/>
      <c r="R296" s="743"/>
      <c r="S296" s="743"/>
      <c r="T296" s="743"/>
      <c r="U296" s="743"/>
      <c r="V296" s="743"/>
      <c r="W296" s="743"/>
    </row>
    <row r="297" ht="15.75" customHeight="1">
      <c r="A297" s="743"/>
      <c r="B297" s="743"/>
      <c r="C297" s="743"/>
      <c r="D297" s="744"/>
      <c r="E297" s="745"/>
      <c r="F297" s="745"/>
      <c r="G297" s="745"/>
      <c r="H297" s="745"/>
      <c r="I297" s="745"/>
      <c r="J297" s="745"/>
      <c r="K297" s="743"/>
      <c r="L297" s="743"/>
      <c r="M297" s="743"/>
      <c r="N297" s="743"/>
      <c r="O297" s="743"/>
      <c r="P297" s="743"/>
      <c r="Q297" s="743"/>
      <c r="R297" s="743"/>
      <c r="S297" s="743"/>
      <c r="T297" s="743"/>
      <c r="U297" s="743"/>
      <c r="V297" s="743"/>
      <c r="W297" s="743"/>
    </row>
    <row r="298" ht="15.75" customHeight="1">
      <c r="A298" s="743"/>
      <c r="B298" s="743"/>
      <c r="C298" s="743"/>
      <c r="D298" s="744"/>
      <c r="E298" s="745"/>
      <c r="F298" s="745"/>
      <c r="G298" s="745"/>
      <c r="H298" s="745"/>
      <c r="I298" s="745"/>
      <c r="J298" s="745"/>
      <c r="K298" s="743"/>
      <c r="L298" s="743"/>
      <c r="M298" s="743"/>
      <c r="N298" s="743"/>
      <c r="O298" s="743"/>
      <c r="P298" s="743"/>
      <c r="Q298" s="743"/>
      <c r="R298" s="743"/>
      <c r="S298" s="743"/>
      <c r="T298" s="743"/>
      <c r="U298" s="743"/>
      <c r="V298" s="743"/>
      <c r="W298" s="743"/>
    </row>
    <row r="299" ht="15.75" customHeight="1">
      <c r="A299" s="743"/>
      <c r="B299" s="743"/>
      <c r="C299" s="743"/>
      <c r="D299" s="744"/>
      <c r="E299" s="745"/>
      <c r="F299" s="745"/>
      <c r="G299" s="745"/>
      <c r="H299" s="745"/>
      <c r="I299" s="745"/>
      <c r="J299" s="745"/>
      <c r="K299" s="743"/>
      <c r="L299" s="743"/>
      <c r="M299" s="743"/>
      <c r="N299" s="743"/>
      <c r="O299" s="743"/>
      <c r="P299" s="743"/>
      <c r="Q299" s="743"/>
      <c r="R299" s="743"/>
      <c r="S299" s="743"/>
      <c r="T299" s="743"/>
      <c r="U299" s="743"/>
      <c r="V299" s="743"/>
      <c r="W299" s="743"/>
    </row>
    <row r="300" ht="15.75" customHeight="1">
      <c r="A300" s="743"/>
      <c r="B300" s="743"/>
      <c r="C300" s="743"/>
      <c r="D300" s="744"/>
      <c r="E300" s="745"/>
      <c r="F300" s="745"/>
      <c r="G300" s="745"/>
      <c r="H300" s="745"/>
      <c r="I300" s="745"/>
      <c r="J300" s="745"/>
      <c r="K300" s="743"/>
      <c r="L300" s="743"/>
      <c r="M300" s="743"/>
      <c r="N300" s="743"/>
      <c r="O300" s="743"/>
      <c r="P300" s="743"/>
      <c r="Q300" s="743"/>
      <c r="R300" s="743"/>
      <c r="S300" s="743"/>
      <c r="T300" s="743"/>
      <c r="U300" s="743"/>
      <c r="V300" s="743"/>
      <c r="W300" s="743"/>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W$986"/>
  <mergeCells count="6">
    <mergeCell ref="A1:A2"/>
    <mergeCell ref="B1:B2"/>
    <mergeCell ref="C1:C2"/>
    <mergeCell ref="D1:D2"/>
    <mergeCell ref="E1:G1"/>
    <mergeCell ref="H1:J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1.0"/>
    <col customWidth="1" min="2" max="2" width="76.71"/>
    <col customWidth="1" min="3" max="3" width="19.14"/>
    <col customWidth="1" min="4" max="4" width="25.14"/>
    <col customWidth="1" min="5" max="5" width="13.86"/>
    <col customWidth="1" min="6" max="6" width="12.86"/>
    <col customWidth="1" min="7" max="7" width="14.86"/>
    <col customWidth="1" min="8" max="8" width="20.0"/>
    <col customWidth="1" min="9" max="9" width="23.0"/>
  </cols>
  <sheetData>
    <row r="1">
      <c r="A1" s="63" t="s">
        <v>273</v>
      </c>
      <c r="B1" s="184" t="s">
        <v>274</v>
      </c>
      <c r="C1" s="65" t="s">
        <v>1611</v>
      </c>
      <c r="D1" s="65" t="s">
        <v>276</v>
      </c>
      <c r="E1" s="66" t="s">
        <v>277</v>
      </c>
      <c r="F1" s="69" t="s">
        <v>278</v>
      </c>
      <c r="G1" s="69" t="s">
        <v>279</v>
      </c>
      <c r="H1" s="68" t="s">
        <v>280</v>
      </c>
      <c r="I1" s="70" t="s">
        <v>281</v>
      </c>
      <c r="J1" s="72"/>
      <c r="K1" s="72"/>
      <c r="L1" s="72"/>
      <c r="M1" s="72"/>
      <c r="N1" s="71"/>
      <c r="O1" s="71"/>
      <c r="P1" s="71"/>
      <c r="Q1" s="71"/>
      <c r="R1" s="71"/>
      <c r="S1" s="71"/>
      <c r="T1" s="71"/>
      <c r="U1" s="71"/>
      <c r="V1" s="71"/>
      <c r="W1" s="71"/>
      <c r="X1" s="71"/>
      <c r="Y1" s="71"/>
      <c r="Z1" s="71"/>
      <c r="AA1" s="71"/>
      <c r="AB1" s="71"/>
      <c r="AC1" s="71"/>
    </row>
    <row r="2">
      <c r="A2" s="73"/>
      <c r="B2" s="74"/>
      <c r="C2" s="75"/>
      <c r="D2" s="76"/>
      <c r="E2" s="76"/>
      <c r="F2" s="187"/>
      <c r="G2" s="78"/>
      <c r="H2" s="79"/>
      <c r="I2" s="80"/>
      <c r="J2" s="81"/>
      <c r="K2" s="81"/>
      <c r="L2" s="81"/>
      <c r="M2" s="81"/>
      <c r="N2" s="81"/>
      <c r="O2" s="81"/>
      <c r="P2" s="81"/>
      <c r="Q2" s="81"/>
      <c r="R2" s="81"/>
      <c r="S2" s="81"/>
      <c r="T2" s="81"/>
      <c r="U2" s="81"/>
      <c r="V2" s="81"/>
      <c r="W2" s="81"/>
      <c r="X2" s="81"/>
      <c r="Y2" s="81"/>
      <c r="Z2" s="81"/>
      <c r="AA2" s="81"/>
      <c r="AB2" s="81"/>
      <c r="AC2" s="81"/>
    </row>
    <row r="3">
      <c r="A3" s="82">
        <v>1.0</v>
      </c>
      <c r="B3" s="83" t="s">
        <v>143</v>
      </c>
      <c r="C3" s="84"/>
      <c r="D3" s="84"/>
      <c r="E3" s="84"/>
      <c r="F3" s="190"/>
      <c r="G3" s="86"/>
      <c r="H3" s="86"/>
      <c r="I3" s="87"/>
      <c r="J3" s="81"/>
      <c r="K3" s="81"/>
      <c r="L3" s="81"/>
      <c r="M3" s="81"/>
      <c r="N3" s="88"/>
      <c r="O3" s="88"/>
      <c r="P3" s="88"/>
      <c r="Q3" s="88"/>
      <c r="R3" s="88"/>
      <c r="S3" s="88"/>
      <c r="T3" s="88"/>
      <c r="U3" s="88"/>
      <c r="V3" s="88"/>
      <c r="W3" s="88"/>
      <c r="X3" s="88"/>
      <c r="Y3" s="88"/>
      <c r="Z3" s="88"/>
      <c r="AA3" s="88"/>
      <c r="AB3" s="88"/>
      <c r="AC3" s="88"/>
    </row>
    <row r="4">
      <c r="A4" s="73"/>
      <c r="B4" s="74"/>
      <c r="C4" s="76"/>
      <c r="D4" s="76"/>
      <c r="E4" s="76"/>
      <c r="F4" s="187"/>
      <c r="G4" s="78"/>
      <c r="H4" s="79"/>
      <c r="I4" s="80"/>
      <c r="J4" s="81"/>
      <c r="K4" s="81"/>
      <c r="L4" s="81"/>
      <c r="M4" s="81"/>
      <c r="N4" s="81"/>
      <c r="O4" s="81"/>
      <c r="P4" s="81"/>
      <c r="Q4" s="81"/>
      <c r="R4" s="81"/>
      <c r="S4" s="81"/>
      <c r="T4" s="81"/>
      <c r="U4" s="81"/>
      <c r="V4" s="81"/>
      <c r="W4" s="81"/>
      <c r="X4" s="81"/>
      <c r="Y4" s="81"/>
      <c r="Z4" s="81"/>
      <c r="AA4" s="81"/>
      <c r="AB4" s="81"/>
      <c r="AC4" s="81"/>
    </row>
    <row r="5">
      <c r="A5" s="90">
        <v>1.1</v>
      </c>
      <c r="B5" s="91" t="s">
        <v>282</v>
      </c>
      <c r="C5" s="92"/>
      <c r="D5" s="92"/>
      <c r="E5" s="93"/>
      <c r="F5" s="193"/>
      <c r="G5" s="95"/>
      <c r="H5" s="96"/>
      <c r="I5" s="97"/>
      <c r="J5" s="89"/>
      <c r="K5" s="89"/>
      <c r="L5" s="89"/>
      <c r="M5" s="89"/>
      <c r="N5" s="98"/>
      <c r="O5" s="98"/>
      <c r="P5" s="98"/>
      <c r="Q5" s="98"/>
      <c r="R5" s="98"/>
      <c r="S5" s="98"/>
      <c r="T5" s="98"/>
      <c r="U5" s="98"/>
      <c r="V5" s="98"/>
      <c r="W5" s="98"/>
      <c r="X5" s="98"/>
      <c r="Y5" s="98"/>
      <c r="Z5" s="98"/>
      <c r="AA5" s="98"/>
      <c r="AB5" s="98"/>
      <c r="AC5" s="98"/>
    </row>
    <row r="6">
      <c r="A6" s="90"/>
      <c r="B6" s="99" t="s">
        <v>283</v>
      </c>
      <c r="C6" s="92"/>
      <c r="D6" s="92"/>
      <c r="E6" s="93"/>
      <c r="F6" s="193"/>
      <c r="G6" s="100"/>
      <c r="H6" s="96"/>
      <c r="I6" s="97"/>
      <c r="J6" s="102"/>
      <c r="K6" s="102"/>
      <c r="L6" s="102"/>
      <c r="M6" s="102"/>
      <c r="N6" s="101"/>
      <c r="O6" s="101"/>
      <c r="P6" s="101"/>
      <c r="Q6" s="101"/>
      <c r="R6" s="101"/>
      <c r="S6" s="101"/>
      <c r="T6" s="101"/>
      <c r="U6" s="101"/>
      <c r="V6" s="101"/>
      <c r="W6" s="101"/>
      <c r="X6" s="101"/>
      <c r="Y6" s="101"/>
      <c r="Z6" s="101"/>
      <c r="AA6" s="101"/>
      <c r="AB6" s="101"/>
      <c r="AC6" s="101"/>
    </row>
    <row r="7">
      <c r="A7" s="103" t="s">
        <v>284</v>
      </c>
      <c r="B7" s="104" t="s">
        <v>285</v>
      </c>
      <c r="C7" s="92" t="s">
        <v>1612</v>
      </c>
      <c r="D7" s="105"/>
      <c r="E7" s="106" t="s">
        <v>287</v>
      </c>
      <c r="F7" s="196">
        <v>65.0</v>
      </c>
      <c r="G7" s="108">
        <v>1692.0</v>
      </c>
      <c r="H7" s="109">
        <f>G7*F7</f>
        <v>109980</v>
      </c>
      <c r="I7" s="110"/>
      <c r="J7" s="102"/>
      <c r="K7" s="27"/>
      <c r="L7" s="102"/>
      <c r="M7" s="102"/>
      <c r="N7" s="102"/>
      <c r="O7" s="102"/>
      <c r="P7" s="102"/>
      <c r="Q7" s="102"/>
      <c r="R7" s="102"/>
      <c r="S7" s="102"/>
      <c r="T7" s="102"/>
      <c r="U7" s="102"/>
      <c r="V7" s="102"/>
      <c r="W7" s="102"/>
      <c r="X7" s="102"/>
      <c r="Y7" s="102"/>
      <c r="Z7" s="102"/>
      <c r="AA7" s="102"/>
      <c r="AB7" s="102"/>
      <c r="AC7" s="102"/>
    </row>
    <row r="8">
      <c r="A8" s="103"/>
      <c r="B8" s="104"/>
      <c r="C8" s="105"/>
      <c r="D8" s="105"/>
      <c r="E8" s="106"/>
      <c r="F8" s="196"/>
      <c r="G8" s="111"/>
      <c r="H8" s="109"/>
      <c r="I8" s="110"/>
      <c r="J8" s="102"/>
      <c r="K8" s="102"/>
      <c r="L8" s="102"/>
      <c r="M8" s="102"/>
      <c r="N8" s="102"/>
      <c r="O8" s="102"/>
      <c r="P8" s="102"/>
      <c r="Q8" s="102"/>
      <c r="R8" s="102"/>
      <c r="S8" s="102"/>
      <c r="T8" s="102"/>
      <c r="U8" s="102"/>
      <c r="V8" s="102"/>
      <c r="W8" s="102"/>
      <c r="X8" s="102"/>
      <c r="Y8" s="102"/>
      <c r="Z8" s="102"/>
      <c r="AA8" s="102"/>
      <c r="AB8" s="102"/>
      <c r="AC8" s="102"/>
    </row>
    <row r="9">
      <c r="A9" s="103">
        <v>1.2</v>
      </c>
      <c r="B9" s="141" t="s">
        <v>1613</v>
      </c>
      <c r="C9" s="105"/>
      <c r="D9" s="105"/>
      <c r="E9" s="106" t="s">
        <v>287</v>
      </c>
      <c r="F9" s="196">
        <v>16.0</v>
      </c>
      <c r="G9" s="108">
        <v>1499.0</v>
      </c>
      <c r="H9" s="109">
        <f>G9*F9</f>
        <v>23984</v>
      </c>
      <c r="I9" s="110"/>
      <c r="J9" s="102"/>
      <c r="K9" s="27"/>
      <c r="L9" s="102"/>
      <c r="M9" s="102"/>
      <c r="N9" s="102"/>
      <c r="O9" s="102"/>
      <c r="P9" s="102"/>
      <c r="Q9" s="102"/>
      <c r="R9" s="102"/>
      <c r="S9" s="102"/>
      <c r="T9" s="102"/>
      <c r="U9" s="102"/>
      <c r="V9" s="102"/>
      <c r="W9" s="102"/>
      <c r="X9" s="102"/>
      <c r="Y9" s="102"/>
      <c r="Z9" s="102"/>
      <c r="AA9" s="102"/>
      <c r="AB9" s="102"/>
      <c r="AC9" s="102"/>
    </row>
    <row r="10">
      <c r="A10" s="103"/>
      <c r="B10" s="113" t="s">
        <v>1614</v>
      </c>
      <c r="C10" s="92" t="s">
        <v>1615</v>
      </c>
      <c r="D10" s="105"/>
      <c r="E10" s="106"/>
      <c r="F10" s="196"/>
      <c r="G10" s="111"/>
      <c r="H10" s="109"/>
      <c r="I10" s="110"/>
      <c r="J10" s="102"/>
      <c r="K10" s="102"/>
      <c r="L10" s="102"/>
      <c r="M10" s="102"/>
      <c r="N10" s="102"/>
      <c r="O10" s="102"/>
      <c r="P10" s="102"/>
      <c r="Q10" s="102"/>
      <c r="R10" s="102"/>
      <c r="S10" s="102"/>
      <c r="T10" s="102"/>
      <c r="U10" s="102"/>
      <c r="V10" s="102"/>
      <c r="W10" s="102"/>
      <c r="X10" s="102"/>
      <c r="Y10" s="102"/>
      <c r="Z10" s="102"/>
      <c r="AA10" s="102"/>
      <c r="AB10" s="102"/>
      <c r="AC10" s="102"/>
    </row>
    <row r="11">
      <c r="A11" s="90"/>
      <c r="B11" s="118"/>
      <c r="C11" s="92"/>
      <c r="D11" s="92"/>
      <c r="E11" s="119"/>
      <c r="F11" s="193"/>
      <c r="G11" s="111"/>
      <c r="H11" s="96"/>
      <c r="I11" s="97"/>
      <c r="J11" s="101"/>
      <c r="K11" s="101"/>
      <c r="L11" s="101"/>
      <c r="M11" s="101"/>
      <c r="N11" s="101"/>
      <c r="O11" s="101"/>
      <c r="P11" s="101"/>
      <c r="Q11" s="101"/>
      <c r="R11" s="101"/>
      <c r="S11" s="101"/>
      <c r="T11" s="101"/>
      <c r="U11" s="101"/>
      <c r="V11" s="101"/>
      <c r="W11" s="101"/>
      <c r="X11" s="101"/>
      <c r="Y11" s="101"/>
      <c r="Z11" s="101"/>
      <c r="AA11" s="101"/>
      <c r="AB11" s="101"/>
      <c r="AC11" s="101"/>
    </row>
    <row r="12">
      <c r="A12" s="103">
        <v>1.3</v>
      </c>
      <c r="B12" s="104" t="s">
        <v>295</v>
      </c>
      <c r="C12" s="105"/>
      <c r="D12" s="105"/>
      <c r="E12" s="106" t="s">
        <v>287</v>
      </c>
      <c r="F12" s="196">
        <v>135.0</v>
      </c>
      <c r="G12" s="108">
        <v>464.0</v>
      </c>
      <c r="H12" s="109">
        <f>G12*F12</f>
        <v>62640</v>
      </c>
      <c r="I12" s="110"/>
      <c r="J12" s="102"/>
      <c r="K12" s="27"/>
      <c r="L12" s="102"/>
      <c r="M12" s="102"/>
      <c r="N12" s="102"/>
      <c r="O12" s="102"/>
      <c r="P12" s="102"/>
      <c r="Q12" s="102"/>
      <c r="R12" s="102"/>
      <c r="S12" s="102"/>
      <c r="T12" s="102"/>
      <c r="U12" s="102"/>
      <c r="V12" s="102"/>
      <c r="W12" s="102"/>
      <c r="X12" s="102"/>
      <c r="Y12" s="102"/>
      <c r="Z12" s="102"/>
      <c r="AA12" s="102"/>
      <c r="AB12" s="102"/>
      <c r="AC12" s="102"/>
    </row>
    <row r="13">
      <c r="A13" s="122"/>
      <c r="B13" s="134" t="s">
        <v>1616</v>
      </c>
      <c r="C13" s="124"/>
      <c r="D13" s="124"/>
      <c r="E13" s="125"/>
      <c r="F13" s="233"/>
      <c r="G13" s="126"/>
      <c r="H13" s="127"/>
      <c r="I13" s="128"/>
      <c r="J13" s="129"/>
      <c r="K13" s="129"/>
      <c r="L13" s="129"/>
      <c r="M13" s="129"/>
      <c r="N13" s="129"/>
      <c r="O13" s="129"/>
      <c r="P13" s="129"/>
      <c r="Q13" s="129"/>
      <c r="R13" s="129"/>
      <c r="S13" s="129"/>
      <c r="T13" s="129"/>
      <c r="U13" s="129"/>
      <c r="V13" s="129"/>
      <c r="W13" s="129"/>
      <c r="X13" s="129"/>
      <c r="Y13" s="129"/>
      <c r="Z13" s="129"/>
      <c r="AA13" s="129"/>
      <c r="AB13" s="129"/>
      <c r="AC13" s="129"/>
    </row>
    <row r="14">
      <c r="A14" s="103"/>
      <c r="B14" s="104"/>
      <c r="C14" s="105"/>
      <c r="D14" s="105"/>
      <c r="E14" s="105"/>
      <c r="F14" s="196"/>
      <c r="G14" s="111"/>
      <c r="H14" s="109"/>
      <c r="I14" s="110"/>
      <c r="J14" s="89"/>
      <c r="K14" s="89"/>
      <c r="L14" s="89"/>
      <c r="M14" s="89"/>
      <c r="N14" s="89"/>
      <c r="O14" s="89"/>
      <c r="P14" s="89"/>
      <c r="Q14" s="89"/>
      <c r="R14" s="89"/>
      <c r="S14" s="89"/>
      <c r="T14" s="89"/>
      <c r="U14" s="89"/>
      <c r="V14" s="89"/>
      <c r="W14" s="89"/>
      <c r="X14" s="89"/>
      <c r="Y14" s="89"/>
      <c r="Z14" s="89"/>
      <c r="AA14" s="89"/>
      <c r="AB14" s="89"/>
      <c r="AC14" s="89"/>
    </row>
    <row r="15">
      <c r="A15" s="130">
        <v>1.4</v>
      </c>
      <c r="B15" s="131" t="s">
        <v>1617</v>
      </c>
      <c r="C15" s="92" t="s">
        <v>1612</v>
      </c>
      <c r="D15" s="124"/>
      <c r="E15" s="106" t="s">
        <v>287</v>
      </c>
      <c r="F15" s="233">
        <v>0.0</v>
      </c>
      <c r="G15" s="126"/>
      <c r="H15" s="109"/>
      <c r="I15" s="97"/>
      <c r="J15" s="89"/>
      <c r="K15" s="89"/>
      <c r="L15" s="89"/>
      <c r="M15" s="89"/>
      <c r="N15" s="98"/>
      <c r="O15" s="98"/>
      <c r="P15" s="98"/>
      <c r="Q15" s="98"/>
      <c r="R15" s="98"/>
      <c r="S15" s="98"/>
      <c r="T15" s="98"/>
      <c r="U15" s="98"/>
      <c r="V15" s="98"/>
      <c r="W15" s="98"/>
      <c r="X15" s="98"/>
      <c r="Y15" s="98"/>
      <c r="Z15" s="98"/>
      <c r="AA15" s="98"/>
      <c r="AB15" s="98"/>
      <c r="AC15" s="98"/>
    </row>
    <row r="16">
      <c r="A16" s="133"/>
      <c r="B16" s="99" t="s">
        <v>1618</v>
      </c>
      <c r="C16" s="92"/>
      <c r="D16" s="92"/>
      <c r="E16" s="92"/>
      <c r="F16" s="193"/>
      <c r="G16" s="100"/>
      <c r="H16" s="96"/>
      <c r="I16" s="97"/>
      <c r="J16" s="89"/>
      <c r="K16" s="89"/>
      <c r="L16" s="89"/>
      <c r="M16" s="89"/>
      <c r="N16" s="98"/>
      <c r="O16" s="98"/>
      <c r="P16" s="98"/>
      <c r="Q16" s="98"/>
      <c r="R16" s="98"/>
      <c r="S16" s="98"/>
      <c r="T16" s="98"/>
      <c r="U16" s="98"/>
      <c r="V16" s="98"/>
      <c r="W16" s="98"/>
      <c r="X16" s="98"/>
      <c r="Y16" s="98"/>
      <c r="Z16" s="98"/>
      <c r="AA16" s="98"/>
      <c r="AB16" s="98"/>
      <c r="AC16" s="98"/>
    </row>
    <row r="17">
      <c r="A17" s="90"/>
      <c r="B17" s="141"/>
      <c r="C17" s="92"/>
      <c r="D17" s="138"/>
      <c r="E17" s="119"/>
      <c r="F17" s="193"/>
      <c r="G17" s="100"/>
      <c r="H17" s="96"/>
      <c r="I17" s="97"/>
      <c r="J17" s="140"/>
      <c r="K17" s="140"/>
      <c r="L17" s="140"/>
      <c r="M17" s="140"/>
      <c r="N17" s="139"/>
      <c r="O17" s="139"/>
      <c r="P17" s="139"/>
      <c r="Q17" s="139"/>
      <c r="R17" s="139"/>
      <c r="S17" s="139"/>
      <c r="T17" s="139"/>
      <c r="U17" s="139"/>
      <c r="V17" s="139"/>
      <c r="W17" s="139"/>
      <c r="X17" s="139"/>
      <c r="Y17" s="139"/>
      <c r="Z17" s="139"/>
      <c r="AA17" s="139"/>
      <c r="AB17" s="139"/>
      <c r="AC17" s="139"/>
    </row>
    <row r="18">
      <c r="A18" s="90">
        <v>1.5</v>
      </c>
      <c r="B18" s="141" t="s">
        <v>306</v>
      </c>
      <c r="C18" s="92"/>
      <c r="D18" s="138"/>
      <c r="E18" s="119" t="s">
        <v>308</v>
      </c>
      <c r="F18" s="193">
        <v>6.0</v>
      </c>
      <c r="G18" s="143">
        <v>2079.0</v>
      </c>
      <c r="H18" s="109">
        <f>G18*F18</f>
        <v>12474</v>
      </c>
      <c r="I18" s="97"/>
      <c r="J18" s="140"/>
      <c r="K18" s="27"/>
      <c r="L18" s="140"/>
      <c r="M18" s="140"/>
      <c r="N18" s="139"/>
      <c r="O18" s="139"/>
      <c r="P18" s="139"/>
      <c r="Q18" s="139"/>
      <c r="R18" s="139"/>
      <c r="S18" s="139"/>
      <c r="T18" s="139"/>
      <c r="U18" s="139"/>
      <c r="V18" s="139"/>
      <c r="W18" s="139"/>
      <c r="X18" s="139"/>
      <c r="Y18" s="139"/>
      <c r="Z18" s="139"/>
      <c r="AA18" s="139"/>
      <c r="AB18" s="139"/>
      <c r="AC18" s="139"/>
    </row>
    <row r="19">
      <c r="A19" s="137"/>
      <c r="B19" s="138" t="s">
        <v>309</v>
      </c>
      <c r="C19" s="92"/>
      <c r="D19" s="138"/>
      <c r="E19" s="119"/>
      <c r="F19" s="193"/>
      <c r="G19" s="100"/>
      <c r="H19" s="96"/>
      <c r="I19" s="97"/>
      <c r="J19" s="140"/>
      <c r="K19" s="140"/>
      <c r="L19" s="140"/>
      <c r="M19" s="140"/>
      <c r="N19" s="139"/>
      <c r="O19" s="139"/>
      <c r="P19" s="139"/>
      <c r="Q19" s="139"/>
      <c r="R19" s="139"/>
      <c r="S19" s="139"/>
      <c r="T19" s="139"/>
      <c r="U19" s="139"/>
      <c r="V19" s="139"/>
      <c r="W19" s="139"/>
      <c r="X19" s="139"/>
      <c r="Y19" s="139"/>
      <c r="Z19" s="139"/>
      <c r="AA19" s="139"/>
      <c r="AB19" s="139"/>
      <c r="AC19" s="139"/>
    </row>
    <row r="20">
      <c r="A20" s="90"/>
      <c r="B20" s="99"/>
      <c r="C20" s="92"/>
      <c r="D20" s="92"/>
      <c r="E20" s="119"/>
      <c r="F20" s="193"/>
      <c r="G20" s="100"/>
      <c r="H20" s="96"/>
      <c r="I20" s="97"/>
      <c r="J20" s="89"/>
      <c r="K20" s="89"/>
      <c r="L20" s="89"/>
      <c r="M20" s="89"/>
      <c r="N20" s="98"/>
      <c r="O20" s="98"/>
      <c r="P20" s="98"/>
      <c r="Q20" s="98"/>
      <c r="R20" s="98"/>
      <c r="S20" s="98"/>
      <c r="T20" s="98"/>
      <c r="U20" s="98"/>
      <c r="V20" s="98"/>
      <c r="W20" s="98"/>
      <c r="X20" s="98"/>
      <c r="Y20" s="98"/>
      <c r="Z20" s="98"/>
      <c r="AA20" s="98"/>
      <c r="AB20" s="98"/>
      <c r="AC20" s="98"/>
    </row>
    <row r="21" ht="15.75" customHeight="1">
      <c r="A21" s="90">
        <v>1.6</v>
      </c>
      <c r="B21" s="141" t="s">
        <v>317</v>
      </c>
      <c r="C21" s="92" t="s">
        <v>1612</v>
      </c>
      <c r="D21" s="138"/>
      <c r="E21" s="106" t="s">
        <v>287</v>
      </c>
      <c r="F21" s="196">
        <v>60.0</v>
      </c>
      <c r="G21" s="143">
        <v>1015.0</v>
      </c>
      <c r="H21" s="109">
        <f>G21*F21</f>
        <v>60900</v>
      </c>
      <c r="I21" s="97"/>
      <c r="J21" s="140"/>
      <c r="K21" s="27"/>
      <c r="L21" s="140"/>
      <c r="M21" s="140"/>
      <c r="N21" s="139"/>
      <c r="O21" s="139"/>
      <c r="P21" s="139"/>
      <c r="Q21" s="139"/>
      <c r="R21" s="139"/>
      <c r="S21" s="139"/>
      <c r="T21" s="139"/>
      <c r="U21" s="139"/>
      <c r="V21" s="139"/>
      <c r="W21" s="139"/>
      <c r="X21" s="139"/>
      <c r="Y21" s="139"/>
      <c r="Z21" s="139"/>
      <c r="AA21" s="139"/>
      <c r="AB21" s="139"/>
      <c r="AC21" s="139"/>
    </row>
    <row r="22" ht="15.75" customHeight="1">
      <c r="A22" s="137"/>
      <c r="B22" s="138" t="s">
        <v>318</v>
      </c>
      <c r="C22" s="92"/>
      <c r="D22" s="138"/>
      <c r="E22" s="119"/>
      <c r="F22" s="193"/>
      <c r="G22" s="100"/>
      <c r="H22" s="96"/>
      <c r="I22" s="97"/>
      <c r="J22" s="140"/>
      <c r="K22" s="140"/>
      <c r="L22" s="140"/>
      <c r="M22" s="140"/>
      <c r="N22" s="139"/>
      <c r="O22" s="139"/>
      <c r="P22" s="139"/>
      <c r="Q22" s="139"/>
      <c r="R22" s="139"/>
      <c r="S22" s="139"/>
      <c r="T22" s="139"/>
      <c r="U22" s="139"/>
      <c r="V22" s="139"/>
      <c r="W22" s="139"/>
      <c r="X22" s="139"/>
      <c r="Y22" s="139"/>
      <c r="Z22" s="139"/>
      <c r="AA22" s="139"/>
      <c r="AB22" s="139"/>
      <c r="AC22" s="139"/>
    </row>
    <row r="23" ht="15.75" customHeight="1">
      <c r="A23" s="137"/>
      <c r="B23" s="138" t="s">
        <v>319</v>
      </c>
      <c r="C23" s="92"/>
      <c r="D23" s="138"/>
      <c r="E23" s="119"/>
      <c r="F23" s="193"/>
      <c r="G23" s="100"/>
      <c r="H23" s="96"/>
      <c r="I23" s="97"/>
      <c r="J23" s="140"/>
      <c r="K23" s="140"/>
      <c r="L23" s="140"/>
      <c r="M23" s="140"/>
      <c r="N23" s="139"/>
      <c r="O23" s="139"/>
      <c r="P23" s="139"/>
      <c r="Q23" s="139"/>
      <c r="R23" s="139"/>
      <c r="S23" s="139"/>
      <c r="T23" s="139"/>
      <c r="U23" s="139"/>
      <c r="V23" s="139"/>
      <c r="W23" s="139"/>
      <c r="X23" s="139"/>
      <c r="Y23" s="139"/>
      <c r="Z23" s="139"/>
      <c r="AA23" s="139"/>
      <c r="AB23" s="139"/>
      <c r="AC23" s="139"/>
    </row>
    <row r="24" ht="15.75" customHeight="1">
      <c r="A24" s="90"/>
      <c r="B24" s="99"/>
      <c r="C24" s="92"/>
      <c r="D24" s="92"/>
      <c r="E24" s="106"/>
      <c r="F24" s="193"/>
      <c r="G24" s="100"/>
      <c r="H24" s="96"/>
      <c r="I24" s="97"/>
      <c r="J24" s="89"/>
      <c r="K24" s="89"/>
      <c r="L24" s="89"/>
      <c r="M24" s="89"/>
      <c r="N24" s="98"/>
      <c r="O24" s="98"/>
      <c r="P24" s="98"/>
      <c r="Q24" s="98"/>
      <c r="R24" s="98"/>
      <c r="S24" s="98"/>
      <c r="T24" s="98"/>
      <c r="U24" s="98"/>
      <c r="V24" s="98"/>
      <c r="W24" s="98"/>
      <c r="X24" s="98"/>
      <c r="Y24" s="98"/>
      <c r="Z24" s="98"/>
      <c r="AA24" s="98"/>
      <c r="AB24" s="98"/>
      <c r="AC24" s="98"/>
    </row>
    <row r="25" ht="15.75" customHeight="1">
      <c r="A25" s="103">
        <v>1.7</v>
      </c>
      <c r="B25" s="104" t="s">
        <v>320</v>
      </c>
      <c r="C25" s="92" t="s">
        <v>1612</v>
      </c>
      <c r="D25" s="105"/>
      <c r="E25" s="106" t="s">
        <v>287</v>
      </c>
      <c r="F25" s="193">
        <v>75.0</v>
      </c>
      <c r="G25" s="108">
        <v>73.0</v>
      </c>
      <c r="H25" s="109">
        <f>G25*F25</f>
        <v>5475</v>
      </c>
      <c r="I25" s="110"/>
      <c r="J25" s="89"/>
      <c r="K25" s="27"/>
      <c r="L25" s="89"/>
      <c r="M25" s="89"/>
      <c r="N25" s="89"/>
      <c r="O25" s="89"/>
      <c r="P25" s="89"/>
      <c r="Q25" s="89"/>
      <c r="R25" s="89"/>
      <c r="S25" s="89"/>
      <c r="T25" s="89"/>
      <c r="U25" s="89"/>
      <c r="V25" s="89"/>
      <c r="W25" s="89"/>
      <c r="X25" s="89"/>
      <c r="Y25" s="89"/>
      <c r="Z25" s="89"/>
      <c r="AA25" s="89"/>
      <c r="AB25" s="89"/>
      <c r="AC25" s="89"/>
    </row>
    <row r="26" ht="15.75" customHeight="1">
      <c r="A26" s="151"/>
      <c r="B26" s="156" t="s">
        <v>322</v>
      </c>
      <c r="C26" s="157"/>
      <c r="D26" s="157"/>
      <c r="E26" s="157"/>
      <c r="F26" s="746"/>
      <c r="G26" s="158"/>
      <c r="H26" s="158"/>
      <c r="I26" s="159"/>
      <c r="J26" s="160"/>
      <c r="K26" s="160"/>
      <c r="L26" s="160"/>
      <c r="M26" s="160"/>
      <c r="N26" s="160"/>
      <c r="O26" s="160"/>
      <c r="P26" s="160"/>
      <c r="Q26" s="160"/>
      <c r="R26" s="160"/>
      <c r="S26" s="160"/>
      <c r="T26" s="160"/>
      <c r="U26" s="160"/>
      <c r="V26" s="160"/>
      <c r="W26" s="160"/>
      <c r="X26" s="160"/>
      <c r="Y26" s="160"/>
      <c r="Z26" s="160"/>
      <c r="AA26" s="160"/>
      <c r="AB26" s="160"/>
      <c r="AC26" s="160"/>
    </row>
    <row r="27" ht="15.75" customHeight="1">
      <c r="A27" s="151"/>
      <c r="B27" s="161"/>
      <c r="C27" s="75"/>
      <c r="D27" s="75"/>
      <c r="E27" s="75"/>
      <c r="F27" s="746"/>
      <c r="G27" s="158"/>
      <c r="H27" s="158"/>
      <c r="I27" s="159"/>
      <c r="J27" s="160"/>
      <c r="K27" s="160"/>
      <c r="L27" s="160"/>
      <c r="M27" s="160"/>
      <c r="N27" s="160"/>
      <c r="O27" s="160"/>
      <c r="P27" s="160"/>
      <c r="Q27" s="160"/>
      <c r="R27" s="160"/>
      <c r="S27" s="160"/>
      <c r="T27" s="160"/>
      <c r="U27" s="160"/>
      <c r="V27" s="160"/>
      <c r="W27" s="160"/>
      <c r="X27" s="160"/>
      <c r="Y27" s="160"/>
      <c r="Z27" s="160"/>
      <c r="AA27" s="160"/>
      <c r="AB27" s="160"/>
      <c r="AC27" s="160"/>
    </row>
    <row r="28" ht="15.75" customHeight="1">
      <c r="A28" s="747"/>
      <c r="B28" s="83" t="s">
        <v>332</v>
      </c>
      <c r="C28" s="231"/>
      <c r="D28" s="231"/>
      <c r="E28" s="84"/>
      <c r="F28" s="82"/>
      <c r="G28" s="82"/>
      <c r="H28" s="232">
        <f>sum(H3:H27)</f>
        <v>275453</v>
      </c>
      <c r="I28" s="232"/>
      <c r="J28" s="81"/>
      <c r="K28" s="81"/>
      <c r="L28" s="81"/>
      <c r="M28" s="81"/>
      <c r="N28" s="88"/>
      <c r="O28" s="88"/>
      <c r="P28" s="88"/>
      <c r="Q28" s="88"/>
      <c r="R28" s="88"/>
      <c r="S28" s="88"/>
      <c r="T28" s="88"/>
      <c r="U28" s="88"/>
      <c r="V28" s="88"/>
      <c r="W28" s="88"/>
      <c r="X28" s="88"/>
      <c r="Y28" s="88"/>
      <c r="Z28" s="88"/>
      <c r="AA28" s="88"/>
      <c r="AB28" s="88"/>
      <c r="AC28" s="88"/>
    </row>
    <row r="29" ht="15.75" customHeight="1">
      <c r="A29" s="73"/>
      <c r="B29" s="74"/>
      <c r="C29" s="76"/>
      <c r="D29" s="76"/>
      <c r="E29" s="76"/>
      <c r="F29" s="187"/>
      <c r="G29" s="187"/>
      <c r="H29" s="78"/>
      <c r="I29" s="79"/>
      <c r="J29" s="189"/>
      <c r="K29" s="189"/>
      <c r="L29" s="189"/>
      <c r="M29" s="189"/>
      <c r="N29" s="189"/>
      <c r="O29" s="189"/>
      <c r="P29" s="139"/>
      <c r="Q29" s="139"/>
      <c r="R29" s="139"/>
      <c r="S29" s="139"/>
      <c r="T29" s="139"/>
      <c r="U29" s="139"/>
      <c r="V29" s="139"/>
      <c r="W29" s="139"/>
      <c r="X29" s="139"/>
      <c r="Y29" s="139"/>
      <c r="Z29" s="139"/>
      <c r="AA29" s="139"/>
      <c r="AB29" s="139"/>
      <c r="AC29" s="139"/>
    </row>
    <row r="30" ht="15.75" customHeight="1">
      <c r="A30" s="82">
        <v>2.0</v>
      </c>
      <c r="B30" s="83" t="s">
        <v>334</v>
      </c>
      <c r="C30" s="84"/>
      <c r="D30" s="84"/>
      <c r="E30" s="84"/>
      <c r="F30" s="190"/>
      <c r="G30" s="190"/>
      <c r="H30" s="86"/>
      <c r="I30" s="86"/>
      <c r="J30" s="189"/>
      <c r="K30" s="189"/>
      <c r="L30" s="189"/>
      <c r="M30" s="189"/>
      <c r="N30" s="189"/>
      <c r="O30" s="189"/>
      <c r="P30" s="139"/>
      <c r="Q30" s="139"/>
      <c r="R30" s="139"/>
      <c r="S30" s="139"/>
      <c r="T30" s="139"/>
      <c r="U30" s="139"/>
      <c r="V30" s="139"/>
      <c r="W30" s="139"/>
      <c r="X30" s="139"/>
      <c r="Y30" s="139"/>
      <c r="Z30" s="139"/>
      <c r="AA30" s="139"/>
      <c r="AB30" s="139"/>
      <c r="AC30" s="139"/>
    </row>
    <row r="31" ht="15.75" customHeight="1">
      <c r="A31" s="90"/>
      <c r="B31" s="99"/>
      <c r="C31" s="92"/>
      <c r="D31" s="92"/>
      <c r="E31" s="92"/>
      <c r="F31" s="193"/>
      <c r="G31" s="193"/>
      <c r="H31" s="100"/>
      <c r="I31" s="96"/>
      <c r="J31" s="189"/>
      <c r="K31" s="189"/>
      <c r="L31" s="189"/>
      <c r="M31" s="189"/>
      <c r="N31" s="189"/>
      <c r="O31" s="189"/>
      <c r="P31" s="139"/>
      <c r="Q31" s="139"/>
      <c r="R31" s="139"/>
      <c r="S31" s="139"/>
      <c r="T31" s="139"/>
      <c r="U31" s="139"/>
      <c r="V31" s="139"/>
      <c r="W31" s="139"/>
      <c r="X31" s="139"/>
      <c r="Y31" s="139"/>
      <c r="Z31" s="139"/>
      <c r="AA31" s="139"/>
      <c r="AB31" s="139"/>
      <c r="AC31" s="139"/>
    </row>
    <row r="32" ht="15.75" customHeight="1">
      <c r="A32" s="103">
        <v>2.1</v>
      </c>
      <c r="B32" s="104" t="s">
        <v>335</v>
      </c>
      <c r="C32" s="105"/>
      <c r="D32" s="105"/>
      <c r="E32" s="105"/>
      <c r="F32" s="196"/>
      <c r="G32" s="196"/>
      <c r="H32" s="111"/>
      <c r="I32" s="109"/>
      <c r="J32" s="189"/>
      <c r="K32" s="189"/>
      <c r="L32" s="189"/>
      <c r="M32" s="189"/>
      <c r="N32" s="189"/>
      <c r="O32" s="189"/>
      <c r="P32" s="139"/>
      <c r="Q32" s="139"/>
      <c r="R32" s="139"/>
      <c r="S32" s="139"/>
      <c r="T32" s="139"/>
      <c r="U32" s="139"/>
      <c r="V32" s="139"/>
      <c r="W32" s="139"/>
      <c r="X32" s="139"/>
      <c r="Y32" s="139"/>
      <c r="Z32" s="139"/>
      <c r="AA32" s="139"/>
      <c r="AB32" s="139"/>
      <c r="AC32" s="139"/>
    </row>
    <row r="33" ht="15.75" customHeight="1">
      <c r="A33" s="103"/>
      <c r="B33" s="99" t="s">
        <v>1619</v>
      </c>
      <c r="C33" s="105"/>
      <c r="D33" s="105"/>
      <c r="E33" s="105"/>
      <c r="F33" s="196"/>
      <c r="G33" s="196"/>
      <c r="H33" s="111"/>
      <c r="I33" s="109"/>
      <c r="J33" s="189"/>
      <c r="K33" s="189"/>
      <c r="L33" s="189"/>
      <c r="M33" s="189"/>
      <c r="N33" s="189"/>
      <c r="O33" s="189"/>
      <c r="P33" s="139"/>
      <c r="Q33" s="139"/>
      <c r="R33" s="139"/>
      <c r="S33" s="139"/>
      <c r="T33" s="139"/>
      <c r="U33" s="139"/>
      <c r="V33" s="139"/>
      <c r="W33" s="139"/>
      <c r="X33" s="139"/>
      <c r="Y33" s="139"/>
      <c r="Z33" s="139"/>
      <c r="AA33" s="139"/>
      <c r="AB33" s="139"/>
      <c r="AC33" s="139"/>
    </row>
    <row r="34" ht="15.75" customHeight="1">
      <c r="A34" s="103"/>
      <c r="B34" s="123" t="s">
        <v>1620</v>
      </c>
      <c r="C34" s="105" t="s">
        <v>1612</v>
      </c>
      <c r="D34" s="92" t="s">
        <v>1621</v>
      </c>
      <c r="E34" s="106" t="s">
        <v>287</v>
      </c>
      <c r="F34" s="233">
        <v>55.0</v>
      </c>
      <c r="G34" s="108">
        <v>1949.0</v>
      </c>
      <c r="H34" s="109">
        <f>IF(F34="QRO",0,(F34*$G34))</f>
        <v>107195</v>
      </c>
      <c r="I34" s="188" t="s">
        <v>340</v>
      </c>
      <c r="J34" s="189"/>
      <c r="K34" s="27"/>
      <c r="L34" s="189"/>
      <c r="M34" s="189"/>
      <c r="N34" s="189"/>
      <c r="O34" s="189"/>
      <c r="P34" s="139"/>
      <c r="Q34" s="139"/>
      <c r="R34" s="139"/>
      <c r="S34" s="139"/>
      <c r="T34" s="139"/>
      <c r="U34" s="139"/>
      <c r="V34" s="139"/>
      <c r="W34" s="139"/>
      <c r="X34" s="139"/>
      <c r="Y34" s="139"/>
      <c r="Z34" s="139"/>
      <c r="AA34" s="139"/>
      <c r="AB34" s="139"/>
      <c r="AC34" s="139"/>
    </row>
    <row r="35" ht="15.75" customHeight="1">
      <c r="A35" s="103"/>
      <c r="B35" s="123"/>
      <c r="C35" s="105"/>
      <c r="D35" s="105"/>
      <c r="E35" s="105"/>
      <c r="F35" s="196"/>
      <c r="G35" s="196"/>
      <c r="H35" s="111"/>
      <c r="I35" s="109"/>
      <c r="J35" s="189"/>
      <c r="K35" s="189"/>
      <c r="L35" s="189"/>
      <c r="M35" s="189"/>
      <c r="N35" s="189"/>
      <c r="O35" s="189"/>
      <c r="P35" s="139"/>
      <c r="Q35" s="139"/>
      <c r="R35" s="139"/>
      <c r="S35" s="139"/>
      <c r="T35" s="139"/>
      <c r="U35" s="139"/>
      <c r="V35" s="139"/>
      <c r="W35" s="139"/>
      <c r="X35" s="139"/>
      <c r="Y35" s="139"/>
      <c r="Z35" s="139"/>
      <c r="AA35" s="139"/>
      <c r="AB35" s="139"/>
      <c r="AC35" s="139"/>
    </row>
    <row r="36" ht="15.75" customHeight="1">
      <c r="A36" s="90">
        <v>2.2</v>
      </c>
      <c r="B36" s="104" t="s">
        <v>1622</v>
      </c>
      <c r="C36" s="92"/>
      <c r="D36" s="92"/>
      <c r="E36" s="92"/>
      <c r="F36" s="193"/>
      <c r="G36" s="193"/>
      <c r="H36" s="100"/>
      <c r="I36" s="96"/>
      <c r="J36" s="189"/>
      <c r="K36" s="189"/>
      <c r="L36" s="189"/>
      <c r="M36" s="189"/>
      <c r="N36" s="189"/>
      <c r="O36" s="189"/>
      <c r="P36" s="139"/>
      <c r="Q36" s="139"/>
      <c r="R36" s="139"/>
      <c r="S36" s="139"/>
      <c r="T36" s="139"/>
      <c r="U36" s="139"/>
      <c r="V36" s="139"/>
      <c r="W36" s="139"/>
      <c r="X36" s="139"/>
      <c r="Y36" s="139"/>
      <c r="Z36" s="139"/>
      <c r="AA36" s="139"/>
      <c r="AB36" s="139"/>
      <c r="AC36" s="139"/>
    </row>
    <row r="37" ht="15.75" customHeight="1">
      <c r="A37" s="90"/>
      <c r="B37" s="123" t="s">
        <v>346</v>
      </c>
      <c r="C37" s="92"/>
      <c r="D37" s="92"/>
      <c r="E37" s="92"/>
      <c r="F37" s="193"/>
      <c r="G37" s="193"/>
      <c r="H37" s="100"/>
      <c r="I37" s="96"/>
      <c r="J37" s="189"/>
      <c r="K37" s="189"/>
      <c r="L37" s="189"/>
      <c r="M37" s="189"/>
      <c r="N37" s="189"/>
      <c r="O37" s="189"/>
      <c r="P37" s="139"/>
      <c r="Q37" s="139"/>
      <c r="R37" s="139"/>
      <c r="S37" s="139"/>
      <c r="T37" s="139"/>
      <c r="U37" s="139"/>
      <c r="V37" s="139"/>
      <c r="W37" s="139"/>
      <c r="X37" s="139"/>
      <c r="Y37" s="139"/>
      <c r="Z37" s="139"/>
      <c r="AA37" s="139"/>
      <c r="AB37" s="139"/>
      <c r="AC37" s="139"/>
    </row>
    <row r="38" ht="15.75" customHeight="1">
      <c r="A38" s="90"/>
      <c r="B38" s="123" t="s">
        <v>1623</v>
      </c>
      <c r="C38" s="97" t="s">
        <v>1612</v>
      </c>
      <c r="D38" s="92" t="s">
        <v>339</v>
      </c>
      <c r="E38" s="106" t="s">
        <v>287</v>
      </c>
      <c r="F38" s="233">
        <v>132.0</v>
      </c>
      <c r="G38" s="143">
        <v>1934.0</v>
      </c>
      <c r="H38" s="109">
        <f>IF(F38="QRO",0,(F38*$G38))</f>
        <v>255288</v>
      </c>
      <c r="I38" s="188" t="s">
        <v>1624</v>
      </c>
      <c r="J38" s="189"/>
      <c r="K38" s="27"/>
      <c r="L38" s="189"/>
      <c r="M38" s="189"/>
      <c r="N38" s="189"/>
      <c r="O38" s="189"/>
      <c r="P38" s="139"/>
      <c r="Q38" s="139"/>
      <c r="R38" s="139"/>
      <c r="S38" s="139"/>
      <c r="T38" s="139"/>
      <c r="U38" s="139"/>
      <c r="V38" s="139"/>
      <c r="W38" s="139"/>
      <c r="X38" s="139"/>
      <c r="Y38" s="139"/>
      <c r="Z38" s="139"/>
      <c r="AA38" s="139"/>
      <c r="AB38" s="139"/>
      <c r="AC38" s="139"/>
    </row>
    <row r="39" ht="15.75" customHeight="1">
      <c r="A39" s="90"/>
      <c r="B39" s="99"/>
      <c r="C39" s="92"/>
      <c r="D39" s="92"/>
      <c r="E39" s="92"/>
      <c r="F39" s="193"/>
      <c r="G39" s="196"/>
      <c r="H39" s="100"/>
      <c r="I39" s="109"/>
      <c r="J39" s="189"/>
      <c r="K39" s="189"/>
      <c r="L39" s="189"/>
      <c r="M39" s="189"/>
      <c r="N39" s="189"/>
      <c r="O39" s="189"/>
      <c r="P39" s="139"/>
      <c r="Q39" s="139"/>
      <c r="R39" s="139"/>
      <c r="S39" s="139"/>
      <c r="T39" s="139"/>
      <c r="U39" s="139"/>
      <c r="V39" s="139"/>
      <c r="W39" s="139"/>
      <c r="X39" s="139"/>
      <c r="Y39" s="139"/>
      <c r="Z39" s="139"/>
      <c r="AA39" s="139"/>
      <c r="AB39" s="139"/>
      <c r="AC39" s="139"/>
    </row>
    <row r="40" ht="15.75" customHeight="1">
      <c r="A40" s="90">
        <v>2.3</v>
      </c>
      <c r="B40" s="91" t="s">
        <v>1625</v>
      </c>
      <c r="C40" s="243" t="s">
        <v>1612</v>
      </c>
      <c r="D40" s="92"/>
      <c r="E40" s="106" t="s">
        <v>287</v>
      </c>
      <c r="F40" s="193">
        <v>55.0</v>
      </c>
      <c r="G40" s="143">
        <v>1354.0</v>
      </c>
      <c r="H40" s="109">
        <f>IF(F40="QRO",0,(F40*$G40))</f>
        <v>74470</v>
      </c>
      <c r="I40" s="109"/>
      <c r="J40" s="189"/>
      <c r="K40" s="27"/>
      <c r="L40" s="189"/>
      <c r="M40" s="189"/>
      <c r="N40" s="189"/>
      <c r="O40" s="189"/>
      <c r="P40" s="139"/>
      <c r="Q40" s="139"/>
      <c r="R40" s="139"/>
      <c r="S40" s="139"/>
      <c r="T40" s="139"/>
      <c r="U40" s="139"/>
      <c r="V40" s="139"/>
      <c r="W40" s="139"/>
      <c r="X40" s="139"/>
      <c r="Y40" s="139"/>
      <c r="Z40" s="139"/>
      <c r="AA40" s="139"/>
      <c r="AB40" s="139"/>
      <c r="AC40" s="139"/>
    </row>
    <row r="41" ht="15.75" customHeight="1">
      <c r="A41" s="103"/>
      <c r="B41" s="123" t="s">
        <v>1626</v>
      </c>
      <c r="C41" s="121"/>
      <c r="D41" s="105"/>
      <c r="E41" s="105"/>
      <c r="F41" s="196"/>
      <c r="G41" s="196"/>
      <c r="H41" s="111"/>
      <c r="I41" s="109"/>
      <c r="J41" s="189"/>
      <c r="K41" s="189"/>
      <c r="L41" s="189"/>
      <c r="M41" s="189"/>
      <c r="N41" s="189"/>
      <c r="O41" s="189"/>
      <c r="P41" s="139"/>
      <c r="Q41" s="139"/>
      <c r="R41" s="139"/>
      <c r="S41" s="139"/>
      <c r="T41" s="139"/>
      <c r="U41" s="139"/>
      <c r="V41" s="139"/>
      <c r="W41" s="139"/>
      <c r="X41" s="139"/>
      <c r="Y41" s="139"/>
      <c r="Z41" s="139"/>
      <c r="AA41" s="139"/>
      <c r="AB41" s="139"/>
      <c r="AC41" s="139"/>
    </row>
    <row r="42" ht="15.75" customHeight="1">
      <c r="A42" s="748"/>
      <c r="B42" s="165" t="s">
        <v>381</v>
      </c>
      <c r="C42" s="76"/>
      <c r="D42" s="76"/>
      <c r="E42" s="76"/>
      <c r="F42" s="187"/>
      <c r="G42" s="187"/>
      <c r="H42" s="111"/>
      <c r="I42" s="79"/>
      <c r="J42" s="189"/>
      <c r="K42" s="189"/>
      <c r="L42" s="189"/>
      <c r="M42" s="189"/>
      <c r="N42" s="189"/>
      <c r="O42" s="189"/>
      <c r="P42" s="139"/>
      <c r="Q42" s="139"/>
      <c r="R42" s="139"/>
      <c r="S42" s="139"/>
      <c r="T42" s="139"/>
      <c r="U42" s="139"/>
      <c r="V42" s="139"/>
      <c r="W42" s="139"/>
      <c r="X42" s="139"/>
      <c r="Y42" s="139"/>
      <c r="Z42" s="139"/>
      <c r="AA42" s="139"/>
      <c r="AB42" s="139"/>
      <c r="AC42" s="139"/>
    </row>
    <row r="43" ht="15.75" customHeight="1">
      <c r="A43" s="747"/>
      <c r="B43" s="83" t="s">
        <v>382</v>
      </c>
      <c r="C43" s="231"/>
      <c r="D43" s="231"/>
      <c r="E43" s="84"/>
      <c r="F43" s="82"/>
      <c r="G43" s="82"/>
      <c r="H43" s="232">
        <f>sum(H30:H42)</f>
        <v>436953</v>
      </c>
      <c r="I43" s="232"/>
      <c r="J43" s="189"/>
      <c r="K43" s="189"/>
      <c r="L43" s="189"/>
      <c r="M43" s="189"/>
      <c r="N43" s="189"/>
      <c r="O43" s="189"/>
      <c r="P43" s="139"/>
      <c r="Q43" s="139"/>
      <c r="R43" s="139"/>
      <c r="S43" s="139"/>
      <c r="T43" s="139"/>
      <c r="U43" s="139"/>
      <c r="V43" s="139"/>
      <c r="W43" s="139"/>
      <c r="X43" s="139"/>
      <c r="Y43" s="139"/>
      <c r="Z43" s="139"/>
      <c r="AA43" s="139"/>
      <c r="AB43" s="139"/>
      <c r="AC43" s="139"/>
    </row>
    <row r="44" ht="15.75" customHeight="1">
      <c r="A44" s="73"/>
      <c r="B44" s="74"/>
      <c r="C44" s="76"/>
      <c r="D44" s="76"/>
      <c r="E44" s="76"/>
      <c r="F44" s="187"/>
      <c r="G44" s="187"/>
      <c r="H44" s="111"/>
      <c r="I44" s="79"/>
      <c r="J44" s="189"/>
      <c r="K44" s="189"/>
      <c r="L44" s="189"/>
      <c r="M44" s="189"/>
      <c r="N44" s="189"/>
      <c r="O44" s="189"/>
      <c r="P44" s="139"/>
      <c r="Q44" s="139"/>
      <c r="R44" s="139"/>
      <c r="S44" s="139"/>
      <c r="T44" s="139"/>
      <c r="U44" s="139"/>
      <c r="V44" s="139"/>
      <c r="W44" s="139"/>
      <c r="X44" s="139"/>
      <c r="Y44" s="139"/>
      <c r="Z44" s="139"/>
      <c r="AA44" s="139"/>
      <c r="AB44" s="139"/>
      <c r="AC44" s="139"/>
    </row>
    <row r="45" ht="15.75" customHeight="1">
      <c r="A45" s="90"/>
      <c r="B45" s="91"/>
      <c r="C45" s="92"/>
      <c r="D45" s="92"/>
      <c r="E45" s="92"/>
      <c r="F45" s="193"/>
      <c r="G45" s="193"/>
      <c r="H45" s="100"/>
      <c r="I45" s="109"/>
      <c r="J45" s="189"/>
      <c r="K45" s="189"/>
      <c r="L45" s="189"/>
      <c r="M45" s="189"/>
      <c r="N45" s="189"/>
      <c r="O45" s="189"/>
      <c r="P45" s="139"/>
      <c r="Q45" s="139"/>
      <c r="R45" s="139"/>
      <c r="S45" s="139"/>
      <c r="T45" s="139"/>
      <c r="U45" s="139"/>
      <c r="V45" s="139"/>
      <c r="W45" s="139"/>
      <c r="X45" s="139"/>
      <c r="Y45" s="139"/>
      <c r="Z45" s="139"/>
      <c r="AA45" s="139"/>
      <c r="AB45" s="139"/>
      <c r="AC45" s="139"/>
    </row>
    <row r="46" ht="15.75" customHeight="1">
      <c r="A46" s="82">
        <v>3.0</v>
      </c>
      <c r="B46" s="83" t="s">
        <v>403</v>
      </c>
      <c r="C46" s="231"/>
      <c r="D46" s="231"/>
      <c r="E46" s="84"/>
      <c r="F46" s="82"/>
      <c r="G46" s="82"/>
      <c r="H46" s="232"/>
      <c r="I46" s="232"/>
      <c r="J46" s="189"/>
      <c r="K46" s="189"/>
      <c r="L46" s="189"/>
      <c r="M46" s="189"/>
      <c r="N46" s="189"/>
      <c r="O46" s="189"/>
      <c r="P46" s="139"/>
      <c r="Q46" s="139"/>
      <c r="R46" s="139"/>
      <c r="S46" s="139"/>
      <c r="T46" s="139"/>
      <c r="U46" s="139"/>
      <c r="V46" s="139"/>
      <c r="W46" s="139"/>
      <c r="X46" s="139"/>
      <c r="Y46" s="139"/>
      <c r="Z46" s="139"/>
      <c r="AA46" s="139"/>
      <c r="AB46" s="139"/>
      <c r="AC46" s="139"/>
    </row>
    <row r="47" ht="15.75" customHeight="1">
      <c r="A47" s="90"/>
      <c r="B47" s="121"/>
      <c r="C47" s="92"/>
      <c r="D47" s="92"/>
      <c r="E47" s="92"/>
      <c r="F47" s="193"/>
      <c r="G47" s="193"/>
      <c r="H47" s="100"/>
      <c r="I47" s="109"/>
      <c r="J47" s="189"/>
      <c r="K47" s="189"/>
      <c r="L47" s="189"/>
      <c r="M47" s="189"/>
      <c r="N47" s="189"/>
      <c r="O47" s="189"/>
      <c r="P47" s="139"/>
      <c r="Q47" s="139"/>
      <c r="R47" s="139"/>
      <c r="S47" s="139"/>
      <c r="T47" s="139"/>
      <c r="U47" s="139"/>
      <c r="V47" s="139"/>
      <c r="W47" s="139"/>
      <c r="X47" s="139"/>
      <c r="Y47" s="139"/>
      <c r="Z47" s="139"/>
      <c r="AA47" s="139"/>
      <c r="AB47" s="139"/>
      <c r="AC47" s="139"/>
    </row>
    <row r="48" ht="15.75" customHeight="1">
      <c r="A48" s="90">
        <v>3.1</v>
      </c>
      <c r="B48" s="279" t="s">
        <v>1627</v>
      </c>
      <c r="C48" s="92" t="s">
        <v>1628</v>
      </c>
      <c r="D48" s="92"/>
      <c r="E48" s="106" t="s">
        <v>287</v>
      </c>
      <c r="F48" s="193">
        <v>50.0</v>
      </c>
      <c r="G48" s="749">
        <v>1886.0</v>
      </c>
      <c r="H48" s="291">
        <f>IF(F48="QRO",0,(F48*$G48))</f>
        <v>94300</v>
      </c>
      <c r="I48" s="109"/>
      <c r="J48" s="189"/>
      <c r="K48" s="27"/>
      <c r="L48" s="189"/>
      <c r="M48" s="189"/>
      <c r="N48" s="189"/>
      <c r="O48" s="189"/>
      <c r="P48" s="139"/>
      <c r="Q48" s="139"/>
      <c r="R48" s="139"/>
      <c r="S48" s="139"/>
      <c r="T48" s="139"/>
      <c r="U48" s="139"/>
      <c r="V48" s="139"/>
      <c r="W48" s="139"/>
      <c r="X48" s="139"/>
      <c r="Y48" s="139"/>
      <c r="Z48" s="139"/>
      <c r="AA48" s="139"/>
      <c r="AB48" s="139"/>
      <c r="AC48" s="139"/>
    </row>
    <row r="49" ht="15.75" customHeight="1">
      <c r="A49" s="90"/>
      <c r="B49" s="91" t="s">
        <v>1629</v>
      </c>
      <c r="C49" s="121"/>
      <c r="D49" s="92"/>
      <c r="E49" s="92"/>
      <c r="F49" s="193"/>
      <c r="G49" s="193"/>
      <c r="H49" s="100"/>
      <c r="I49" s="109"/>
      <c r="J49" s="189"/>
      <c r="K49" s="189"/>
      <c r="L49" s="189"/>
      <c r="M49" s="189"/>
      <c r="N49" s="189"/>
      <c r="O49" s="189"/>
      <c r="P49" s="139"/>
      <c r="Q49" s="139"/>
      <c r="R49" s="139"/>
      <c r="S49" s="139"/>
      <c r="T49" s="139"/>
      <c r="U49" s="139"/>
      <c r="V49" s="139"/>
      <c r="W49" s="139"/>
      <c r="X49" s="139"/>
      <c r="Y49" s="139"/>
      <c r="Z49" s="139"/>
      <c r="AA49" s="139"/>
      <c r="AB49" s="139"/>
      <c r="AC49" s="139"/>
    </row>
    <row r="50" ht="15.75" customHeight="1">
      <c r="A50" s="90"/>
      <c r="B50" s="91"/>
      <c r="C50" s="92"/>
      <c r="D50" s="92"/>
      <c r="E50" s="92"/>
      <c r="F50" s="193"/>
      <c r="G50" s="193"/>
      <c r="H50" s="100"/>
      <c r="I50" s="109"/>
      <c r="J50" s="189"/>
      <c r="K50" s="189"/>
      <c r="L50" s="189"/>
      <c r="M50" s="189"/>
      <c r="N50" s="189"/>
      <c r="O50" s="189"/>
      <c r="P50" s="139"/>
      <c r="Q50" s="139"/>
      <c r="R50" s="139"/>
      <c r="S50" s="139"/>
      <c r="T50" s="139"/>
      <c r="U50" s="139"/>
      <c r="V50" s="139"/>
      <c r="W50" s="139"/>
      <c r="X50" s="139"/>
      <c r="Y50" s="139"/>
      <c r="Z50" s="139"/>
      <c r="AA50" s="139"/>
      <c r="AB50" s="139"/>
      <c r="AC50" s="139"/>
    </row>
    <row r="51" ht="15.75" customHeight="1">
      <c r="A51" s="747"/>
      <c r="B51" s="83" t="s">
        <v>434</v>
      </c>
      <c r="C51" s="231"/>
      <c r="D51" s="231"/>
      <c r="E51" s="84"/>
      <c r="F51" s="82"/>
      <c r="G51" s="82"/>
      <c r="H51" s="232">
        <f>H48</f>
        <v>94300</v>
      </c>
      <c r="I51" s="232"/>
      <c r="J51" s="189"/>
      <c r="K51" s="189"/>
      <c r="L51" s="189"/>
      <c r="M51" s="189"/>
      <c r="N51" s="189"/>
      <c r="O51" s="189"/>
      <c r="P51" s="139"/>
      <c r="Q51" s="139"/>
      <c r="R51" s="139"/>
      <c r="S51" s="139"/>
      <c r="T51" s="139"/>
      <c r="U51" s="139"/>
      <c r="V51" s="139"/>
      <c r="W51" s="139"/>
      <c r="X51" s="139"/>
      <c r="Y51" s="139"/>
      <c r="Z51" s="139"/>
      <c r="AA51" s="139"/>
      <c r="AB51" s="139"/>
      <c r="AC51" s="139"/>
    </row>
    <row r="52" ht="15.75" customHeight="1">
      <c r="A52" s="103"/>
      <c r="B52" s="104"/>
      <c r="C52" s="105"/>
      <c r="D52" s="105"/>
      <c r="E52" s="105"/>
      <c r="F52" s="196"/>
      <c r="G52" s="196"/>
      <c r="H52" s="111"/>
      <c r="I52" s="109"/>
      <c r="J52" s="189"/>
      <c r="K52" s="189"/>
      <c r="L52" s="189"/>
      <c r="M52" s="189"/>
      <c r="N52" s="189"/>
      <c r="O52" s="189"/>
      <c r="P52" s="139"/>
      <c r="Q52" s="139"/>
      <c r="R52" s="139"/>
      <c r="S52" s="139"/>
      <c r="T52" s="139"/>
      <c r="U52" s="139"/>
      <c r="V52" s="139"/>
      <c r="W52" s="139"/>
      <c r="X52" s="139"/>
      <c r="Y52" s="139"/>
      <c r="Z52" s="139"/>
      <c r="AA52" s="139"/>
      <c r="AB52" s="139"/>
      <c r="AC52" s="139"/>
    </row>
    <row r="53" ht="15.75" customHeight="1">
      <c r="A53" s="82">
        <v>4.0</v>
      </c>
      <c r="B53" s="83" t="s">
        <v>435</v>
      </c>
      <c r="C53" s="231"/>
      <c r="D53" s="231"/>
      <c r="E53" s="84"/>
      <c r="F53" s="82"/>
      <c r="G53" s="82"/>
      <c r="H53" s="232"/>
      <c r="I53" s="232"/>
      <c r="J53" s="189"/>
      <c r="K53" s="189"/>
      <c r="L53" s="189"/>
      <c r="M53" s="189"/>
      <c r="N53" s="189"/>
      <c r="O53" s="189"/>
      <c r="P53" s="139"/>
      <c r="Q53" s="139"/>
      <c r="R53" s="139"/>
      <c r="S53" s="139"/>
      <c r="T53" s="139"/>
      <c r="U53" s="139"/>
      <c r="V53" s="139"/>
      <c r="W53" s="139"/>
      <c r="X53" s="139"/>
      <c r="Y53" s="139"/>
      <c r="Z53" s="139"/>
      <c r="AA53" s="139"/>
      <c r="AB53" s="139"/>
      <c r="AC53" s="139"/>
    </row>
    <row r="54" ht="15.75" customHeight="1">
      <c r="A54" s="103"/>
      <c r="B54" s="123"/>
      <c r="C54" s="105"/>
      <c r="D54" s="105"/>
      <c r="E54" s="105"/>
      <c r="F54" s="196"/>
      <c r="G54" s="196"/>
      <c r="H54" s="111"/>
      <c r="I54" s="109"/>
      <c r="J54" s="189"/>
      <c r="K54" s="189"/>
      <c r="L54" s="189"/>
      <c r="M54" s="189"/>
      <c r="N54" s="189"/>
      <c r="O54" s="189"/>
      <c r="P54" s="139"/>
      <c r="Q54" s="139"/>
      <c r="R54" s="139"/>
      <c r="S54" s="139"/>
      <c r="T54" s="139"/>
      <c r="U54" s="139"/>
      <c r="V54" s="139"/>
      <c r="W54" s="139"/>
      <c r="X54" s="139"/>
      <c r="Y54" s="139"/>
      <c r="Z54" s="139"/>
      <c r="AA54" s="139"/>
      <c r="AB54" s="139"/>
      <c r="AC54" s="139"/>
    </row>
    <row r="55" ht="15.75" customHeight="1">
      <c r="A55" s="103">
        <v>4.1</v>
      </c>
      <c r="B55" s="141" t="s">
        <v>1630</v>
      </c>
      <c r="C55" s="243" t="s">
        <v>1612</v>
      </c>
      <c r="D55" s="105"/>
      <c r="E55" s="106" t="s">
        <v>287</v>
      </c>
      <c r="F55" s="193">
        <v>6.0</v>
      </c>
      <c r="G55" s="749">
        <v>4352.0</v>
      </c>
      <c r="H55" s="291">
        <f>IF(F55="QRO",0,(F55*$G55))</f>
        <v>26112</v>
      </c>
      <c r="I55" s="109"/>
      <c r="J55" s="189"/>
      <c r="K55" s="27"/>
      <c r="L55" s="189"/>
      <c r="M55" s="189"/>
      <c r="N55" s="189"/>
      <c r="O55" s="189"/>
      <c r="P55" s="139"/>
      <c r="Q55" s="139"/>
      <c r="R55" s="139"/>
      <c r="S55" s="139"/>
      <c r="T55" s="139"/>
      <c r="U55" s="139"/>
      <c r="V55" s="139"/>
      <c r="W55" s="139"/>
      <c r="X55" s="139"/>
      <c r="Y55" s="139"/>
      <c r="Z55" s="139"/>
      <c r="AA55" s="139"/>
      <c r="AB55" s="139"/>
      <c r="AC55" s="139"/>
    </row>
    <row r="56" ht="15.75" customHeight="1">
      <c r="A56" s="103"/>
      <c r="B56" s="99" t="s">
        <v>1631</v>
      </c>
      <c r="C56" s="121"/>
      <c r="D56" s="105"/>
      <c r="E56" s="105"/>
      <c r="F56" s="193"/>
      <c r="G56" s="193"/>
      <c r="H56" s="100"/>
      <c r="I56" s="109"/>
      <c r="J56" s="189"/>
      <c r="K56" s="189"/>
      <c r="L56" s="189"/>
      <c r="M56" s="189"/>
      <c r="N56" s="189"/>
      <c r="O56" s="189"/>
      <c r="P56" s="139"/>
      <c r="Q56" s="139"/>
      <c r="R56" s="139"/>
      <c r="S56" s="139"/>
      <c r="T56" s="139"/>
      <c r="U56" s="139"/>
      <c r="V56" s="139"/>
      <c r="W56" s="139"/>
      <c r="X56" s="139"/>
      <c r="Y56" s="139"/>
      <c r="Z56" s="139"/>
      <c r="AA56" s="139"/>
      <c r="AB56" s="139"/>
      <c r="AC56" s="139"/>
    </row>
    <row r="57" ht="15.75" customHeight="1">
      <c r="A57" s="103"/>
      <c r="B57" s="104"/>
      <c r="C57" s="105"/>
      <c r="D57" s="105"/>
      <c r="E57" s="105"/>
      <c r="F57" s="193"/>
      <c r="G57" s="193"/>
      <c r="H57" s="100"/>
      <c r="I57" s="109"/>
      <c r="J57" s="189"/>
      <c r="K57" s="189"/>
      <c r="L57" s="189"/>
      <c r="M57" s="189"/>
      <c r="N57" s="189"/>
      <c r="O57" s="189"/>
      <c r="P57" s="139"/>
      <c r="Q57" s="139"/>
      <c r="R57" s="139"/>
      <c r="S57" s="139"/>
      <c r="T57" s="139"/>
      <c r="U57" s="139"/>
      <c r="V57" s="139"/>
      <c r="W57" s="139"/>
      <c r="X57" s="139"/>
      <c r="Y57" s="139"/>
      <c r="Z57" s="139"/>
      <c r="AA57" s="139"/>
      <c r="AB57" s="139"/>
      <c r="AC57" s="139"/>
    </row>
    <row r="58" ht="15.75" customHeight="1">
      <c r="A58" s="747"/>
      <c r="B58" s="83" t="s">
        <v>492</v>
      </c>
      <c r="C58" s="231"/>
      <c r="D58" s="231"/>
      <c r="E58" s="84"/>
      <c r="F58" s="82"/>
      <c r="G58" s="82"/>
      <c r="H58" s="232">
        <f>H55</f>
        <v>26112</v>
      </c>
      <c r="I58" s="232"/>
      <c r="J58" s="189"/>
      <c r="K58" s="189"/>
      <c r="L58" s="189"/>
      <c r="M58" s="189"/>
      <c r="N58" s="189"/>
      <c r="O58" s="189"/>
      <c r="P58" s="139"/>
      <c r="Q58" s="139"/>
      <c r="R58" s="139"/>
      <c r="S58" s="139"/>
      <c r="T58" s="139"/>
      <c r="U58" s="139"/>
      <c r="V58" s="139"/>
      <c r="W58" s="139"/>
      <c r="X58" s="139"/>
      <c r="Y58" s="139"/>
      <c r="Z58" s="139"/>
      <c r="AA58" s="139"/>
      <c r="AB58" s="139"/>
      <c r="AC58" s="139"/>
    </row>
    <row r="59" ht="15.75" customHeight="1">
      <c r="A59" s="122"/>
      <c r="B59" s="134"/>
      <c r="C59" s="124"/>
      <c r="D59" s="124"/>
      <c r="E59" s="124"/>
      <c r="F59" s="233"/>
      <c r="G59" s="233"/>
      <c r="H59" s="126"/>
      <c r="I59" s="127"/>
      <c r="J59" s="189"/>
      <c r="K59" s="189"/>
      <c r="L59" s="189"/>
      <c r="M59" s="189"/>
      <c r="N59" s="189"/>
      <c r="O59" s="189"/>
      <c r="P59" s="139"/>
      <c r="Q59" s="139"/>
      <c r="R59" s="139"/>
      <c r="S59" s="139"/>
      <c r="T59" s="139"/>
      <c r="U59" s="139"/>
      <c r="V59" s="139"/>
      <c r="W59" s="139"/>
      <c r="X59" s="139"/>
      <c r="Y59" s="139"/>
      <c r="Z59" s="139"/>
      <c r="AA59" s="139"/>
      <c r="AB59" s="139"/>
      <c r="AC59" s="139"/>
    </row>
    <row r="60" ht="15.75" customHeight="1">
      <c r="A60" s="73"/>
      <c r="B60" s="165"/>
      <c r="C60" s="76"/>
      <c r="D60" s="76"/>
      <c r="E60" s="76"/>
      <c r="F60" s="187"/>
      <c r="G60" s="187"/>
      <c r="H60" s="111"/>
      <c r="I60" s="79"/>
      <c r="J60" s="189"/>
      <c r="K60" s="189"/>
      <c r="L60" s="189"/>
      <c r="M60" s="189"/>
      <c r="N60" s="189"/>
      <c r="O60" s="189"/>
      <c r="P60" s="139"/>
      <c r="Q60" s="139"/>
      <c r="R60" s="139"/>
      <c r="S60" s="139"/>
      <c r="T60" s="139"/>
      <c r="U60" s="139"/>
      <c r="V60" s="139"/>
      <c r="W60" s="139"/>
      <c r="X60" s="139"/>
      <c r="Y60" s="139"/>
      <c r="Z60" s="139"/>
      <c r="AA60" s="139"/>
      <c r="AB60" s="139"/>
      <c r="AC60" s="139"/>
    </row>
    <row r="61" ht="15.75" customHeight="1">
      <c r="A61" s="82">
        <v>5.0</v>
      </c>
      <c r="B61" s="83" t="s">
        <v>577</v>
      </c>
      <c r="C61" s="231"/>
      <c r="D61" s="231"/>
      <c r="E61" s="84"/>
      <c r="F61" s="82"/>
      <c r="G61" s="82"/>
      <c r="H61" s="232"/>
      <c r="I61" s="232"/>
      <c r="J61" s="189"/>
      <c r="K61" s="189"/>
      <c r="L61" s="189"/>
      <c r="M61" s="189"/>
      <c r="N61" s="189"/>
      <c r="O61" s="189"/>
      <c r="P61" s="139"/>
      <c r="Q61" s="139"/>
      <c r="R61" s="139"/>
      <c r="S61" s="139"/>
      <c r="T61" s="139"/>
      <c r="U61" s="139"/>
      <c r="V61" s="139"/>
      <c r="W61" s="139"/>
      <c r="X61" s="139"/>
      <c r="Y61" s="139"/>
      <c r="Z61" s="139"/>
      <c r="AA61" s="139"/>
      <c r="AB61" s="139"/>
      <c r="AC61" s="139"/>
    </row>
    <row r="62" ht="15.75" customHeight="1">
      <c r="A62" s="90"/>
      <c r="B62" s="141"/>
      <c r="C62" s="198"/>
      <c r="D62" s="198"/>
      <c r="E62" s="93"/>
      <c r="F62" s="193"/>
      <c r="G62" s="193"/>
      <c r="H62" s="100"/>
      <c r="I62" s="96"/>
      <c r="J62" s="189"/>
      <c r="K62" s="189"/>
      <c r="L62" s="189"/>
      <c r="M62" s="189"/>
      <c r="N62" s="189"/>
      <c r="O62" s="189"/>
      <c r="P62" s="139"/>
      <c r="Q62" s="139"/>
      <c r="R62" s="139"/>
      <c r="S62" s="139"/>
      <c r="T62" s="139"/>
      <c r="U62" s="139"/>
      <c r="V62" s="139"/>
      <c r="W62" s="139"/>
      <c r="X62" s="139"/>
      <c r="Y62" s="139"/>
      <c r="Z62" s="139"/>
      <c r="AA62" s="139"/>
      <c r="AB62" s="139"/>
      <c r="AC62" s="139"/>
    </row>
    <row r="63" ht="15.75" customHeight="1">
      <c r="A63" s="103">
        <v>5.1</v>
      </c>
      <c r="B63" s="112" t="s">
        <v>1632</v>
      </c>
      <c r="C63" s="243" t="s">
        <v>1612</v>
      </c>
      <c r="D63" s="198"/>
      <c r="E63" s="119" t="s">
        <v>428</v>
      </c>
      <c r="F63" s="193">
        <v>9.0</v>
      </c>
      <c r="G63" s="749">
        <v>23692.0</v>
      </c>
      <c r="H63" s="291">
        <f>IF(F63="QRO",0,(F63*$G63))</f>
        <v>213228</v>
      </c>
      <c r="I63" s="109"/>
      <c r="J63" s="189"/>
      <c r="K63" s="27"/>
      <c r="L63" s="189"/>
      <c r="M63" s="189"/>
      <c r="N63" s="189"/>
      <c r="O63" s="189"/>
      <c r="P63" s="139"/>
      <c r="Q63" s="139"/>
      <c r="R63" s="139"/>
      <c r="S63" s="139"/>
      <c r="T63" s="139"/>
      <c r="U63" s="139"/>
      <c r="V63" s="139"/>
      <c r="W63" s="139"/>
      <c r="X63" s="139"/>
      <c r="Y63" s="139"/>
      <c r="Z63" s="139"/>
      <c r="AA63" s="139"/>
      <c r="AB63" s="139"/>
      <c r="AC63" s="139"/>
    </row>
    <row r="64" ht="15.75" customHeight="1">
      <c r="A64" s="90"/>
      <c r="B64" s="113" t="s">
        <v>1633</v>
      </c>
      <c r="C64" s="243"/>
      <c r="D64" s="198"/>
      <c r="E64" s="93"/>
      <c r="F64" s="193"/>
      <c r="G64" s="193"/>
      <c r="H64" s="100"/>
      <c r="I64" s="109"/>
      <c r="J64" s="189"/>
      <c r="K64" s="189"/>
      <c r="L64" s="189"/>
      <c r="M64" s="189"/>
      <c r="N64" s="189"/>
      <c r="O64" s="189"/>
      <c r="P64" s="139"/>
      <c r="Q64" s="139"/>
      <c r="R64" s="139"/>
      <c r="S64" s="139"/>
      <c r="T64" s="139"/>
      <c r="U64" s="139"/>
      <c r="V64" s="139"/>
      <c r="W64" s="139"/>
      <c r="X64" s="139"/>
      <c r="Y64" s="139"/>
      <c r="Z64" s="139"/>
      <c r="AA64" s="139"/>
      <c r="AB64" s="139"/>
      <c r="AC64" s="139"/>
    </row>
    <row r="65" ht="15.75" customHeight="1">
      <c r="A65" s="90"/>
      <c r="B65" s="113" t="s">
        <v>1634</v>
      </c>
      <c r="C65" s="198"/>
      <c r="D65" s="198"/>
      <c r="E65" s="93"/>
      <c r="F65" s="193"/>
      <c r="G65" s="193"/>
      <c r="H65" s="100"/>
      <c r="I65" s="109"/>
      <c r="J65" s="189"/>
      <c r="K65" s="189"/>
      <c r="L65" s="189"/>
      <c r="M65" s="189"/>
      <c r="N65" s="189"/>
      <c r="O65" s="189"/>
      <c r="P65" s="139"/>
      <c r="Q65" s="139"/>
      <c r="R65" s="139"/>
      <c r="S65" s="139"/>
      <c r="T65" s="139"/>
      <c r="U65" s="139"/>
      <c r="V65" s="139"/>
      <c r="W65" s="139"/>
      <c r="X65" s="139"/>
      <c r="Y65" s="139"/>
      <c r="Z65" s="139"/>
      <c r="AA65" s="139"/>
      <c r="AB65" s="139"/>
      <c r="AC65" s="139"/>
    </row>
    <row r="66" ht="15.75" customHeight="1">
      <c r="A66" s="90"/>
      <c r="B66" s="91"/>
      <c r="C66" s="92"/>
      <c r="D66" s="92"/>
      <c r="E66" s="92"/>
      <c r="F66" s="193"/>
      <c r="G66" s="193"/>
      <c r="H66" s="100"/>
      <c r="I66" s="96"/>
      <c r="J66" s="189"/>
      <c r="K66" s="189"/>
      <c r="L66" s="189"/>
      <c r="M66" s="189"/>
      <c r="N66" s="189"/>
      <c r="O66" s="189"/>
      <c r="P66" s="139"/>
      <c r="Q66" s="139"/>
      <c r="R66" s="139"/>
      <c r="S66" s="139"/>
      <c r="T66" s="139"/>
      <c r="U66" s="139"/>
      <c r="V66" s="139"/>
      <c r="W66" s="139"/>
      <c r="X66" s="139"/>
      <c r="Y66" s="139"/>
      <c r="Z66" s="139"/>
      <c r="AA66" s="139"/>
      <c r="AB66" s="139"/>
      <c r="AC66" s="139"/>
    </row>
    <row r="67" ht="15.75" customHeight="1">
      <c r="A67" s="90">
        <v>5.2</v>
      </c>
      <c r="B67" s="104" t="s">
        <v>1635</v>
      </c>
      <c r="C67" s="123"/>
      <c r="D67" s="121"/>
      <c r="E67" s="119" t="s">
        <v>428</v>
      </c>
      <c r="F67" s="193">
        <v>4.0</v>
      </c>
      <c r="G67" s="108">
        <v>435.0</v>
      </c>
      <c r="H67" s="109">
        <f>G67*F67</f>
        <v>1740</v>
      </c>
      <c r="I67" s="121"/>
      <c r="J67" s="189"/>
      <c r="K67" s="27"/>
      <c r="L67" s="189"/>
      <c r="M67" s="189"/>
      <c r="N67" s="189"/>
      <c r="O67" s="189"/>
      <c r="P67" s="189"/>
      <c r="Q67" s="189"/>
      <c r="R67" s="189"/>
      <c r="S67" s="189"/>
      <c r="T67" s="189"/>
      <c r="U67" s="189"/>
      <c r="V67" s="189"/>
      <c r="W67" s="189"/>
      <c r="X67" s="189"/>
      <c r="Y67" s="189"/>
      <c r="Z67" s="189"/>
      <c r="AA67" s="189"/>
      <c r="AB67" s="189"/>
      <c r="AC67" s="189"/>
    </row>
    <row r="68" ht="15.75" customHeight="1">
      <c r="A68" s="90"/>
      <c r="B68" s="123" t="s">
        <v>675</v>
      </c>
      <c r="C68" s="243" t="s">
        <v>674</v>
      </c>
      <c r="D68" s="105"/>
      <c r="E68" s="384"/>
      <c r="F68" s="750"/>
      <c r="G68" s="751"/>
      <c r="H68" s="110"/>
      <c r="I68" s="121"/>
      <c r="J68" s="189"/>
      <c r="K68" s="189"/>
      <c r="L68" s="189"/>
      <c r="M68" s="189"/>
      <c r="N68" s="189"/>
      <c r="O68" s="189"/>
      <c r="P68" s="189"/>
      <c r="Q68" s="189"/>
      <c r="R68" s="189"/>
      <c r="S68" s="189"/>
      <c r="T68" s="189"/>
      <c r="U68" s="189"/>
      <c r="V68" s="189"/>
      <c r="W68" s="189"/>
      <c r="X68" s="189"/>
      <c r="Y68" s="189"/>
      <c r="Z68" s="189"/>
      <c r="AA68" s="189"/>
      <c r="AB68" s="189"/>
      <c r="AC68" s="189"/>
    </row>
    <row r="69" ht="15.75" customHeight="1">
      <c r="A69" s="426"/>
      <c r="B69" s="121"/>
      <c r="C69" s="121"/>
      <c r="D69" s="285"/>
      <c r="E69" s="277"/>
      <c r="F69" s="277"/>
      <c r="G69" s="285"/>
      <c r="H69" s="285"/>
      <c r="I69" s="285"/>
      <c r="J69" s="189"/>
      <c r="K69" s="189"/>
      <c r="L69" s="189"/>
      <c r="M69" s="189"/>
      <c r="N69" s="189"/>
      <c r="O69" s="189"/>
      <c r="P69" s="189"/>
      <c r="Q69" s="189"/>
      <c r="R69" s="189"/>
      <c r="S69" s="189"/>
      <c r="T69" s="189"/>
      <c r="U69" s="189"/>
      <c r="V69" s="189"/>
      <c r="W69" s="189"/>
      <c r="X69" s="189"/>
      <c r="Y69" s="189"/>
      <c r="Z69" s="189"/>
      <c r="AA69" s="189"/>
      <c r="AB69" s="189"/>
      <c r="AC69" s="189"/>
    </row>
    <row r="70" ht="15.75" customHeight="1">
      <c r="A70" s="752">
        <f>A67+0.1</f>
        <v>5.3</v>
      </c>
      <c r="B70" s="141" t="s">
        <v>1636</v>
      </c>
      <c r="C70" s="121"/>
      <c r="D70" s="285"/>
      <c r="E70" s="277"/>
      <c r="F70" s="277"/>
      <c r="G70" s="285"/>
      <c r="H70" s="285"/>
      <c r="I70" s="285"/>
      <c r="J70" s="189"/>
      <c r="K70" s="189"/>
      <c r="L70" s="189"/>
      <c r="M70" s="189"/>
      <c r="N70" s="189"/>
      <c r="O70" s="189"/>
      <c r="P70" s="189"/>
      <c r="Q70" s="189"/>
      <c r="R70" s="189"/>
      <c r="S70" s="189"/>
      <c r="T70" s="189"/>
      <c r="U70" s="189"/>
      <c r="V70" s="189"/>
      <c r="W70" s="189"/>
      <c r="X70" s="189"/>
      <c r="Y70" s="189"/>
      <c r="Z70" s="189"/>
      <c r="AA70" s="189"/>
      <c r="AB70" s="189"/>
      <c r="AC70" s="189"/>
    </row>
    <row r="71" ht="15.75" customHeight="1">
      <c r="A71" s="426"/>
      <c r="B71" s="138" t="s">
        <v>1637</v>
      </c>
      <c r="C71" s="243" t="s">
        <v>1612</v>
      </c>
      <c r="D71" s="193"/>
      <c r="E71" s="119" t="s">
        <v>308</v>
      </c>
      <c r="F71" s="277">
        <v>15.0</v>
      </c>
      <c r="G71" s="278">
        <v>435.0</v>
      </c>
      <c r="H71" s="109">
        <f>G71*F71</f>
        <v>6525</v>
      </c>
      <c r="I71" s="285"/>
      <c r="J71" s="189"/>
      <c r="K71" s="27"/>
      <c r="L71" s="189"/>
      <c r="M71" s="189"/>
      <c r="N71" s="189"/>
      <c r="O71" s="189"/>
      <c r="P71" s="189"/>
      <c r="Q71" s="189"/>
      <c r="R71" s="189"/>
      <c r="S71" s="189"/>
      <c r="T71" s="189"/>
      <c r="U71" s="189"/>
      <c r="V71" s="189"/>
      <c r="W71" s="189"/>
      <c r="X71" s="189"/>
      <c r="Y71" s="189"/>
      <c r="Z71" s="189"/>
      <c r="AA71" s="189"/>
      <c r="AB71" s="189"/>
      <c r="AC71" s="189"/>
    </row>
    <row r="72" ht="15.75" customHeight="1">
      <c r="A72" s="137"/>
      <c r="B72" s="99"/>
      <c r="C72" s="92"/>
      <c r="D72" s="92"/>
      <c r="E72" s="92"/>
      <c r="F72" s="193"/>
      <c r="G72" s="193"/>
      <c r="H72" s="276"/>
      <c r="I72" s="96"/>
      <c r="J72" s="189"/>
      <c r="K72" s="189"/>
      <c r="L72" s="189"/>
      <c r="M72" s="189"/>
      <c r="N72" s="189"/>
      <c r="O72" s="189"/>
      <c r="P72" s="139"/>
      <c r="Q72" s="139"/>
      <c r="R72" s="139"/>
      <c r="S72" s="139"/>
      <c r="T72" s="139"/>
      <c r="U72" s="139"/>
      <c r="V72" s="139"/>
      <c r="W72" s="139"/>
      <c r="X72" s="139"/>
      <c r="Y72" s="139"/>
      <c r="Z72" s="139"/>
      <c r="AA72" s="139"/>
      <c r="AB72" s="139"/>
      <c r="AC72" s="139"/>
    </row>
    <row r="73" ht="15.75" customHeight="1">
      <c r="A73" s="752">
        <f>A70+0.1</f>
        <v>5.4</v>
      </c>
      <c r="B73" s="91" t="s">
        <v>1324</v>
      </c>
      <c r="C73" s="92"/>
      <c r="D73" s="92"/>
      <c r="E73" s="92"/>
      <c r="F73" s="193"/>
      <c r="G73" s="193"/>
      <c r="H73" s="276"/>
      <c r="I73" s="96"/>
      <c r="J73" s="189"/>
      <c r="K73" s="189"/>
      <c r="L73" s="189"/>
      <c r="M73" s="189"/>
      <c r="N73" s="189"/>
      <c r="O73" s="189"/>
      <c r="P73" s="139"/>
      <c r="Q73" s="139"/>
      <c r="R73" s="139"/>
      <c r="S73" s="139"/>
      <c r="T73" s="139"/>
      <c r="U73" s="139"/>
      <c r="V73" s="139"/>
      <c r="W73" s="139"/>
      <c r="X73" s="139"/>
      <c r="Y73" s="139"/>
      <c r="Z73" s="139"/>
      <c r="AA73" s="139"/>
      <c r="AB73" s="139"/>
      <c r="AC73" s="139"/>
    </row>
    <row r="74" ht="15.75" customHeight="1">
      <c r="A74" s="137"/>
      <c r="B74" s="99" t="s">
        <v>1638</v>
      </c>
      <c r="C74" s="243" t="s">
        <v>1612</v>
      </c>
      <c r="D74" s="92"/>
      <c r="E74" s="119" t="s">
        <v>428</v>
      </c>
      <c r="F74" s="193">
        <v>20.0</v>
      </c>
      <c r="G74" s="143">
        <v>919.0</v>
      </c>
      <c r="H74" s="109">
        <f>G74*F74</f>
        <v>18380</v>
      </c>
      <c r="I74" s="96"/>
      <c r="J74" s="189"/>
      <c r="K74" s="27"/>
      <c r="L74" s="189"/>
      <c r="M74" s="189"/>
      <c r="N74" s="189"/>
      <c r="O74" s="189"/>
      <c r="P74" s="139"/>
      <c r="Q74" s="139"/>
      <c r="R74" s="139"/>
      <c r="S74" s="139"/>
      <c r="T74" s="139"/>
      <c r="U74" s="139"/>
      <c r="V74" s="139"/>
      <c r="W74" s="139"/>
      <c r="X74" s="139"/>
      <c r="Y74" s="139"/>
      <c r="Z74" s="139"/>
      <c r="AA74" s="139"/>
      <c r="AB74" s="139"/>
      <c r="AC74" s="139"/>
    </row>
    <row r="75" ht="15.75" customHeight="1">
      <c r="A75" s="137"/>
      <c r="B75" s="99"/>
      <c r="C75" s="92"/>
      <c r="D75" s="92"/>
      <c r="E75" s="92"/>
      <c r="F75" s="193"/>
      <c r="G75" s="193"/>
      <c r="H75" s="276"/>
      <c r="I75" s="96"/>
      <c r="J75" s="189"/>
      <c r="K75" s="189"/>
      <c r="L75" s="189"/>
      <c r="M75" s="189"/>
      <c r="N75" s="189"/>
      <c r="O75" s="189"/>
      <c r="P75" s="139"/>
      <c r="Q75" s="139"/>
      <c r="R75" s="139"/>
      <c r="S75" s="139"/>
      <c r="T75" s="139"/>
      <c r="U75" s="139"/>
      <c r="V75" s="139"/>
      <c r="W75" s="139"/>
      <c r="X75" s="139"/>
      <c r="Y75" s="139"/>
      <c r="Z75" s="139"/>
      <c r="AA75" s="139"/>
      <c r="AB75" s="139"/>
      <c r="AC75" s="139"/>
    </row>
    <row r="76" ht="15.75" customHeight="1">
      <c r="A76" s="752">
        <f>A73+0.1</f>
        <v>5.5</v>
      </c>
      <c r="B76" s="112" t="s">
        <v>1639</v>
      </c>
      <c r="C76" s="121"/>
      <c r="D76" s="121"/>
      <c r="E76" s="119" t="s">
        <v>308</v>
      </c>
      <c r="F76" s="196">
        <v>38.0</v>
      </c>
      <c r="G76" s="281">
        <v>1305.0</v>
      </c>
      <c r="H76" s="109">
        <f>G76*F76</f>
        <v>49590</v>
      </c>
      <c r="I76" s="234"/>
      <c r="J76" s="247"/>
      <c r="K76" s="27"/>
      <c r="L76" s="247"/>
      <c r="M76" s="247"/>
      <c r="N76" s="247"/>
      <c r="O76" s="247"/>
      <c r="P76" s="140"/>
      <c r="Q76" s="140"/>
      <c r="R76" s="140"/>
      <c r="S76" s="140"/>
      <c r="T76" s="140"/>
      <c r="U76" s="140"/>
      <c r="V76" s="140"/>
      <c r="W76" s="140"/>
      <c r="X76" s="140"/>
      <c r="Y76" s="140"/>
      <c r="Z76" s="140"/>
      <c r="AA76" s="140"/>
      <c r="AB76" s="140"/>
      <c r="AC76" s="140"/>
    </row>
    <row r="77" ht="15.75" customHeight="1">
      <c r="A77" s="753"/>
      <c r="B77" s="113" t="s">
        <v>1640</v>
      </c>
      <c r="C77" s="121"/>
      <c r="D77" s="121"/>
      <c r="E77" s="234"/>
      <c r="F77" s="214"/>
      <c r="G77" s="214"/>
      <c r="H77" s="214"/>
      <c r="I77" s="234"/>
      <c r="J77" s="247"/>
      <c r="K77" s="247"/>
      <c r="L77" s="247"/>
      <c r="M77" s="247"/>
      <c r="N77" s="247"/>
      <c r="O77" s="247"/>
      <c r="P77" s="140"/>
      <c r="Q77" s="140"/>
      <c r="R77" s="140"/>
      <c r="S77" s="140"/>
      <c r="T77" s="140"/>
      <c r="U77" s="140"/>
      <c r="V77" s="140"/>
      <c r="W77" s="140"/>
      <c r="X77" s="140"/>
      <c r="Y77" s="140"/>
      <c r="Z77" s="140"/>
      <c r="AA77" s="140"/>
      <c r="AB77" s="140"/>
      <c r="AC77" s="140"/>
    </row>
    <row r="78" ht="15.75" customHeight="1">
      <c r="A78" s="753"/>
      <c r="B78" s="234"/>
      <c r="C78" s="234"/>
      <c r="D78" s="234"/>
      <c r="E78" s="259"/>
      <c r="F78" s="211"/>
      <c r="G78" s="234"/>
      <c r="H78" s="234"/>
      <c r="I78" s="234"/>
      <c r="J78" s="247"/>
      <c r="K78" s="247"/>
      <c r="L78" s="247"/>
      <c r="M78" s="247"/>
      <c r="N78" s="247"/>
      <c r="O78" s="247"/>
      <c r="P78" s="140"/>
      <c r="Q78" s="140"/>
      <c r="R78" s="140"/>
      <c r="S78" s="140"/>
      <c r="T78" s="140"/>
      <c r="U78" s="140"/>
      <c r="V78" s="140"/>
      <c r="W78" s="140"/>
      <c r="X78" s="140"/>
      <c r="Y78" s="140"/>
      <c r="Z78" s="140"/>
      <c r="AA78" s="140"/>
      <c r="AB78" s="140"/>
      <c r="AC78" s="140"/>
    </row>
    <row r="79" ht="15.75" customHeight="1">
      <c r="A79" s="752">
        <f>A76+0.1</f>
        <v>5.6</v>
      </c>
      <c r="B79" s="112" t="s">
        <v>1641</v>
      </c>
      <c r="C79" s="754"/>
      <c r="D79" s="121"/>
      <c r="E79" s="106" t="s">
        <v>308</v>
      </c>
      <c r="F79" s="196">
        <v>8.0</v>
      </c>
      <c r="G79" s="755">
        <v>9187.0</v>
      </c>
      <c r="H79" s="109">
        <f>G79*F79</f>
        <v>73496</v>
      </c>
      <c r="I79" s="756" t="s">
        <v>1642</v>
      </c>
      <c r="J79" s="247"/>
      <c r="K79" s="27"/>
      <c r="L79" s="247"/>
      <c r="M79" s="247"/>
      <c r="N79" s="247"/>
      <c r="O79" s="247"/>
      <c r="P79" s="140"/>
      <c r="Q79" s="140"/>
      <c r="R79" s="140"/>
      <c r="S79" s="140"/>
      <c r="T79" s="140"/>
      <c r="U79" s="140"/>
      <c r="V79" s="140"/>
      <c r="W79" s="140"/>
      <c r="X79" s="140"/>
      <c r="Y79" s="140"/>
      <c r="Z79" s="140"/>
      <c r="AA79" s="140"/>
      <c r="AB79" s="140"/>
      <c r="AC79" s="140"/>
    </row>
    <row r="80" ht="15.75" customHeight="1">
      <c r="A80" s="752"/>
      <c r="B80" s="113" t="s">
        <v>1643</v>
      </c>
      <c r="C80" s="754"/>
      <c r="D80" s="121"/>
      <c r="E80" s="189"/>
      <c r="F80" s="661"/>
      <c r="G80" s="2"/>
      <c r="H80" s="189"/>
      <c r="I80" s="189"/>
      <c r="J80" s="247"/>
      <c r="K80" s="247"/>
      <c r="L80" s="247"/>
      <c r="M80" s="247"/>
      <c r="N80" s="247"/>
      <c r="O80" s="247"/>
      <c r="P80" s="140"/>
      <c r="Q80" s="140"/>
      <c r="R80" s="140"/>
      <c r="S80" s="140"/>
      <c r="T80" s="140"/>
      <c r="U80" s="140"/>
      <c r="V80" s="140"/>
      <c r="W80" s="140"/>
      <c r="X80" s="140"/>
      <c r="Y80" s="140"/>
      <c r="Z80" s="140"/>
      <c r="AA80" s="140"/>
      <c r="AB80" s="140"/>
      <c r="AC80" s="140"/>
    </row>
    <row r="81" ht="15.75" customHeight="1">
      <c r="A81" s="753"/>
      <c r="B81" s="234"/>
      <c r="C81" s="234"/>
      <c r="D81" s="121"/>
      <c r="E81" s="234"/>
      <c r="F81" s="211"/>
      <c r="G81" s="250"/>
      <c r="H81" s="234"/>
      <c r="I81" s="234"/>
      <c r="J81" s="247"/>
      <c r="K81" s="247"/>
      <c r="L81" s="247"/>
      <c r="M81" s="247"/>
      <c r="N81" s="247"/>
      <c r="O81" s="247"/>
      <c r="P81" s="140"/>
      <c r="Q81" s="140"/>
      <c r="R81" s="140"/>
      <c r="S81" s="140"/>
      <c r="T81" s="140"/>
      <c r="U81" s="140"/>
      <c r="V81" s="140"/>
      <c r="W81" s="140"/>
      <c r="X81" s="140"/>
      <c r="Y81" s="140"/>
      <c r="Z81" s="140"/>
      <c r="AA81" s="140"/>
      <c r="AB81" s="140"/>
      <c r="AC81" s="140"/>
    </row>
    <row r="82" ht="15.75" customHeight="1">
      <c r="A82" s="752">
        <f>A79+0.1</f>
        <v>5.7</v>
      </c>
      <c r="B82" s="112" t="s">
        <v>1644</v>
      </c>
      <c r="C82" s="757"/>
      <c r="D82" s="121"/>
      <c r="E82" s="119" t="s">
        <v>428</v>
      </c>
      <c r="F82" s="196">
        <v>0.0</v>
      </c>
      <c r="G82" s="758">
        <v>24500.0</v>
      </c>
      <c r="H82" s="109">
        <f>G82*F82</f>
        <v>0</v>
      </c>
      <c r="I82" s="756" t="s">
        <v>1645</v>
      </c>
      <c r="J82" s="247"/>
      <c r="K82" s="247"/>
      <c r="L82" s="247"/>
      <c r="M82" s="247"/>
      <c r="N82" s="247"/>
      <c r="O82" s="247"/>
      <c r="P82" s="140"/>
      <c r="Q82" s="140"/>
      <c r="R82" s="140"/>
      <c r="S82" s="140"/>
      <c r="T82" s="140"/>
      <c r="U82" s="140"/>
      <c r="V82" s="140"/>
      <c r="W82" s="140"/>
      <c r="X82" s="140"/>
      <c r="Y82" s="140"/>
      <c r="Z82" s="140"/>
      <c r="AA82" s="140"/>
      <c r="AB82" s="140"/>
      <c r="AC82" s="140"/>
    </row>
    <row r="83" ht="15.75" customHeight="1">
      <c r="A83" s="189"/>
      <c r="B83" s="113" t="s">
        <v>1646</v>
      </c>
      <c r="C83" s="757"/>
      <c r="D83" s="121"/>
      <c r="E83" s="189"/>
      <c r="F83" s="661"/>
      <c r="G83" s="2"/>
      <c r="H83" s="189"/>
      <c r="I83" s="189"/>
      <c r="J83" s="247"/>
      <c r="K83" s="247"/>
      <c r="L83" s="247"/>
      <c r="M83" s="247"/>
      <c r="N83" s="247"/>
      <c r="O83" s="247"/>
      <c r="P83" s="140"/>
      <c r="Q83" s="140"/>
      <c r="R83" s="140"/>
      <c r="S83" s="140"/>
      <c r="T83" s="140"/>
      <c r="U83" s="140"/>
      <c r="V83" s="140"/>
      <c r="W83" s="140"/>
      <c r="X83" s="140"/>
      <c r="Y83" s="140"/>
      <c r="Z83" s="140"/>
      <c r="AA83" s="140"/>
      <c r="AB83" s="140"/>
      <c r="AC83" s="140"/>
    </row>
    <row r="84" ht="15.75" customHeight="1">
      <c r="A84" s="90"/>
      <c r="B84" s="91"/>
      <c r="C84" s="92"/>
      <c r="D84" s="92"/>
      <c r="E84" s="92"/>
      <c r="F84" s="193"/>
      <c r="G84" s="207"/>
      <c r="H84" s="100"/>
      <c r="I84" s="96"/>
      <c r="J84" s="189"/>
      <c r="K84" s="189"/>
      <c r="L84" s="189"/>
      <c r="M84" s="189"/>
      <c r="N84" s="189"/>
      <c r="O84" s="189"/>
      <c r="P84" s="139"/>
      <c r="Q84" s="139"/>
      <c r="R84" s="139"/>
      <c r="S84" s="139"/>
      <c r="T84" s="139"/>
      <c r="U84" s="139"/>
      <c r="V84" s="139"/>
      <c r="W84" s="139"/>
      <c r="X84" s="139"/>
      <c r="Y84" s="139"/>
      <c r="Z84" s="139"/>
      <c r="AA84" s="139"/>
      <c r="AB84" s="139"/>
      <c r="AC84" s="139"/>
    </row>
    <row r="85" ht="15.75" customHeight="1">
      <c r="A85" s="90">
        <v>5.8</v>
      </c>
      <c r="B85" s="141" t="s">
        <v>626</v>
      </c>
      <c r="C85" s="198"/>
      <c r="D85" s="198"/>
      <c r="E85" s="119" t="s">
        <v>327</v>
      </c>
      <c r="F85" s="193">
        <v>1.0</v>
      </c>
      <c r="G85" s="749">
        <v>33813.0</v>
      </c>
      <c r="H85" s="109">
        <f>G85*F85</f>
        <v>33813</v>
      </c>
      <c r="I85" s="109"/>
      <c r="J85" s="189"/>
      <c r="K85" s="27"/>
      <c r="L85" s="189"/>
      <c r="M85" s="189"/>
      <c r="N85" s="189"/>
      <c r="O85" s="189"/>
      <c r="P85" s="139"/>
      <c r="Q85" s="139"/>
      <c r="R85" s="139"/>
      <c r="S85" s="139"/>
      <c r="T85" s="139"/>
      <c r="U85" s="139"/>
      <c r="V85" s="139"/>
      <c r="W85" s="139"/>
      <c r="X85" s="139"/>
      <c r="Y85" s="139"/>
      <c r="Z85" s="139"/>
      <c r="AA85" s="139"/>
      <c r="AB85" s="139"/>
      <c r="AC85" s="139"/>
    </row>
    <row r="86" ht="15.75" customHeight="1">
      <c r="A86" s="90"/>
      <c r="B86" s="99" t="s">
        <v>627</v>
      </c>
      <c r="C86" s="243" t="s">
        <v>1612</v>
      </c>
      <c r="D86" s="97"/>
      <c r="E86" s="92"/>
      <c r="F86" s="193"/>
      <c r="G86" s="207"/>
      <c r="H86" s="100"/>
      <c r="I86" s="96"/>
      <c r="J86" s="189"/>
      <c r="K86" s="189"/>
      <c r="L86" s="189"/>
      <c r="M86" s="189"/>
      <c r="N86" s="189"/>
      <c r="O86" s="189"/>
      <c r="P86" s="139"/>
      <c r="Q86" s="139"/>
      <c r="R86" s="139"/>
      <c r="S86" s="139"/>
      <c r="T86" s="139"/>
      <c r="U86" s="139"/>
      <c r="V86" s="139"/>
      <c r="W86" s="139"/>
      <c r="X86" s="139"/>
      <c r="Y86" s="139"/>
      <c r="Z86" s="139"/>
      <c r="AA86" s="139"/>
      <c r="AB86" s="139"/>
      <c r="AC86" s="139"/>
    </row>
    <row r="87" ht="15.75" customHeight="1">
      <c r="A87" s="90"/>
      <c r="B87" s="99"/>
      <c r="C87" s="97"/>
      <c r="D87" s="97"/>
      <c r="E87" s="92"/>
      <c r="F87" s="193"/>
      <c r="G87" s="207"/>
      <c r="H87" s="100"/>
      <c r="I87" s="96"/>
      <c r="J87" s="189"/>
      <c r="K87" s="189"/>
      <c r="L87" s="189"/>
      <c r="M87" s="189"/>
      <c r="N87" s="189"/>
      <c r="O87" s="189"/>
      <c r="P87" s="139"/>
      <c r="Q87" s="139"/>
      <c r="R87" s="139"/>
      <c r="S87" s="139"/>
      <c r="T87" s="139"/>
      <c r="U87" s="139"/>
      <c r="V87" s="139"/>
      <c r="W87" s="139"/>
      <c r="X87" s="139"/>
      <c r="Y87" s="139"/>
      <c r="Z87" s="139"/>
      <c r="AA87" s="139"/>
      <c r="AB87" s="139"/>
      <c r="AC87" s="139"/>
    </row>
    <row r="88" ht="15.75" customHeight="1">
      <c r="A88" s="90">
        <v>5.9</v>
      </c>
      <c r="B88" s="141" t="s">
        <v>1647</v>
      </c>
      <c r="C88" s="198"/>
      <c r="D88" s="198"/>
      <c r="E88" s="119" t="s">
        <v>327</v>
      </c>
      <c r="F88" s="193">
        <v>1.0</v>
      </c>
      <c r="G88" s="749">
        <v>53185.0</v>
      </c>
      <c r="H88" s="109">
        <f>G88*F88</f>
        <v>53185</v>
      </c>
      <c r="I88" s="109"/>
      <c r="J88" s="189"/>
      <c r="K88" s="27"/>
      <c r="L88" s="189"/>
      <c r="M88" s="189"/>
      <c r="N88" s="189"/>
      <c r="O88" s="189"/>
      <c r="P88" s="139"/>
      <c r="Q88" s="139"/>
      <c r="R88" s="139"/>
      <c r="S88" s="139"/>
      <c r="T88" s="139"/>
      <c r="U88" s="139"/>
      <c r="V88" s="139"/>
      <c r="W88" s="139"/>
      <c r="X88" s="139"/>
      <c r="Y88" s="139"/>
      <c r="Z88" s="139"/>
      <c r="AA88" s="139"/>
      <c r="AB88" s="139"/>
      <c r="AC88" s="139"/>
    </row>
    <row r="89" ht="15.75" customHeight="1">
      <c r="A89" s="90"/>
      <c r="B89" s="99" t="s">
        <v>629</v>
      </c>
      <c r="C89" s="243" t="s">
        <v>1612</v>
      </c>
      <c r="D89" s="97"/>
      <c r="E89" s="92"/>
      <c r="F89" s="193"/>
      <c r="G89" s="193"/>
      <c r="H89" s="100"/>
      <c r="I89" s="96"/>
      <c r="J89" s="189"/>
      <c r="K89" s="189"/>
      <c r="L89" s="189"/>
      <c r="M89" s="189"/>
      <c r="N89" s="189"/>
      <c r="O89" s="189"/>
      <c r="P89" s="139"/>
      <c r="Q89" s="139"/>
      <c r="R89" s="139"/>
      <c r="S89" s="139"/>
      <c r="T89" s="139"/>
      <c r="U89" s="139"/>
      <c r="V89" s="139"/>
      <c r="W89" s="139"/>
      <c r="X89" s="139"/>
      <c r="Y89" s="139"/>
      <c r="Z89" s="139"/>
      <c r="AA89" s="139"/>
      <c r="AB89" s="139"/>
      <c r="AC89" s="139"/>
    </row>
    <row r="90" ht="15.75" customHeight="1">
      <c r="A90" s="90"/>
      <c r="B90" s="99"/>
      <c r="C90" s="97"/>
      <c r="D90" s="97"/>
      <c r="E90" s="92"/>
      <c r="F90" s="193"/>
      <c r="G90" s="193"/>
      <c r="H90" s="100"/>
      <c r="I90" s="96"/>
      <c r="J90" s="189"/>
      <c r="K90" s="189"/>
      <c r="L90" s="189"/>
      <c r="M90" s="189"/>
      <c r="N90" s="189"/>
      <c r="O90" s="189"/>
      <c r="P90" s="139"/>
      <c r="Q90" s="139"/>
      <c r="R90" s="139"/>
      <c r="S90" s="139"/>
      <c r="T90" s="139"/>
      <c r="U90" s="139"/>
      <c r="V90" s="139"/>
      <c r="W90" s="139"/>
      <c r="X90" s="139"/>
      <c r="Y90" s="139"/>
      <c r="Z90" s="139"/>
      <c r="AA90" s="139"/>
      <c r="AB90" s="139"/>
      <c r="AC90" s="139"/>
    </row>
    <row r="91" ht="15.75" customHeight="1">
      <c r="A91" s="747"/>
      <c r="B91" s="83" t="s">
        <v>637</v>
      </c>
      <c r="C91" s="231"/>
      <c r="D91" s="231"/>
      <c r="E91" s="84"/>
      <c r="F91" s="82"/>
      <c r="G91" s="82"/>
      <c r="H91" s="232">
        <f>sum(H61:H90)</f>
        <v>449957</v>
      </c>
      <c r="I91" s="232"/>
      <c r="J91" s="189"/>
      <c r="K91" s="189"/>
      <c r="L91" s="189"/>
      <c r="M91" s="189"/>
      <c r="N91" s="189"/>
      <c r="O91" s="189"/>
      <c r="P91" s="139"/>
      <c r="Q91" s="139"/>
      <c r="R91" s="139"/>
      <c r="S91" s="139"/>
      <c r="T91" s="139"/>
      <c r="U91" s="139"/>
      <c r="V91" s="139"/>
      <c r="W91" s="139"/>
      <c r="X91" s="139"/>
      <c r="Y91" s="139"/>
      <c r="Z91" s="139"/>
      <c r="AA91" s="139"/>
      <c r="AB91" s="139"/>
      <c r="AC91" s="139"/>
    </row>
    <row r="92" ht="15.75" customHeight="1">
      <c r="A92" s="137"/>
      <c r="B92" s="99"/>
      <c r="C92" s="92"/>
      <c r="D92" s="92"/>
      <c r="E92" s="92"/>
      <c r="F92" s="193"/>
      <c r="G92" s="193"/>
      <c r="H92" s="276"/>
      <c r="I92" s="96"/>
      <c r="J92" s="189"/>
      <c r="K92" s="189"/>
      <c r="L92" s="189"/>
      <c r="M92" s="189"/>
      <c r="N92" s="189"/>
      <c r="O92" s="189"/>
      <c r="P92" s="139"/>
      <c r="Q92" s="139"/>
      <c r="R92" s="139"/>
      <c r="S92" s="139"/>
      <c r="T92" s="139"/>
      <c r="U92" s="139"/>
      <c r="V92" s="139"/>
      <c r="W92" s="139"/>
      <c r="X92" s="139"/>
      <c r="Y92" s="139"/>
      <c r="Z92" s="139"/>
      <c r="AA92" s="139"/>
      <c r="AB92" s="139"/>
      <c r="AC92" s="139"/>
    </row>
    <row r="93" ht="15.75" customHeight="1">
      <c r="A93" s="82">
        <v>6.0</v>
      </c>
      <c r="B93" s="83" t="s">
        <v>1648</v>
      </c>
      <c r="C93" s="231"/>
      <c r="D93" s="231"/>
      <c r="E93" s="84"/>
      <c r="F93" s="82"/>
      <c r="G93" s="82"/>
      <c r="H93" s="232"/>
      <c r="I93" s="232"/>
      <c r="J93" s="189"/>
      <c r="K93" s="189"/>
      <c r="L93" s="189"/>
      <c r="M93" s="189"/>
      <c r="N93" s="189"/>
      <c r="O93" s="189"/>
      <c r="P93" s="139"/>
      <c r="Q93" s="139"/>
      <c r="R93" s="139"/>
      <c r="S93" s="139"/>
      <c r="T93" s="139"/>
      <c r="U93" s="139"/>
      <c r="V93" s="139"/>
      <c r="W93" s="139"/>
      <c r="X93" s="139"/>
      <c r="Y93" s="139"/>
      <c r="Z93" s="139"/>
      <c r="AA93" s="139"/>
      <c r="AB93" s="139"/>
      <c r="AC93" s="139"/>
    </row>
    <row r="94" ht="15.75" customHeight="1">
      <c r="A94" s="753"/>
      <c r="B94" s="759"/>
      <c r="C94" s="759"/>
      <c r="D94" s="234"/>
      <c r="E94" s="234"/>
      <c r="F94" s="214"/>
      <c r="G94" s="234"/>
      <c r="H94" s="234"/>
      <c r="I94" s="234"/>
      <c r="J94" s="247"/>
      <c r="K94" s="247"/>
      <c r="L94" s="247"/>
      <c r="M94" s="247"/>
      <c r="N94" s="247"/>
      <c r="O94" s="247"/>
      <c r="P94" s="140"/>
      <c r="Q94" s="140"/>
      <c r="R94" s="140"/>
      <c r="S94" s="140"/>
      <c r="T94" s="140"/>
      <c r="U94" s="140"/>
      <c r="V94" s="140"/>
      <c r="W94" s="140"/>
      <c r="X94" s="140"/>
      <c r="Y94" s="140"/>
      <c r="Z94" s="140"/>
      <c r="AA94" s="140"/>
      <c r="AB94" s="140"/>
      <c r="AC94" s="140"/>
    </row>
    <row r="95" ht="15.75" customHeight="1">
      <c r="A95" s="760">
        <v>6.1</v>
      </c>
      <c r="B95" s="761" t="s">
        <v>1649</v>
      </c>
      <c r="C95" s="259"/>
      <c r="D95" s="762"/>
      <c r="E95" s="119" t="s">
        <v>428</v>
      </c>
      <c r="F95" s="211">
        <v>12.0</v>
      </c>
      <c r="G95" s="108">
        <v>1451.0</v>
      </c>
      <c r="H95" s="109">
        <f t="shared" ref="H95:H117" si="1">G95*F95</f>
        <v>17412</v>
      </c>
      <c r="I95" s="234"/>
      <c r="J95" s="247"/>
      <c r="K95" s="27"/>
      <c r="L95" s="247"/>
      <c r="M95" s="247"/>
      <c r="N95" s="247"/>
      <c r="O95" s="247"/>
      <c r="P95" s="140"/>
      <c r="Q95" s="140"/>
      <c r="R95" s="140"/>
      <c r="S95" s="140"/>
      <c r="T95" s="140"/>
      <c r="U95" s="140"/>
      <c r="V95" s="140"/>
      <c r="W95" s="140"/>
      <c r="X95" s="140"/>
      <c r="Y95" s="140"/>
      <c r="Z95" s="140"/>
      <c r="AA95" s="140"/>
      <c r="AB95" s="140"/>
      <c r="AC95" s="140"/>
    </row>
    <row r="96" ht="15.75" customHeight="1">
      <c r="A96" s="760">
        <v>6.2</v>
      </c>
      <c r="B96" s="761" t="s">
        <v>1650</v>
      </c>
      <c r="C96" s="259"/>
      <c r="D96" s="762"/>
      <c r="E96" s="119" t="s">
        <v>428</v>
      </c>
      <c r="F96" s="211">
        <v>9.0</v>
      </c>
      <c r="G96" s="108">
        <v>3385.0</v>
      </c>
      <c r="H96" s="109">
        <f t="shared" si="1"/>
        <v>30465</v>
      </c>
      <c r="I96" s="234"/>
      <c r="J96" s="247"/>
      <c r="K96" s="27"/>
      <c r="L96" s="247"/>
      <c r="M96" s="247"/>
      <c r="N96" s="247"/>
      <c r="O96" s="247"/>
      <c r="P96" s="140"/>
      <c r="Q96" s="140"/>
      <c r="R96" s="140"/>
      <c r="S96" s="140"/>
      <c r="T96" s="140"/>
      <c r="U96" s="140"/>
      <c r="V96" s="140"/>
      <c r="W96" s="140"/>
      <c r="X96" s="140"/>
      <c r="Y96" s="140"/>
      <c r="Z96" s="140"/>
      <c r="AA96" s="140"/>
      <c r="AB96" s="140"/>
      <c r="AC96" s="140"/>
    </row>
    <row r="97" ht="15.75" customHeight="1">
      <c r="A97" s="760">
        <v>6.3</v>
      </c>
      <c r="B97" s="761" t="s">
        <v>1651</v>
      </c>
      <c r="C97" s="259"/>
      <c r="D97" s="762"/>
      <c r="E97" s="119" t="s">
        <v>428</v>
      </c>
      <c r="F97" s="211">
        <v>5.0</v>
      </c>
      <c r="G97" s="108">
        <v>2272.0</v>
      </c>
      <c r="H97" s="109">
        <f t="shared" si="1"/>
        <v>11360</v>
      </c>
      <c r="I97" s="234"/>
      <c r="J97" s="247"/>
      <c r="K97" s="27"/>
      <c r="L97" s="247"/>
      <c r="M97" s="247"/>
      <c r="N97" s="247"/>
      <c r="O97" s="247"/>
      <c r="P97" s="140"/>
      <c r="Q97" s="140"/>
      <c r="R97" s="140"/>
      <c r="S97" s="140"/>
      <c r="T97" s="140"/>
      <c r="U97" s="140"/>
      <c r="V97" s="140"/>
      <c r="W97" s="140"/>
      <c r="X97" s="140"/>
      <c r="Y97" s="140"/>
      <c r="Z97" s="140"/>
      <c r="AA97" s="140"/>
      <c r="AB97" s="140"/>
      <c r="AC97" s="140"/>
    </row>
    <row r="98" ht="15.75" customHeight="1">
      <c r="A98" s="760">
        <v>6.4</v>
      </c>
      <c r="B98" s="761" t="s">
        <v>1652</v>
      </c>
      <c r="C98" s="259"/>
      <c r="D98" s="762"/>
      <c r="E98" s="119" t="s">
        <v>428</v>
      </c>
      <c r="F98" s="211">
        <v>9.0</v>
      </c>
      <c r="G98" s="108">
        <v>338.0</v>
      </c>
      <c r="H98" s="109">
        <f t="shared" si="1"/>
        <v>3042</v>
      </c>
      <c r="I98" s="234"/>
      <c r="J98" s="247"/>
      <c r="K98" s="27"/>
      <c r="L98" s="247"/>
      <c r="M98" s="247"/>
      <c r="N98" s="247"/>
      <c r="O98" s="247"/>
      <c r="P98" s="140"/>
      <c r="Q98" s="140"/>
      <c r="R98" s="140"/>
      <c r="S98" s="140"/>
      <c r="T98" s="140"/>
      <c r="U98" s="140"/>
      <c r="V98" s="140"/>
      <c r="W98" s="140"/>
      <c r="X98" s="140"/>
      <c r="Y98" s="140"/>
      <c r="Z98" s="140"/>
      <c r="AA98" s="140"/>
      <c r="AB98" s="140"/>
      <c r="AC98" s="140"/>
    </row>
    <row r="99" ht="15.75" customHeight="1">
      <c r="A99" s="760">
        <v>6.5</v>
      </c>
      <c r="B99" s="761" t="s">
        <v>1653</v>
      </c>
      <c r="C99" s="259"/>
      <c r="D99" s="762"/>
      <c r="E99" s="119" t="s">
        <v>428</v>
      </c>
      <c r="F99" s="211">
        <v>1.0</v>
      </c>
      <c r="G99" s="108">
        <v>145.0</v>
      </c>
      <c r="H99" s="109">
        <f t="shared" si="1"/>
        <v>145</v>
      </c>
      <c r="I99" s="234"/>
      <c r="J99" s="247"/>
      <c r="K99" s="27"/>
      <c r="L99" s="247"/>
      <c r="M99" s="247"/>
      <c r="N99" s="247"/>
      <c r="O99" s="247"/>
      <c r="P99" s="140"/>
      <c r="Q99" s="140"/>
      <c r="R99" s="140"/>
      <c r="S99" s="140"/>
      <c r="T99" s="140"/>
      <c r="U99" s="140"/>
      <c r="V99" s="140"/>
      <c r="W99" s="140"/>
      <c r="X99" s="140"/>
      <c r="Y99" s="140"/>
      <c r="Z99" s="140"/>
      <c r="AA99" s="140"/>
      <c r="AB99" s="140"/>
      <c r="AC99" s="140"/>
    </row>
    <row r="100" ht="15.75" customHeight="1">
      <c r="A100" s="760">
        <v>6.6</v>
      </c>
      <c r="B100" s="761" t="s">
        <v>1654</v>
      </c>
      <c r="C100" s="259"/>
      <c r="D100" s="762"/>
      <c r="E100" s="119" t="s">
        <v>428</v>
      </c>
      <c r="F100" s="211">
        <v>9.0</v>
      </c>
      <c r="G100" s="108">
        <v>338.0</v>
      </c>
      <c r="H100" s="109">
        <f t="shared" si="1"/>
        <v>3042</v>
      </c>
      <c r="I100" s="234"/>
      <c r="J100" s="247"/>
      <c r="K100" s="27"/>
      <c r="L100" s="247"/>
      <c r="M100" s="247"/>
      <c r="N100" s="247"/>
      <c r="O100" s="247"/>
      <c r="P100" s="140"/>
      <c r="Q100" s="140"/>
      <c r="R100" s="140"/>
      <c r="S100" s="140"/>
      <c r="T100" s="140"/>
      <c r="U100" s="140"/>
      <c r="V100" s="140"/>
      <c r="W100" s="140"/>
      <c r="X100" s="140"/>
      <c r="Y100" s="140"/>
      <c r="Z100" s="140"/>
      <c r="AA100" s="140"/>
      <c r="AB100" s="140"/>
      <c r="AC100" s="140"/>
    </row>
    <row r="101" ht="15.75" customHeight="1">
      <c r="A101" s="760">
        <v>6.7</v>
      </c>
      <c r="B101" s="761" t="s">
        <v>1655</v>
      </c>
      <c r="C101" s="259"/>
      <c r="D101" s="762"/>
      <c r="E101" s="119" t="s">
        <v>428</v>
      </c>
      <c r="F101" s="211">
        <v>12.0</v>
      </c>
      <c r="G101" s="108">
        <v>338.0</v>
      </c>
      <c r="H101" s="109">
        <f t="shared" si="1"/>
        <v>4056</v>
      </c>
      <c r="I101" s="234"/>
      <c r="J101" s="247"/>
      <c r="K101" s="27"/>
      <c r="L101" s="247"/>
      <c r="M101" s="247"/>
      <c r="N101" s="247"/>
      <c r="O101" s="247"/>
      <c r="P101" s="140"/>
      <c r="Q101" s="140"/>
      <c r="R101" s="140"/>
      <c r="S101" s="140"/>
      <c r="T101" s="140"/>
      <c r="U101" s="140"/>
      <c r="V101" s="140"/>
      <c r="W101" s="140"/>
      <c r="X101" s="140"/>
      <c r="Y101" s="140"/>
      <c r="Z101" s="140"/>
      <c r="AA101" s="140"/>
      <c r="AB101" s="140"/>
      <c r="AC101" s="140"/>
    </row>
    <row r="102" ht="15.75" customHeight="1">
      <c r="A102" s="760">
        <v>6.8</v>
      </c>
      <c r="B102" s="761" t="s">
        <v>1656</v>
      </c>
      <c r="C102" s="259"/>
      <c r="D102" s="762"/>
      <c r="E102" s="119" t="s">
        <v>428</v>
      </c>
      <c r="F102" s="211">
        <v>12.0</v>
      </c>
      <c r="G102" s="108">
        <v>435.0</v>
      </c>
      <c r="H102" s="109">
        <f t="shared" si="1"/>
        <v>5220</v>
      </c>
      <c r="I102" s="234"/>
      <c r="J102" s="247"/>
      <c r="K102" s="27"/>
      <c r="L102" s="247"/>
      <c r="M102" s="247"/>
      <c r="N102" s="247"/>
      <c r="O102" s="247"/>
      <c r="P102" s="140"/>
      <c r="Q102" s="140"/>
      <c r="R102" s="140"/>
      <c r="S102" s="140"/>
      <c r="T102" s="140"/>
      <c r="U102" s="140"/>
      <c r="V102" s="140"/>
      <c r="W102" s="140"/>
      <c r="X102" s="140"/>
      <c r="Y102" s="140"/>
      <c r="Z102" s="140"/>
      <c r="AA102" s="140"/>
      <c r="AB102" s="140"/>
      <c r="AC102" s="140"/>
    </row>
    <row r="103" ht="15.75" customHeight="1">
      <c r="A103" s="760">
        <v>6.9</v>
      </c>
      <c r="B103" s="761" t="s">
        <v>1657</v>
      </c>
      <c r="C103" s="259"/>
      <c r="D103" s="762"/>
      <c r="E103" s="119" t="s">
        <v>428</v>
      </c>
      <c r="F103" s="211">
        <v>25.0</v>
      </c>
      <c r="G103" s="108">
        <v>338.0</v>
      </c>
      <c r="H103" s="109">
        <f t="shared" si="1"/>
        <v>8450</v>
      </c>
      <c r="I103" s="234"/>
      <c r="J103" s="247"/>
      <c r="K103" s="27"/>
      <c r="L103" s="247"/>
      <c r="M103" s="247"/>
      <c r="N103" s="247"/>
      <c r="O103" s="247"/>
      <c r="P103" s="140"/>
      <c r="Q103" s="140"/>
      <c r="R103" s="140"/>
      <c r="S103" s="140"/>
      <c r="T103" s="140"/>
      <c r="U103" s="140"/>
      <c r="V103" s="140"/>
      <c r="W103" s="140"/>
      <c r="X103" s="140"/>
      <c r="Y103" s="140"/>
      <c r="Z103" s="140"/>
      <c r="AA103" s="140"/>
      <c r="AB103" s="140"/>
      <c r="AC103" s="140"/>
    </row>
    <row r="104" ht="15.75" customHeight="1">
      <c r="A104" s="763">
        <v>6.1</v>
      </c>
      <c r="B104" s="761" t="s">
        <v>1658</v>
      </c>
      <c r="C104" s="259"/>
      <c r="D104" s="762"/>
      <c r="E104" s="119" t="s">
        <v>428</v>
      </c>
      <c r="F104" s="211">
        <v>9.0</v>
      </c>
      <c r="G104" s="108">
        <v>725.0</v>
      </c>
      <c r="H104" s="109">
        <f t="shared" si="1"/>
        <v>6525</v>
      </c>
      <c r="I104" s="234"/>
      <c r="J104" s="247"/>
      <c r="K104" s="27"/>
      <c r="L104" s="247"/>
      <c r="M104" s="247"/>
      <c r="N104" s="247"/>
      <c r="O104" s="247"/>
      <c r="P104" s="140"/>
      <c r="Q104" s="140"/>
      <c r="R104" s="140"/>
      <c r="S104" s="140"/>
      <c r="T104" s="140"/>
      <c r="U104" s="140"/>
      <c r="V104" s="140"/>
      <c r="W104" s="140"/>
      <c r="X104" s="140"/>
      <c r="Y104" s="140"/>
      <c r="Z104" s="140"/>
      <c r="AA104" s="140"/>
      <c r="AB104" s="140"/>
      <c r="AC104" s="140"/>
    </row>
    <row r="105" ht="15.75" customHeight="1">
      <c r="A105" s="763">
        <v>6.11</v>
      </c>
      <c r="B105" s="761" t="s">
        <v>1659</v>
      </c>
      <c r="C105" s="259"/>
      <c r="D105" s="762"/>
      <c r="E105" s="119" t="s">
        <v>428</v>
      </c>
      <c r="F105" s="211">
        <v>9.0</v>
      </c>
      <c r="G105" s="108">
        <v>1451.0</v>
      </c>
      <c r="H105" s="109">
        <f t="shared" si="1"/>
        <v>13059</v>
      </c>
      <c r="I105" s="234"/>
      <c r="J105" s="247"/>
      <c r="K105" s="27"/>
      <c r="L105" s="247"/>
      <c r="M105" s="247"/>
      <c r="N105" s="247"/>
      <c r="O105" s="247"/>
      <c r="P105" s="140"/>
      <c r="Q105" s="140"/>
      <c r="R105" s="140"/>
      <c r="S105" s="140"/>
      <c r="T105" s="140"/>
      <c r="U105" s="140"/>
      <c r="V105" s="140"/>
      <c r="W105" s="140"/>
      <c r="X105" s="140"/>
      <c r="Y105" s="140"/>
      <c r="Z105" s="140"/>
      <c r="AA105" s="140"/>
      <c r="AB105" s="140"/>
      <c r="AC105" s="140"/>
    </row>
    <row r="106" ht="15.75" customHeight="1">
      <c r="A106" s="763">
        <v>6.12</v>
      </c>
      <c r="B106" s="761" t="s">
        <v>1660</v>
      </c>
      <c r="C106" s="259"/>
      <c r="D106" s="762"/>
      <c r="E106" s="119" t="s">
        <v>428</v>
      </c>
      <c r="F106" s="211">
        <v>12.0</v>
      </c>
      <c r="G106" s="108">
        <v>1451.0</v>
      </c>
      <c r="H106" s="109">
        <f t="shared" si="1"/>
        <v>17412</v>
      </c>
      <c r="I106" s="234"/>
      <c r="J106" s="247"/>
      <c r="K106" s="27"/>
      <c r="L106" s="247"/>
      <c r="M106" s="247"/>
      <c r="N106" s="247"/>
      <c r="O106" s="247"/>
      <c r="P106" s="140"/>
      <c r="Q106" s="140"/>
      <c r="R106" s="140"/>
      <c r="S106" s="140"/>
      <c r="T106" s="140"/>
      <c r="U106" s="140"/>
      <c r="V106" s="140"/>
      <c r="W106" s="140"/>
      <c r="X106" s="140"/>
      <c r="Y106" s="140"/>
      <c r="Z106" s="140"/>
      <c r="AA106" s="140"/>
      <c r="AB106" s="140"/>
      <c r="AC106" s="140"/>
    </row>
    <row r="107" ht="15.75" customHeight="1">
      <c r="A107" s="763">
        <v>6.13</v>
      </c>
      <c r="B107" s="761" t="s">
        <v>1661</v>
      </c>
      <c r="C107" s="259"/>
      <c r="D107" s="762"/>
      <c r="E107" s="119" t="s">
        <v>428</v>
      </c>
      <c r="F107" s="211">
        <v>5.0</v>
      </c>
      <c r="G107" s="108">
        <v>822.0</v>
      </c>
      <c r="H107" s="109">
        <f t="shared" si="1"/>
        <v>4110</v>
      </c>
      <c r="I107" s="234"/>
      <c r="J107" s="247"/>
      <c r="K107" s="27"/>
      <c r="L107" s="247"/>
      <c r="M107" s="247"/>
      <c r="N107" s="247"/>
      <c r="O107" s="247"/>
      <c r="P107" s="140"/>
      <c r="Q107" s="140"/>
      <c r="R107" s="140"/>
      <c r="S107" s="140"/>
      <c r="T107" s="140"/>
      <c r="U107" s="140"/>
      <c r="V107" s="140"/>
      <c r="W107" s="140"/>
      <c r="X107" s="140"/>
      <c r="Y107" s="140"/>
      <c r="Z107" s="140"/>
      <c r="AA107" s="140"/>
      <c r="AB107" s="140"/>
      <c r="AC107" s="140"/>
    </row>
    <row r="108" ht="15.75" customHeight="1">
      <c r="A108" s="763">
        <v>6.14</v>
      </c>
      <c r="B108" s="761" t="s">
        <v>1662</v>
      </c>
      <c r="C108" s="259"/>
      <c r="D108" s="762"/>
      <c r="E108" s="119" t="s">
        <v>428</v>
      </c>
      <c r="F108" s="211">
        <v>5.0</v>
      </c>
      <c r="G108" s="108">
        <v>1209.0</v>
      </c>
      <c r="H108" s="109">
        <f t="shared" si="1"/>
        <v>6045</v>
      </c>
      <c r="I108" s="234"/>
      <c r="J108" s="247"/>
      <c r="K108" s="27"/>
      <c r="L108" s="247"/>
      <c r="M108" s="247"/>
      <c r="N108" s="247"/>
      <c r="O108" s="247"/>
      <c r="P108" s="140"/>
      <c r="Q108" s="140"/>
      <c r="R108" s="140"/>
      <c r="S108" s="140"/>
      <c r="T108" s="140"/>
      <c r="U108" s="140"/>
      <c r="V108" s="140"/>
      <c r="W108" s="140"/>
      <c r="X108" s="140"/>
      <c r="Y108" s="140"/>
      <c r="Z108" s="140"/>
      <c r="AA108" s="140"/>
      <c r="AB108" s="140"/>
      <c r="AC108" s="140"/>
    </row>
    <row r="109" ht="15.75" customHeight="1">
      <c r="A109" s="763">
        <v>6.15</v>
      </c>
      <c r="B109" s="761" t="s">
        <v>1663</v>
      </c>
      <c r="C109" s="259"/>
      <c r="D109" s="762"/>
      <c r="E109" s="119" t="s">
        <v>428</v>
      </c>
      <c r="F109" s="211">
        <v>5.0</v>
      </c>
      <c r="G109" s="281">
        <v>5802.0</v>
      </c>
      <c r="H109" s="109">
        <f t="shared" si="1"/>
        <v>29010</v>
      </c>
      <c r="I109" s="263"/>
      <c r="J109" s="247"/>
      <c r="K109" s="27"/>
      <c r="L109" s="247"/>
      <c r="M109" s="247"/>
      <c r="N109" s="247"/>
      <c r="O109" s="247"/>
      <c r="P109" s="140"/>
      <c r="Q109" s="140"/>
      <c r="R109" s="140"/>
      <c r="S109" s="140"/>
      <c r="T109" s="140"/>
      <c r="U109" s="140"/>
      <c r="V109" s="140"/>
      <c r="W109" s="140"/>
      <c r="X109" s="140"/>
      <c r="Y109" s="140"/>
      <c r="Z109" s="140"/>
      <c r="AA109" s="140"/>
      <c r="AB109" s="140"/>
      <c r="AC109" s="140"/>
    </row>
    <row r="110" ht="15.75" customHeight="1">
      <c r="A110" s="763">
        <v>6.16</v>
      </c>
      <c r="B110" s="761" t="s">
        <v>1664</v>
      </c>
      <c r="C110" s="259"/>
      <c r="D110" s="762"/>
      <c r="E110" s="119" t="s">
        <v>428</v>
      </c>
      <c r="F110" s="211">
        <v>0.0</v>
      </c>
      <c r="G110" s="764">
        <v>2500.0</v>
      </c>
      <c r="H110" s="109">
        <f t="shared" si="1"/>
        <v>0</v>
      </c>
      <c r="I110" s="234"/>
      <c r="J110" s="247"/>
      <c r="K110" s="247"/>
      <c r="L110" s="247"/>
      <c r="M110" s="247"/>
      <c r="N110" s="247"/>
      <c r="O110" s="247"/>
      <c r="P110" s="140"/>
      <c r="Q110" s="140"/>
      <c r="R110" s="140"/>
      <c r="S110" s="140"/>
      <c r="T110" s="140"/>
      <c r="U110" s="140"/>
      <c r="V110" s="140"/>
      <c r="W110" s="140"/>
      <c r="X110" s="140"/>
      <c r="Y110" s="140"/>
      <c r="Z110" s="140"/>
      <c r="AA110" s="140"/>
      <c r="AB110" s="140"/>
      <c r="AC110" s="140"/>
    </row>
    <row r="111" ht="15.75" customHeight="1">
      <c r="A111" s="763">
        <v>6.17</v>
      </c>
      <c r="B111" s="761" t="s">
        <v>1665</v>
      </c>
      <c r="C111" s="259"/>
      <c r="D111" s="762"/>
      <c r="E111" s="119" t="s">
        <v>428</v>
      </c>
      <c r="F111" s="211">
        <v>0.0</v>
      </c>
      <c r="G111" s="111">
        <v>350.0</v>
      </c>
      <c r="H111" s="109">
        <f t="shared" si="1"/>
        <v>0</v>
      </c>
      <c r="I111" s="234"/>
      <c r="J111" s="247"/>
      <c r="K111" s="247"/>
      <c r="L111" s="247"/>
      <c r="M111" s="247"/>
      <c r="N111" s="247"/>
      <c r="O111" s="247"/>
      <c r="P111" s="140"/>
      <c r="Q111" s="140"/>
      <c r="R111" s="140"/>
      <c r="S111" s="140"/>
      <c r="T111" s="140"/>
      <c r="U111" s="140"/>
      <c r="V111" s="140"/>
      <c r="W111" s="140"/>
      <c r="X111" s="140"/>
      <c r="Y111" s="140"/>
      <c r="Z111" s="140"/>
      <c r="AA111" s="140"/>
      <c r="AB111" s="140"/>
      <c r="AC111" s="140"/>
    </row>
    <row r="112" ht="15.75" customHeight="1">
      <c r="A112" s="763">
        <v>6.18</v>
      </c>
      <c r="B112" s="761" t="s">
        <v>1666</v>
      </c>
      <c r="C112" s="259"/>
      <c r="D112" s="762"/>
      <c r="E112" s="119" t="s">
        <v>428</v>
      </c>
      <c r="F112" s="196">
        <v>9.0</v>
      </c>
      <c r="G112" s="108">
        <v>338.0</v>
      </c>
      <c r="H112" s="109">
        <f t="shared" si="1"/>
        <v>3042</v>
      </c>
      <c r="I112" s="234"/>
      <c r="J112" s="247"/>
      <c r="K112" s="27"/>
      <c r="L112" s="247"/>
      <c r="M112" s="247"/>
      <c r="N112" s="247"/>
      <c r="O112" s="247"/>
      <c r="P112" s="140"/>
      <c r="Q112" s="140"/>
      <c r="R112" s="140"/>
      <c r="S112" s="140"/>
      <c r="T112" s="140"/>
      <c r="U112" s="140"/>
      <c r="V112" s="140"/>
      <c r="W112" s="140"/>
      <c r="X112" s="140"/>
      <c r="Y112" s="140"/>
      <c r="Z112" s="140"/>
      <c r="AA112" s="140"/>
      <c r="AB112" s="140"/>
      <c r="AC112" s="140"/>
    </row>
    <row r="113" ht="15.75" customHeight="1">
      <c r="A113" s="763">
        <v>6.19</v>
      </c>
      <c r="B113" s="761" t="s">
        <v>1667</v>
      </c>
      <c r="C113" s="259"/>
      <c r="D113" s="762"/>
      <c r="E113" s="119" t="s">
        <v>428</v>
      </c>
      <c r="F113" s="196">
        <v>8.0</v>
      </c>
      <c r="G113" s="108">
        <v>1209.0</v>
      </c>
      <c r="H113" s="109">
        <f t="shared" si="1"/>
        <v>9672</v>
      </c>
      <c r="I113" s="234"/>
      <c r="J113" s="247"/>
      <c r="K113" s="27"/>
      <c r="L113" s="247"/>
      <c r="M113" s="247"/>
      <c r="N113" s="247"/>
      <c r="O113" s="247"/>
      <c r="P113" s="140"/>
      <c r="Q113" s="140"/>
      <c r="R113" s="140"/>
      <c r="S113" s="140"/>
      <c r="T113" s="140"/>
      <c r="U113" s="140"/>
      <c r="V113" s="140"/>
      <c r="W113" s="140"/>
      <c r="X113" s="140"/>
      <c r="Y113" s="140"/>
      <c r="Z113" s="140"/>
      <c r="AA113" s="140"/>
      <c r="AB113" s="140"/>
      <c r="AC113" s="140"/>
    </row>
    <row r="114" ht="15.75" customHeight="1">
      <c r="A114" s="763">
        <v>6.2</v>
      </c>
      <c r="B114" s="761" t="s">
        <v>1668</v>
      </c>
      <c r="C114" s="259"/>
      <c r="D114" s="762"/>
      <c r="E114" s="119" t="s">
        <v>428</v>
      </c>
      <c r="F114" s="196">
        <v>4.0</v>
      </c>
      <c r="G114" s="108">
        <v>629.0</v>
      </c>
      <c r="H114" s="109">
        <f t="shared" si="1"/>
        <v>2516</v>
      </c>
      <c r="I114" s="234"/>
      <c r="J114" s="247"/>
      <c r="K114" s="27"/>
      <c r="L114" s="247"/>
      <c r="M114" s="247"/>
      <c r="N114" s="247"/>
      <c r="O114" s="247"/>
      <c r="P114" s="140"/>
      <c r="Q114" s="140"/>
      <c r="R114" s="140"/>
      <c r="S114" s="140"/>
      <c r="T114" s="140"/>
      <c r="U114" s="140"/>
      <c r="V114" s="140"/>
      <c r="W114" s="140"/>
      <c r="X114" s="140"/>
      <c r="Y114" s="140"/>
      <c r="Z114" s="140"/>
      <c r="AA114" s="140"/>
      <c r="AB114" s="140"/>
      <c r="AC114" s="140"/>
    </row>
    <row r="115" ht="15.75" customHeight="1">
      <c r="A115" s="763">
        <v>6.21</v>
      </c>
      <c r="B115" s="761" t="s">
        <v>1669</v>
      </c>
      <c r="C115" s="259"/>
      <c r="D115" s="762"/>
      <c r="E115" s="119" t="s">
        <v>428</v>
      </c>
      <c r="F115" s="196">
        <v>5.0</v>
      </c>
      <c r="G115" s="108">
        <v>3385.0</v>
      </c>
      <c r="H115" s="109">
        <f t="shared" si="1"/>
        <v>16925</v>
      </c>
      <c r="I115" s="234"/>
      <c r="J115" s="247"/>
      <c r="K115" s="27"/>
      <c r="L115" s="247"/>
      <c r="M115" s="247"/>
      <c r="N115" s="247"/>
      <c r="O115" s="247"/>
      <c r="P115" s="140"/>
      <c r="Q115" s="140"/>
      <c r="R115" s="140"/>
      <c r="S115" s="140"/>
      <c r="T115" s="140"/>
      <c r="U115" s="140"/>
      <c r="V115" s="140"/>
      <c r="W115" s="140"/>
      <c r="X115" s="140"/>
      <c r="Y115" s="140"/>
      <c r="Z115" s="140"/>
      <c r="AA115" s="140"/>
      <c r="AB115" s="140"/>
      <c r="AC115" s="140"/>
    </row>
    <row r="116" ht="15.75" customHeight="1">
      <c r="A116" s="763">
        <v>6.22</v>
      </c>
      <c r="B116" s="761" t="s">
        <v>1670</v>
      </c>
      <c r="C116" s="259"/>
      <c r="D116" s="762"/>
      <c r="E116" s="119" t="s">
        <v>428</v>
      </c>
      <c r="F116" s="196">
        <v>4.0</v>
      </c>
      <c r="G116" s="108">
        <v>580.0</v>
      </c>
      <c r="H116" s="109">
        <f t="shared" si="1"/>
        <v>2320</v>
      </c>
      <c r="I116" s="234"/>
      <c r="J116" s="247"/>
      <c r="K116" s="27"/>
      <c r="L116" s="247"/>
      <c r="M116" s="247"/>
      <c r="N116" s="247"/>
      <c r="O116" s="247"/>
      <c r="P116" s="140"/>
      <c r="Q116" s="140"/>
      <c r="R116" s="140"/>
      <c r="S116" s="140"/>
      <c r="T116" s="140"/>
      <c r="U116" s="140"/>
      <c r="V116" s="140"/>
      <c r="W116" s="140"/>
      <c r="X116" s="140"/>
      <c r="Y116" s="140"/>
      <c r="Z116" s="140"/>
      <c r="AA116" s="140"/>
      <c r="AB116" s="140"/>
      <c r="AC116" s="140"/>
    </row>
    <row r="117" ht="15.75" customHeight="1">
      <c r="A117" s="763">
        <v>6.24</v>
      </c>
      <c r="B117" s="761" t="s">
        <v>1671</v>
      </c>
      <c r="C117" s="259"/>
      <c r="D117" s="759"/>
      <c r="E117" s="119" t="s">
        <v>428</v>
      </c>
      <c r="F117" s="196">
        <v>14.0</v>
      </c>
      <c r="G117" s="108">
        <v>145.0</v>
      </c>
      <c r="H117" s="109">
        <f t="shared" si="1"/>
        <v>2030</v>
      </c>
      <c r="I117" s="234"/>
      <c r="J117" s="247"/>
      <c r="K117" s="27"/>
      <c r="L117" s="247"/>
      <c r="M117" s="247"/>
      <c r="N117" s="247"/>
      <c r="O117" s="247"/>
      <c r="P117" s="140"/>
      <c r="Q117" s="140"/>
      <c r="R117" s="140"/>
      <c r="S117" s="140"/>
      <c r="T117" s="140"/>
      <c r="U117" s="140"/>
      <c r="V117" s="140"/>
      <c r="W117" s="140"/>
      <c r="X117" s="140"/>
      <c r="Y117" s="140"/>
      <c r="Z117" s="140"/>
      <c r="AA117" s="140"/>
      <c r="AB117" s="140"/>
      <c r="AC117" s="140"/>
    </row>
    <row r="118" ht="15.75" customHeight="1">
      <c r="A118" s="763">
        <v>6.25</v>
      </c>
      <c r="B118" s="761" t="s">
        <v>1672</v>
      </c>
      <c r="C118" s="259"/>
      <c r="D118" s="759"/>
      <c r="E118" s="234"/>
      <c r="F118" s="214"/>
      <c r="G118" s="214"/>
      <c r="H118" s="109"/>
      <c r="I118" s="234"/>
      <c r="J118" s="247"/>
      <c r="K118" s="247"/>
      <c r="L118" s="247"/>
      <c r="M118" s="247"/>
      <c r="N118" s="247"/>
      <c r="O118" s="247"/>
      <c r="P118" s="140"/>
      <c r="Q118" s="140"/>
      <c r="R118" s="140"/>
      <c r="S118" s="140"/>
      <c r="T118" s="140"/>
      <c r="U118" s="140"/>
      <c r="V118" s="140"/>
      <c r="W118" s="140"/>
      <c r="X118" s="140"/>
      <c r="Y118" s="140"/>
      <c r="Z118" s="140"/>
      <c r="AA118" s="140"/>
      <c r="AB118" s="140"/>
      <c r="AC118" s="140"/>
    </row>
    <row r="119" ht="15.75" customHeight="1">
      <c r="A119" s="763" t="s">
        <v>284</v>
      </c>
      <c r="B119" s="761" t="s">
        <v>1673</v>
      </c>
      <c r="C119" s="259"/>
      <c r="D119" s="762"/>
      <c r="E119" s="119" t="s">
        <v>428</v>
      </c>
      <c r="F119" s="211">
        <v>2.0</v>
      </c>
      <c r="G119" s="108">
        <v>2418.0</v>
      </c>
      <c r="H119" s="109">
        <f t="shared" ref="H119:H122" si="2">G119*F119</f>
        <v>4836</v>
      </c>
      <c r="I119" s="234"/>
      <c r="J119" s="247"/>
      <c r="K119" s="27"/>
      <c r="L119" s="247"/>
      <c r="M119" s="247"/>
      <c r="N119" s="247"/>
      <c r="O119" s="247"/>
      <c r="P119" s="140"/>
      <c r="Q119" s="140"/>
      <c r="R119" s="140"/>
      <c r="S119" s="140"/>
      <c r="T119" s="140"/>
      <c r="U119" s="140"/>
      <c r="V119" s="140"/>
      <c r="W119" s="140"/>
      <c r="X119" s="140"/>
      <c r="Y119" s="140"/>
      <c r="Z119" s="140"/>
      <c r="AA119" s="140"/>
      <c r="AB119" s="140"/>
      <c r="AC119" s="140"/>
    </row>
    <row r="120" ht="15.75" customHeight="1">
      <c r="A120" s="763" t="s">
        <v>292</v>
      </c>
      <c r="B120" s="761" t="s">
        <v>1674</v>
      </c>
      <c r="C120" s="259"/>
      <c r="D120" s="762"/>
      <c r="E120" s="119" t="s">
        <v>428</v>
      </c>
      <c r="F120" s="196">
        <v>0.0</v>
      </c>
      <c r="G120" s="111">
        <v>4000.0</v>
      </c>
      <c r="H120" s="109">
        <f t="shared" si="2"/>
        <v>0</v>
      </c>
      <c r="I120" s="234"/>
      <c r="J120" s="247"/>
      <c r="K120" s="247"/>
      <c r="L120" s="247"/>
      <c r="M120" s="247"/>
      <c r="N120" s="247"/>
      <c r="O120" s="247"/>
      <c r="P120" s="140"/>
      <c r="Q120" s="140"/>
      <c r="R120" s="140"/>
      <c r="S120" s="140"/>
      <c r="T120" s="140"/>
      <c r="U120" s="140"/>
      <c r="V120" s="140"/>
      <c r="W120" s="140"/>
      <c r="X120" s="140"/>
      <c r="Y120" s="140"/>
      <c r="Z120" s="140"/>
      <c r="AA120" s="140"/>
      <c r="AB120" s="140"/>
      <c r="AC120" s="140"/>
    </row>
    <row r="121" ht="15.75" customHeight="1">
      <c r="A121" s="763">
        <v>6.26</v>
      </c>
      <c r="B121" s="761" t="s">
        <v>1675</v>
      </c>
      <c r="C121" s="259"/>
      <c r="D121" s="762"/>
      <c r="E121" s="119" t="s">
        <v>428</v>
      </c>
      <c r="F121" s="211">
        <v>1.0</v>
      </c>
      <c r="G121" s="108">
        <v>1692.0</v>
      </c>
      <c r="H121" s="109">
        <f t="shared" si="2"/>
        <v>1692</v>
      </c>
      <c r="I121" s="259"/>
      <c r="J121" s="247"/>
      <c r="K121" s="27"/>
      <c r="L121" s="247"/>
      <c r="M121" s="247"/>
      <c r="N121" s="247"/>
      <c r="O121" s="247"/>
      <c r="P121" s="140"/>
      <c r="Q121" s="140"/>
      <c r="R121" s="140"/>
      <c r="S121" s="140"/>
      <c r="T121" s="140"/>
      <c r="U121" s="140"/>
      <c r="V121" s="140"/>
      <c r="W121" s="140"/>
      <c r="X121" s="140"/>
      <c r="Y121" s="140"/>
      <c r="Z121" s="140"/>
      <c r="AA121" s="140"/>
      <c r="AB121" s="140"/>
      <c r="AC121" s="140"/>
    </row>
    <row r="122" ht="15.75" customHeight="1">
      <c r="A122" s="763">
        <v>6.27</v>
      </c>
      <c r="B122" s="761" t="s">
        <v>1676</v>
      </c>
      <c r="C122" s="259"/>
      <c r="D122" s="762"/>
      <c r="E122" s="119" t="s">
        <v>428</v>
      </c>
      <c r="F122" s="211">
        <v>1.0</v>
      </c>
      <c r="G122" s="108">
        <v>725.0</v>
      </c>
      <c r="H122" s="109">
        <f t="shared" si="2"/>
        <v>725</v>
      </c>
      <c r="I122" s="266"/>
      <c r="J122" s="247"/>
      <c r="K122" s="27"/>
      <c r="L122" s="247"/>
      <c r="M122" s="247"/>
      <c r="N122" s="247"/>
      <c r="O122" s="247"/>
      <c r="P122" s="140"/>
      <c r="Q122" s="140"/>
      <c r="R122" s="140"/>
      <c r="S122" s="140"/>
      <c r="T122" s="140"/>
      <c r="U122" s="140"/>
      <c r="V122" s="140"/>
      <c r="W122" s="140"/>
      <c r="X122" s="140"/>
      <c r="Y122" s="140"/>
      <c r="Z122" s="140"/>
      <c r="AA122" s="140"/>
      <c r="AB122" s="140"/>
      <c r="AC122" s="140"/>
    </row>
    <row r="123" ht="15.75" customHeight="1">
      <c r="A123" s="763">
        <v>6.28</v>
      </c>
      <c r="B123" s="761" t="s">
        <v>1677</v>
      </c>
      <c r="C123" s="259"/>
      <c r="D123" s="765"/>
      <c r="E123" s="765"/>
      <c r="F123" s="214"/>
      <c r="G123" s="211"/>
      <c r="H123" s="109"/>
      <c r="I123" s="234"/>
      <c r="J123" s="247"/>
      <c r="K123" s="247"/>
      <c r="L123" s="247"/>
      <c r="M123" s="247"/>
      <c r="N123" s="247"/>
      <c r="O123" s="247"/>
      <c r="P123" s="140"/>
      <c r="Q123" s="140"/>
      <c r="R123" s="140"/>
      <c r="S123" s="140"/>
      <c r="T123" s="140"/>
      <c r="U123" s="140"/>
      <c r="V123" s="140"/>
      <c r="W123" s="140"/>
      <c r="X123" s="140"/>
      <c r="Y123" s="140"/>
      <c r="Z123" s="140"/>
      <c r="AA123" s="140"/>
      <c r="AB123" s="140"/>
      <c r="AC123" s="140"/>
    </row>
    <row r="124" ht="15.75" customHeight="1">
      <c r="A124" s="763" t="s">
        <v>284</v>
      </c>
      <c r="B124" s="761" t="s">
        <v>1678</v>
      </c>
      <c r="C124" s="259"/>
      <c r="D124" s="762"/>
      <c r="E124" s="119" t="s">
        <v>428</v>
      </c>
      <c r="F124" s="211">
        <v>1.0</v>
      </c>
      <c r="G124" s="108">
        <v>870.0</v>
      </c>
      <c r="H124" s="109">
        <f t="shared" ref="H124:H125" si="3">G124*F124</f>
        <v>870</v>
      </c>
      <c r="I124" s="234"/>
      <c r="J124" s="247"/>
      <c r="K124" s="27"/>
      <c r="L124" s="247"/>
      <c r="M124" s="247"/>
      <c r="N124" s="247"/>
      <c r="O124" s="247"/>
      <c r="P124" s="140"/>
      <c r="Q124" s="140"/>
      <c r="R124" s="140"/>
      <c r="S124" s="140"/>
      <c r="T124" s="140"/>
      <c r="U124" s="140"/>
      <c r="V124" s="140"/>
      <c r="W124" s="140"/>
      <c r="X124" s="140"/>
      <c r="Y124" s="140"/>
      <c r="Z124" s="140"/>
      <c r="AA124" s="140"/>
      <c r="AB124" s="140"/>
      <c r="AC124" s="140"/>
    </row>
    <row r="125" ht="15.75" customHeight="1">
      <c r="A125" s="763" t="s">
        <v>292</v>
      </c>
      <c r="B125" s="761" t="s">
        <v>1679</v>
      </c>
      <c r="C125" s="259"/>
      <c r="D125" s="762"/>
      <c r="E125" s="119" t="s">
        <v>428</v>
      </c>
      <c r="F125" s="211">
        <v>1.0</v>
      </c>
      <c r="G125" s="108">
        <v>1451.0</v>
      </c>
      <c r="H125" s="109">
        <f t="shared" si="3"/>
        <v>1451</v>
      </c>
      <c r="I125" s="234"/>
      <c r="J125" s="247"/>
      <c r="K125" s="27"/>
      <c r="L125" s="247"/>
      <c r="M125" s="247"/>
      <c r="N125" s="247"/>
      <c r="O125" s="247"/>
      <c r="P125" s="140"/>
      <c r="Q125" s="140"/>
      <c r="R125" s="140"/>
      <c r="S125" s="140"/>
      <c r="T125" s="140"/>
      <c r="U125" s="140"/>
      <c r="V125" s="140"/>
      <c r="W125" s="140"/>
      <c r="X125" s="140"/>
      <c r="Y125" s="140"/>
      <c r="Z125" s="140"/>
      <c r="AA125" s="140"/>
      <c r="AB125" s="140"/>
      <c r="AC125" s="140"/>
    </row>
    <row r="126" ht="15.75" customHeight="1">
      <c r="A126" s="763"/>
      <c r="B126" s="761"/>
      <c r="C126" s="259"/>
      <c r="D126" s="762"/>
      <c r="E126" s="259"/>
      <c r="F126" s="211"/>
      <c r="G126" s="111"/>
      <c r="H126" s="109"/>
      <c r="I126" s="234"/>
      <c r="J126" s="247"/>
      <c r="K126" s="247"/>
      <c r="L126" s="247"/>
      <c r="M126" s="247"/>
      <c r="N126" s="247"/>
      <c r="O126" s="247"/>
      <c r="P126" s="140"/>
      <c r="Q126" s="140"/>
      <c r="R126" s="140"/>
      <c r="S126" s="140"/>
      <c r="T126" s="140"/>
      <c r="U126" s="140"/>
      <c r="V126" s="140"/>
      <c r="W126" s="140"/>
      <c r="X126" s="140"/>
      <c r="Y126" s="140"/>
      <c r="Z126" s="140"/>
      <c r="AA126" s="140"/>
      <c r="AB126" s="140"/>
      <c r="AC126" s="140"/>
    </row>
    <row r="127" ht="15.75" customHeight="1">
      <c r="A127" s="763">
        <v>6.29</v>
      </c>
      <c r="B127" s="761" t="s">
        <v>1680</v>
      </c>
      <c r="C127" s="259"/>
      <c r="D127" s="762"/>
      <c r="E127" s="119" t="s">
        <v>428</v>
      </c>
      <c r="F127" s="211">
        <v>15.0</v>
      </c>
      <c r="G127" s="108">
        <v>242.0</v>
      </c>
      <c r="H127" s="109">
        <f t="shared" ref="H127:H129" si="4">G127*F127</f>
        <v>3630</v>
      </c>
      <c r="I127" s="234"/>
      <c r="J127" s="247"/>
      <c r="K127" s="27"/>
      <c r="L127" s="247"/>
      <c r="M127" s="247"/>
      <c r="N127" s="247"/>
      <c r="O127" s="247"/>
      <c r="P127" s="140"/>
      <c r="Q127" s="140"/>
      <c r="R127" s="140"/>
      <c r="S127" s="140"/>
      <c r="T127" s="140"/>
      <c r="U127" s="140"/>
      <c r="V127" s="140"/>
      <c r="W127" s="140"/>
      <c r="X127" s="140"/>
      <c r="Y127" s="140"/>
      <c r="Z127" s="140"/>
      <c r="AA127" s="140"/>
      <c r="AB127" s="140"/>
      <c r="AC127" s="140"/>
    </row>
    <row r="128" ht="15.75" customHeight="1">
      <c r="A128" s="763">
        <v>6.32</v>
      </c>
      <c r="B128" s="761" t="s">
        <v>1681</v>
      </c>
      <c r="C128" s="259"/>
      <c r="D128" s="762"/>
      <c r="E128" s="119" t="s">
        <v>428</v>
      </c>
      <c r="F128" s="211">
        <v>15.0</v>
      </c>
      <c r="G128" s="108">
        <v>290.0</v>
      </c>
      <c r="H128" s="109">
        <f t="shared" si="4"/>
        <v>4350</v>
      </c>
      <c r="I128" s="234"/>
      <c r="J128" s="247"/>
      <c r="K128" s="27"/>
      <c r="L128" s="247"/>
      <c r="M128" s="247"/>
      <c r="N128" s="247"/>
      <c r="O128" s="247"/>
      <c r="P128" s="140"/>
      <c r="Q128" s="140"/>
      <c r="R128" s="140"/>
      <c r="S128" s="140"/>
      <c r="T128" s="140"/>
      <c r="U128" s="140"/>
      <c r="V128" s="140"/>
      <c r="W128" s="140"/>
      <c r="X128" s="140"/>
      <c r="Y128" s="140"/>
      <c r="Z128" s="140"/>
      <c r="AA128" s="140"/>
      <c r="AB128" s="140"/>
      <c r="AC128" s="140"/>
    </row>
    <row r="129" ht="15.75" customHeight="1">
      <c r="A129" s="763">
        <v>6.33</v>
      </c>
      <c r="B129" s="761" t="s">
        <v>1682</v>
      </c>
      <c r="C129" s="259"/>
      <c r="D129" s="762"/>
      <c r="E129" s="119" t="s">
        <v>428</v>
      </c>
      <c r="F129" s="211">
        <v>2.0</v>
      </c>
      <c r="G129" s="108">
        <v>677.0</v>
      </c>
      <c r="H129" s="109">
        <f t="shared" si="4"/>
        <v>1354</v>
      </c>
      <c r="I129" s="234"/>
      <c r="J129" s="247"/>
      <c r="K129" s="27"/>
      <c r="L129" s="247"/>
      <c r="M129" s="247"/>
      <c r="N129" s="247"/>
      <c r="O129" s="247"/>
      <c r="P129" s="140"/>
      <c r="Q129" s="140"/>
      <c r="R129" s="140"/>
      <c r="S129" s="140"/>
      <c r="T129" s="140"/>
      <c r="U129" s="140"/>
      <c r="V129" s="140"/>
      <c r="W129" s="140"/>
      <c r="X129" s="140"/>
      <c r="Y129" s="140"/>
      <c r="Z129" s="140"/>
      <c r="AA129" s="140"/>
      <c r="AB129" s="140"/>
      <c r="AC129" s="140"/>
    </row>
    <row r="130" ht="15.75" customHeight="1">
      <c r="A130" s="763"/>
      <c r="B130" s="761"/>
      <c r="C130" s="259"/>
      <c r="D130" s="762"/>
      <c r="E130" s="119"/>
      <c r="F130" s="211"/>
      <c r="G130" s="111"/>
      <c r="H130" s="109"/>
      <c r="I130" s="234"/>
      <c r="J130" s="247"/>
      <c r="K130" s="247"/>
      <c r="L130" s="247"/>
      <c r="M130" s="247"/>
      <c r="N130" s="247"/>
      <c r="O130" s="247"/>
      <c r="P130" s="140"/>
      <c r="Q130" s="140"/>
      <c r="R130" s="140"/>
      <c r="S130" s="140"/>
      <c r="T130" s="140"/>
      <c r="U130" s="140"/>
      <c r="V130" s="140"/>
      <c r="W130" s="140"/>
      <c r="X130" s="140"/>
      <c r="Y130" s="140"/>
      <c r="Z130" s="140"/>
      <c r="AA130" s="140"/>
      <c r="AB130" s="140"/>
      <c r="AC130" s="140"/>
    </row>
    <row r="131" ht="15.75" customHeight="1">
      <c r="A131" s="763">
        <v>6.34</v>
      </c>
      <c r="B131" s="761" t="s">
        <v>1683</v>
      </c>
      <c r="C131" s="259"/>
      <c r="D131" s="762"/>
      <c r="E131" s="119" t="s">
        <v>799</v>
      </c>
      <c r="F131" s="211">
        <v>2.0</v>
      </c>
      <c r="G131" s="108">
        <v>241750.0</v>
      </c>
      <c r="H131" s="109">
        <f t="shared" ref="H131:H134" si="5">G131*F131</f>
        <v>483500</v>
      </c>
      <c r="I131" s="234"/>
      <c r="J131" s="247"/>
      <c r="K131" s="27"/>
      <c r="L131" s="247"/>
      <c r="M131" s="247"/>
      <c r="N131" s="247"/>
      <c r="O131" s="247"/>
      <c r="P131" s="140"/>
      <c r="Q131" s="140"/>
      <c r="R131" s="140"/>
      <c r="S131" s="140"/>
      <c r="T131" s="140"/>
      <c r="U131" s="140"/>
      <c r="V131" s="140"/>
      <c r="W131" s="140"/>
      <c r="X131" s="140"/>
      <c r="Y131" s="140"/>
      <c r="Z131" s="140"/>
      <c r="AA131" s="140"/>
      <c r="AB131" s="140"/>
      <c r="AC131" s="140"/>
    </row>
    <row r="132" ht="15.75" customHeight="1">
      <c r="A132" s="763">
        <v>6.35</v>
      </c>
      <c r="B132" s="761" t="s">
        <v>1684</v>
      </c>
      <c r="C132" s="259"/>
      <c r="D132" s="762"/>
      <c r="E132" s="119" t="s">
        <v>799</v>
      </c>
      <c r="F132" s="211">
        <v>2.0</v>
      </c>
      <c r="G132" s="108">
        <v>106370.0</v>
      </c>
      <c r="H132" s="109">
        <f t="shared" si="5"/>
        <v>212740</v>
      </c>
      <c r="I132" s="234"/>
      <c r="J132" s="247"/>
      <c r="K132" s="27"/>
      <c r="L132" s="247"/>
      <c r="M132" s="247"/>
      <c r="N132" s="247"/>
      <c r="O132" s="247"/>
      <c r="P132" s="140"/>
      <c r="Q132" s="140"/>
      <c r="R132" s="140"/>
      <c r="S132" s="140"/>
      <c r="T132" s="140"/>
      <c r="U132" s="140"/>
      <c r="V132" s="140"/>
      <c r="W132" s="140"/>
      <c r="X132" s="140"/>
      <c r="Y132" s="140"/>
      <c r="Z132" s="140"/>
      <c r="AA132" s="140"/>
      <c r="AB132" s="140"/>
      <c r="AC132" s="140"/>
    </row>
    <row r="133" ht="15.75" customHeight="1">
      <c r="A133" s="763">
        <v>6.36</v>
      </c>
      <c r="B133" s="761" t="s">
        <v>1685</v>
      </c>
      <c r="C133" s="259"/>
      <c r="D133" s="762"/>
      <c r="E133" s="119" t="s">
        <v>799</v>
      </c>
      <c r="F133" s="211">
        <v>1.0</v>
      </c>
      <c r="G133" s="108">
        <v>72525.0</v>
      </c>
      <c r="H133" s="109">
        <f t="shared" si="5"/>
        <v>72525</v>
      </c>
      <c r="I133" s="234"/>
      <c r="J133" s="247"/>
      <c r="K133" s="27"/>
      <c r="L133" s="247"/>
      <c r="M133" s="247"/>
      <c r="N133" s="247"/>
      <c r="O133" s="247"/>
      <c r="P133" s="140"/>
      <c r="Q133" s="140"/>
      <c r="R133" s="140"/>
      <c r="S133" s="140"/>
      <c r="T133" s="140"/>
      <c r="U133" s="140"/>
      <c r="V133" s="140"/>
      <c r="W133" s="140"/>
      <c r="X133" s="140"/>
      <c r="Y133" s="140"/>
      <c r="Z133" s="140"/>
      <c r="AA133" s="140"/>
      <c r="AB133" s="140"/>
      <c r="AC133" s="140"/>
    </row>
    <row r="134" ht="15.75" customHeight="1">
      <c r="A134" s="763">
        <v>6.37</v>
      </c>
      <c r="B134" s="761" t="s">
        <v>1686</v>
      </c>
      <c r="C134" s="259"/>
      <c r="D134" s="762"/>
      <c r="E134" s="119" t="s">
        <v>799</v>
      </c>
      <c r="F134" s="211">
        <v>2.0</v>
      </c>
      <c r="G134" s="108">
        <v>77360.0</v>
      </c>
      <c r="H134" s="109">
        <f t="shared" si="5"/>
        <v>154720</v>
      </c>
      <c r="I134" s="234"/>
      <c r="J134" s="247"/>
      <c r="K134" s="27"/>
      <c r="L134" s="247"/>
      <c r="M134" s="247"/>
      <c r="N134" s="247"/>
      <c r="O134" s="247"/>
      <c r="P134" s="140"/>
      <c r="Q134" s="140"/>
      <c r="R134" s="140"/>
      <c r="S134" s="140"/>
      <c r="T134" s="140"/>
      <c r="U134" s="140"/>
      <c r="V134" s="140"/>
      <c r="W134" s="140"/>
      <c r="X134" s="140"/>
      <c r="Y134" s="140"/>
      <c r="Z134" s="140"/>
      <c r="AA134" s="140"/>
      <c r="AB134" s="140"/>
      <c r="AC134" s="140"/>
    </row>
    <row r="135" ht="15.75" customHeight="1">
      <c r="A135" s="763"/>
      <c r="B135" s="761"/>
      <c r="C135" s="259"/>
      <c r="D135" s="762"/>
      <c r="E135" s="259"/>
      <c r="F135" s="214"/>
      <c r="G135" s="111"/>
      <c r="H135" s="158"/>
      <c r="I135" s="234"/>
      <c r="J135" s="247"/>
      <c r="K135" s="247"/>
      <c r="L135" s="247"/>
      <c r="M135" s="247"/>
      <c r="N135" s="247"/>
      <c r="O135" s="247"/>
      <c r="P135" s="140"/>
      <c r="Q135" s="140"/>
      <c r="R135" s="140"/>
      <c r="S135" s="140"/>
      <c r="T135" s="140"/>
      <c r="U135" s="140"/>
      <c r="V135" s="140"/>
      <c r="W135" s="140"/>
      <c r="X135" s="140"/>
      <c r="Y135" s="140"/>
      <c r="Z135" s="140"/>
      <c r="AA135" s="140"/>
      <c r="AB135" s="140"/>
      <c r="AC135" s="140"/>
    </row>
    <row r="136" ht="15.75" customHeight="1">
      <c r="A136" s="82">
        <v>7.0</v>
      </c>
      <c r="B136" s="83" t="s">
        <v>1687</v>
      </c>
      <c r="C136" s="231"/>
      <c r="D136" s="231"/>
      <c r="E136" s="84"/>
      <c r="F136" s="678"/>
      <c r="G136" s="82"/>
      <c r="H136" s="232"/>
      <c r="I136" s="232"/>
      <c r="J136" s="189"/>
      <c r="K136" s="189"/>
      <c r="L136" s="189"/>
      <c r="M136" s="189"/>
      <c r="N136" s="189"/>
      <c r="O136" s="189"/>
      <c r="P136" s="139"/>
      <c r="Q136" s="139"/>
      <c r="R136" s="139"/>
      <c r="S136" s="139"/>
      <c r="T136" s="139"/>
      <c r="U136" s="139"/>
      <c r="V136" s="139"/>
      <c r="W136" s="139"/>
      <c r="X136" s="139"/>
      <c r="Y136" s="139"/>
      <c r="Z136" s="139"/>
      <c r="AA136" s="139"/>
      <c r="AB136" s="139"/>
      <c r="AC136" s="139"/>
    </row>
    <row r="137" ht="15.75" customHeight="1">
      <c r="A137" s="760"/>
      <c r="B137" s="766"/>
      <c r="C137" s="259"/>
      <c r="D137" s="762"/>
      <c r="E137" s="259"/>
      <c r="F137" s="214"/>
      <c r="G137" s="111"/>
      <c r="H137" s="158"/>
      <c r="I137" s="234"/>
      <c r="J137" s="247"/>
      <c r="K137" s="247"/>
      <c r="L137" s="247"/>
      <c r="M137" s="247"/>
      <c r="N137" s="247"/>
      <c r="O137" s="247"/>
      <c r="P137" s="140"/>
      <c r="Q137" s="140"/>
      <c r="R137" s="140"/>
      <c r="S137" s="140"/>
      <c r="T137" s="140"/>
      <c r="U137" s="140"/>
      <c r="V137" s="140"/>
      <c r="W137" s="140"/>
      <c r="X137" s="140"/>
      <c r="Y137" s="140"/>
      <c r="Z137" s="140"/>
      <c r="AA137" s="140"/>
      <c r="AB137" s="140"/>
      <c r="AC137" s="140"/>
    </row>
    <row r="138" ht="15.75" customHeight="1">
      <c r="A138" s="760">
        <v>7.1</v>
      </c>
      <c r="B138" s="766" t="s">
        <v>1688</v>
      </c>
      <c r="C138" s="259"/>
      <c r="D138" s="762"/>
      <c r="E138" s="259"/>
      <c r="F138" s="214"/>
      <c r="G138" s="111"/>
      <c r="H138" s="158"/>
      <c r="I138" s="234"/>
      <c r="J138" s="247"/>
      <c r="K138" s="247"/>
      <c r="L138" s="247"/>
      <c r="M138" s="247"/>
      <c r="N138" s="247"/>
      <c r="O138" s="247"/>
      <c r="P138" s="140"/>
      <c r="Q138" s="140"/>
      <c r="R138" s="140"/>
      <c r="S138" s="140"/>
      <c r="T138" s="140"/>
      <c r="U138" s="140"/>
      <c r="V138" s="140"/>
      <c r="W138" s="140"/>
      <c r="X138" s="140"/>
      <c r="Y138" s="140"/>
      <c r="Z138" s="140"/>
      <c r="AA138" s="140"/>
      <c r="AB138" s="140"/>
      <c r="AC138" s="140"/>
    </row>
    <row r="139" ht="15.75" customHeight="1">
      <c r="A139" s="763" t="s">
        <v>284</v>
      </c>
      <c r="B139" s="761" t="s">
        <v>1689</v>
      </c>
      <c r="C139" s="259"/>
      <c r="D139" s="762"/>
      <c r="E139" s="119" t="s">
        <v>308</v>
      </c>
      <c r="F139" s="211">
        <v>80.0</v>
      </c>
      <c r="G139" s="108">
        <v>575.0</v>
      </c>
      <c r="H139" s="109">
        <f t="shared" ref="H139:H142" si="6">G139*F139</f>
        <v>46000</v>
      </c>
      <c r="I139" s="234"/>
      <c r="J139" s="247"/>
      <c r="K139" s="27"/>
      <c r="L139" s="247"/>
      <c r="M139" s="247"/>
      <c r="N139" s="247"/>
      <c r="O139" s="247"/>
      <c r="P139" s="140"/>
      <c r="Q139" s="140"/>
      <c r="R139" s="140"/>
      <c r="S139" s="140"/>
      <c r="T139" s="140"/>
      <c r="U139" s="140"/>
      <c r="V139" s="140"/>
      <c r="W139" s="140"/>
      <c r="X139" s="140"/>
      <c r="Y139" s="140"/>
      <c r="Z139" s="140"/>
      <c r="AA139" s="140"/>
      <c r="AB139" s="140"/>
      <c r="AC139" s="140"/>
    </row>
    <row r="140" ht="15.75" customHeight="1">
      <c r="A140" s="763" t="s">
        <v>292</v>
      </c>
      <c r="B140" s="761" t="s">
        <v>1690</v>
      </c>
      <c r="C140" s="259"/>
      <c r="D140" s="762"/>
      <c r="E140" s="119" t="s">
        <v>308</v>
      </c>
      <c r="F140" s="211">
        <v>60.0</v>
      </c>
      <c r="G140" s="108">
        <v>424.0</v>
      </c>
      <c r="H140" s="109">
        <f t="shared" si="6"/>
        <v>25440</v>
      </c>
      <c r="I140" s="234"/>
      <c r="J140" s="247"/>
      <c r="K140" s="27"/>
      <c r="L140" s="247"/>
      <c r="M140" s="247"/>
      <c r="N140" s="247"/>
      <c r="O140" s="247"/>
      <c r="P140" s="140"/>
      <c r="Q140" s="140"/>
      <c r="R140" s="140"/>
      <c r="S140" s="140"/>
      <c r="T140" s="140"/>
      <c r="U140" s="140"/>
      <c r="V140" s="140"/>
      <c r="W140" s="140"/>
      <c r="X140" s="140"/>
      <c r="Y140" s="140"/>
      <c r="Z140" s="140"/>
      <c r="AA140" s="140"/>
      <c r="AB140" s="140"/>
      <c r="AC140" s="140"/>
    </row>
    <row r="141" ht="15.75" customHeight="1">
      <c r="A141" s="763" t="s">
        <v>508</v>
      </c>
      <c r="B141" s="761" t="s">
        <v>1691</v>
      </c>
      <c r="C141" s="259"/>
      <c r="D141" s="762"/>
      <c r="E141" s="119" t="s">
        <v>308</v>
      </c>
      <c r="F141" s="211">
        <v>80.0</v>
      </c>
      <c r="G141" s="108">
        <v>322.0</v>
      </c>
      <c r="H141" s="109">
        <f t="shared" si="6"/>
        <v>25760</v>
      </c>
      <c r="I141" s="234"/>
      <c r="J141" s="247"/>
      <c r="K141" s="27"/>
      <c r="L141" s="247"/>
      <c r="M141" s="247"/>
      <c r="N141" s="247"/>
      <c r="O141" s="247"/>
      <c r="P141" s="140"/>
      <c r="Q141" s="140"/>
      <c r="R141" s="140"/>
      <c r="S141" s="140"/>
      <c r="T141" s="140"/>
      <c r="U141" s="140"/>
      <c r="V141" s="140"/>
      <c r="W141" s="140"/>
      <c r="X141" s="140"/>
      <c r="Y141" s="140"/>
      <c r="Z141" s="140"/>
      <c r="AA141" s="140"/>
      <c r="AB141" s="140"/>
      <c r="AC141" s="140"/>
    </row>
    <row r="142" ht="15.75" customHeight="1">
      <c r="A142" s="763" t="s">
        <v>510</v>
      </c>
      <c r="B142" s="761" t="s">
        <v>1692</v>
      </c>
      <c r="C142" s="259"/>
      <c r="D142" s="762"/>
      <c r="E142" s="119" t="s">
        <v>308</v>
      </c>
      <c r="F142" s="211">
        <v>60.0</v>
      </c>
      <c r="G142" s="108">
        <v>264.0</v>
      </c>
      <c r="H142" s="109">
        <f t="shared" si="6"/>
        <v>15840</v>
      </c>
      <c r="I142" s="234"/>
      <c r="J142" s="247"/>
      <c r="K142" s="27"/>
      <c r="L142" s="247"/>
      <c r="M142" s="247"/>
      <c r="N142" s="247"/>
      <c r="O142" s="247"/>
      <c r="P142" s="140"/>
      <c r="Q142" s="140"/>
      <c r="R142" s="140"/>
      <c r="S142" s="140"/>
      <c r="T142" s="140"/>
      <c r="U142" s="140"/>
      <c r="V142" s="140"/>
      <c r="W142" s="140"/>
      <c r="X142" s="140"/>
      <c r="Y142" s="140"/>
      <c r="Z142" s="140"/>
      <c r="AA142" s="140"/>
      <c r="AB142" s="140"/>
      <c r="AC142" s="140"/>
    </row>
    <row r="143" ht="15.75" customHeight="1">
      <c r="A143" s="767"/>
      <c r="B143" s="759"/>
      <c r="C143" s="759"/>
      <c r="D143" s="234"/>
      <c r="E143" s="234"/>
      <c r="F143" s="214"/>
      <c r="G143" s="234"/>
      <c r="H143" s="234"/>
      <c r="I143" s="234"/>
      <c r="J143" s="247"/>
      <c r="K143" s="247"/>
      <c r="L143" s="247"/>
      <c r="M143" s="247"/>
      <c r="N143" s="247"/>
      <c r="O143" s="247"/>
      <c r="P143" s="140"/>
      <c r="Q143" s="140"/>
      <c r="R143" s="140"/>
      <c r="S143" s="140"/>
      <c r="T143" s="140"/>
      <c r="U143" s="140"/>
      <c r="V143" s="140"/>
      <c r="W143" s="140"/>
      <c r="X143" s="140"/>
      <c r="Y143" s="140"/>
      <c r="Z143" s="140"/>
      <c r="AA143" s="140"/>
      <c r="AB143" s="140"/>
      <c r="AC143" s="140"/>
    </row>
    <row r="144" ht="15.75" customHeight="1">
      <c r="A144" s="760">
        <v>7.2</v>
      </c>
      <c r="B144" s="768" t="s">
        <v>1693</v>
      </c>
      <c r="C144" s="759"/>
      <c r="D144" s="234"/>
      <c r="E144" s="234"/>
      <c r="F144" s="214"/>
      <c r="G144" s="234"/>
      <c r="H144" s="234"/>
      <c r="I144" s="234"/>
      <c r="J144" s="247"/>
      <c r="K144" s="247"/>
      <c r="L144" s="247"/>
      <c r="M144" s="247"/>
      <c r="N144" s="247"/>
      <c r="O144" s="247"/>
      <c r="P144" s="140"/>
      <c r="Q144" s="140"/>
      <c r="R144" s="140"/>
      <c r="S144" s="140"/>
      <c r="T144" s="140"/>
      <c r="U144" s="140"/>
      <c r="V144" s="140"/>
      <c r="W144" s="140"/>
      <c r="X144" s="140"/>
      <c r="Y144" s="140"/>
      <c r="Z144" s="140"/>
      <c r="AA144" s="140"/>
      <c r="AB144" s="140"/>
      <c r="AC144" s="140"/>
    </row>
    <row r="145" ht="15.75" customHeight="1">
      <c r="A145" s="763" t="s">
        <v>284</v>
      </c>
      <c r="B145" s="761" t="s">
        <v>1694</v>
      </c>
      <c r="C145" s="259"/>
      <c r="D145" s="762"/>
      <c r="E145" s="119" t="s">
        <v>308</v>
      </c>
      <c r="F145" s="211">
        <v>40.0</v>
      </c>
      <c r="G145" s="108">
        <v>390.0</v>
      </c>
      <c r="H145" s="109">
        <f t="shared" ref="H145:H147" si="7">G145*F145</f>
        <v>15600</v>
      </c>
      <c r="I145" s="234"/>
      <c r="J145" s="247"/>
      <c r="K145" s="27"/>
      <c r="L145" s="247"/>
      <c r="M145" s="247"/>
      <c r="N145" s="247"/>
      <c r="O145" s="247"/>
      <c r="P145" s="140"/>
      <c r="Q145" s="140"/>
      <c r="R145" s="140"/>
      <c r="S145" s="140"/>
      <c r="T145" s="140"/>
      <c r="U145" s="140"/>
      <c r="V145" s="140"/>
      <c r="W145" s="140"/>
      <c r="X145" s="140"/>
      <c r="Y145" s="140"/>
      <c r="Z145" s="140"/>
      <c r="AA145" s="140"/>
      <c r="AB145" s="140"/>
      <c r="AC145" s="140"/>
    </row>
    <row r="146" ht="15.75" customHeight="1">
      <c r="A146" s="763" t="s">
        <v>292</v>
      </c>
      <c r="B146" s="761" t="s">
        <v>1695</v>
      </c>
      <c r="C146" s="259"/>
      <c r="D146" s="762"/>
      <c r="E146" s="119" t="s">
        <v>308</v>
      </c>
      <c r="F146" s="211">
        <v>30.0</v>
      </c>
      <c r="G146" s="108">
        <v>305.0</v>
      </c>
      <c r="H146" s="109">
        <f t="shared" si="7"/>
        <v>9150</v>
      </c>
      <c r="I146" s="234"/>
      <c r="J146" s="247"/>
      <c r="K146" s="27"/>
      <c r="L146" s="247"/>
      <c r="M146" s="247"/>
      <c r="N146" s="247"/>
      <c r="O146" s="247"/>
      <c r="P146" s="140"/>
      <c r="Q146" s="140"/>
      <c r="R146" s="140"/>
      <c r="S146" s="140"/>
      <c r="T146" s="140"/>
      <c r="U146" s="140"/>
      <c r="V146" s="140"/>
      <c r="W146" s="140"/>
      <c r="X146" s="140"/>
      <c r="Y146" s="140"/>
      <c r="Z146" s="140"/>
      <c r="AA146" s="140"/>
      <c r="AB146" s="140"/>
      <c r="AC146" s="140"/>
    </row>
    <row r="147" ht="15.75" customHeight="1">
      <c r="A147" s="763" t="s">
        <v>508</v>
      </c>
      <c r="B147" s="761" t="s">
        <v>1696</v>
      </c>
      <c r="C147" s="259"/>
      <c r="D147" s="762"/>
      <c r="E147" s="119" t="s">
        <v>428</v>
      </c>
      <c r="F147" s="211">
        <v>4.0</v>
      </c>
      <c r="G147" s="108">
        <v>1252.0</v>
      </c>
      <c r="H147" s="109">
        <f t="shared" si="7"/>
        <v>5008</v>
      </c>
      <c r="I147" s="234"/>
      <c r="J147" s="247"/>
      <c r="K147" s="27"/>
      <c r="L147" s="247"/>
      <c r="M147" s="247"/>
      <c r="N147" s="247"/>
      <c r="O147" s="247"/>
      <c r="P147" s="140"/>
      <c r="Q147" s="140"/>
      <c r="R147" s="140"/>
      <c r="S147" s="140"/>
      <c r="T147" s="140"/>
      <c r="U147" s="140"/>
      <c r="V147" s="140"/>
      <c r="W147" s="140"/>
      <c r="X147" s="140"/>
      <c r="Y147" s="140"/>
      <c r="Z147" s="140"/>
      <c r="AA147" s="140"/>
      <c r="AB147" s="140"/>
      <c r="AC147" s="140"/>
    </row>
    <row r="148" ht="15.75" customHeight="1">
      <c r="A148" s="763"/>
      <c r="B148" s="761"/>
      <c r="C148" s="259"/>
      <c r="D148" s="762"/>
      <c r="E148" s="259"/>
      <c r="F148" s="214"/>
      <c r="G148" s="111"/>
      <c r="H148" s="158"/>
      <c r="I148" s="234"/>
      <c r="J148" s="247"/>
      <c r="K148" s="247"/>
      <c r="L148" s="247"/>
      <c r="M148" s="247"/>
      <c r="N148" s="247"/>
      <c r="O148" s="247"/>
      <c r="P148" s="140"/>
      <c r="Q148" s="140"/>
      <c r="R148" s="140"/>
      <c r="S148" s="140"/>
      <c r="T148" s="140"/>
      <c r="U148" s="140"/>
      <c r="V148" s="140"/>
      <c r="W148" s="140"/>
      <c r="X148" s="140"/>
      <c r="Y148" s="140"/>
      <c r="Z148" s="140"/>
      <c r="AA148" s="140"/>
      <c r="AB148" s="140"/>
      <c r="AC148" s="140"/>
    </row>
    <row r="149" ht="15.75" customHeight="1">
      <c r="A149" s="760">
        <v>7.3</v>
      </c>
      <c r="B149" s="769" t="s">
        <v>1697</v>
      </c>
      <c r="C149" s="759"/>
      <c r="D149" s="234"/>
      <c r="E149" s="234"/>
      <c r="F149" s="214"/>
      <c r="G149" s="234"/>
      <c r="H149" s="234"/>
      <c r="I149" s="234"/>
      <c r="J149" s="247"/>
      <c r="K149" s="247"/>
      <c r="L149" s="247"/>
      <c r="M149" s="247"/>
      <c r="N149" s="247"/>
      <c r="O149" s="247"/>
      <c r="P149" s="140"/>
      <c r="Q149" s="140"/>
      <c r="R149" s="140"/>
      <c r="S149" s="140"/>
      <c r="T149" s="140"/>
      <c r="U149" s="140"/>
      <c r="V149" s="140"/>
      <c r="W149" s="140"/>
      <c r="X149" s="140"/>
      <c r="Y149" s="140"/>
      <c r="Z149" s="140"/>
      <c r="AA149" s="140"/>
      <c r="AB149" s="140"/>
      <c r="AC149" s="140"/>
    </row>
    <row r="150" ht="15.75" customHeight="1">
      <c r="A150" s="763" t="s">
        <v>284</v>
      </c>
      <c r="B150" s="761" t="s">
        <v>1698</v>
      </c>
      <c r="C150" s="259"/>
      <c r="D150" s="762"/>
      <c r="E150" s="119" t="s">
        <v>428</v>
      </c>
      <c r="F150" s="211">
        <v>12.0</v>
      </c>
      <c r="G150" s="108">
        <v>1209.0</v>
      </c>
      <c r="H150" s="109">
        <f t="shared" ref="H150:H151" si="8">G150*F150</f>
        <v>14508</v>
      </c>
      <c r="I150" s="234"/>
      <c r="J150" s="247"/>
      <c r="K150" s="27"/>
      <c r="L150" s="247"/>
      <c r="M150" s="247"/>
      <c r="N150" s="247"/>
      <c r="O150" s="247"/>
      <c r="P150" s="140"/>
      <c r="Q150" s="140"/>
      <c r="R150" s="140"/>
      <c r="S150" s="140"/>
      <c r="T150" s="140"/>
      <c r="U150" s="140"/>
      <c r="V150" s="140"/>
      <c r="W150" s="140"/>
      <c r="X150" s="140"/>
      <c r="Y150" s="140"/>
      <c r="Z150" s="140"/>
      <c r="AA150" s="140"/>
      <c r="AB150" s="140"/>
      <c r="AC150" s="140"/>
    </row>
    <row r="151" ht="15.75" customHeight="1">
      <c r="A151" s="763" t="s">
        <v>292</v>
      </c>
      <c r="B151" s="761" t="s">
        <v>1699</v>
      </c>
      <c r="C151" s="259"/>
      <c r="D151" s="762"/>
      <c r="E151" s="119" t="s">
        <v>428</v>
      </c>
      <c r="F151" s="211">
        <v>6.0</v>
      </c>
      <c r="G151" s="108">
        <v>6286.0</v>
      </c>
      <c r="H151" s="109">
        <f t="shared" si="8"/>
        <v>37716</v>
      </c>
      <c r="I151" s="234"/>
      <c r="J151" s="247"/>
      <c r="K151" s="27"/>
      <c r="L151" s="247"/>
      <c r="M151" s="247"/>
      <c r="N151" s="247"/>
      <c r="O151" s="247"/>
      <c r="P151" s="140"/>
      <c r="Q151" s="140"/>
      <c r="R151" s="140"/>
      <c r="S151" s="140"/>
      <c r="T151" s="140"/>
      <c r="U151" s="140"/>
      <c r="V151" s="140"/>
      <c r="W151" s="140"/>
      <c r="X151" s="140"/>
      <c r="Y151" s="140"/>
      <c r="Z151" s="140"/>
      <c r="AA151" s="140"/>
      <c r="AB151" s="140"/>
      <c r="AC151" s="140"/>
    </row>
    <row r="152" ht="15.75" customHeight="1">
      <c r="A152" s="763"/>
      <c r="B152" s="761"/>
      <c r="C152" s="259"/>
      <c r="D152" s="762"/>
      <c r="E152" s="259"/>
      <c r="F152" s="211"/>
      <c r="G152" s="111"/>
      <c r="H152" s="158"/>
      <c r="I152" s="234"/>
      <c r="J152" s="247"/>
      <c r="K152" s="247"/>
      <c r="L152" s="247"/>
      <c r="M152" s="247"/>
      <c r="N152" s="247"/>
      <c r="O152" s="247"/>
      <c r="P152" s="140"/>
      <c r="Q152" s="140"/>
      <c r="R152" s="140"/>
      <c r="S152" s="140"/>
      <c r="T152" s="140"/>
      <c r="U152" s="140"/>
      <c r="V152" s="140"/>
      <c r="W152" s="140"/>
      <c r="X152" s="140"/>
      <c r="Y152" s="140"/>
      <c r="Z152" s="140"/>
      <c r="AA152" s="140"/>
      <c r="AB152" s="140"/>
      <c r="AC152" s="140"/>
    </row>
    <row r="153" ht="15.75" customHeight="1">
      <c r="A153" s="82">
        <v>8.0</v>
      </c>
      <c r="B153" s="83" t="s">
        <v>1700</v>
      </c>
      <c r="C153" s="231"/>
      <c r="D153" s="231"/>
      <c r="E153" s="84"/>
      <c r="F153" s="678"/>
      <c r="G153" s="82"/>
      <c r="H153" s="232"/>
      <c r="I153" s="232"/>
      <c r="J153" s="189"/>
      <c r="K153" s="189"/>
      <c r="L153" s="189"/>
      <c r="M153" s="189"/>
      <c r="N153" s="189"/>
      <c r="O153" s="189"/>
      <c r="P153" s="139"/>
      <c r="Q153" s="139"/>
      <c r="R153" s="139"/>
      <c r="S153" s="139"/>
      <c r="T153" s="139"/>
      <c r="U153" s="139"/>
      <c r="V153" s="139"/>
      <c r="W153" s="139"/>
      <c r="X153" s="139"/>
      <c r="Y153" s="139"/>
      <c r="Z153" s="139"/>
      <c r="AA153" s="139"/>
      <c r="AB153" s="139"/>
      <c r="AC153" s="139"/>
    </row>
    <row r="154" ht="15.75" customHeight="1">
      <c r="A154" s="763"/>
      <c r="B154" s="761"/>
      <c r="C154" s="259"/>
      <c r="D154" s="762"/>
      <c r="E154" s="259"/>
      <c r="F154" s="211"/>
      <c r="G154" s="111"/>
      <c r="H154" s="158"/>
      <c r="I154" s="234"/>
      <c r="J154" s="247"/>
      <c r="K154" s="247"/>
      <c r="L154" s="247"/>
      <c r="M154" s="247"/>
      <c r="N154" s="247"/>
      <c r="O154" s="247"/>
      <c r="P154" s="140"/>
      <c r="Q154" s="140"/>
      <c r="R154" s="140"/>
      <c r="S154" s="140"/>
      <c r="T154" s="140"/>
      <c r="U154" s="140"/>
      <c r="V154" s="140"/>
      <c r="W154" s="140"/>
      <c r="X154" s="140"/>
      <c r="Y154" s="140"/>
      <c r="Z154" s="140"/>
      <c r="AA154" s="140"/>
      <c r="AB154" s="140"/>
      <c r="AC154" s="140"/>
    </row>
    <row r="155" ht="15.75" customHeight="1">
      <c r="A155" s="760">
        <v>8.1</v>
      </c>
      <c r="B155" s="761" t="s">
        <v>1701</v>
      </c>
      <c r="C155" s="259"/>
      <c r="D155" s="762"/>
      <c r="E155" s="259"/>
      <c r="F155" s="211"/>
      <c r="G155" s="111"/>
      <c r="H155" s="158"/>
      <c r="I155" s="234"/>
      <c r="J155" s="247"/>
      <c r="K155" s="247"/>
      <c r="L155" s="247"/>
      <c r="M155" s="247"/>
      <c r="N155" s="247"/>
      <c r="O155" s="247"/>
      <c r="P155" s="140"/>
      <c r="Q155" s="140"/>
      <c r="R155" s="140"/>
      <c r="S155" s="140"/>
      <c r="T155" s="140"/>
      <c r="U155" s="140"/>
      <c r="V155" s="140"/>
      <c r="W155" s="140"/>
      <c r="X155" s="140"/>
      <c r="Y155" s="140"/>
      <c r="Z155" s="140"/>
      <c r="AA155" s="140"/>
      <c r="AB155" s="140"/>
      <c r="AC155" s="140"/>
    </row>
    <row r="156" ht="15.75" customHeight="1">
      <c r="A156" s="763" t="s">
        <v>284</v>
      </c>
      <c r="B156" s="761" t="s">
        <v>1702</v>
      </c>
      <c r="C156" s="259"/>
      <c r="D156" s="762"/>
      <c r="E156" s="119" t="s">
        <v>308</v>
      </c>
      <c r="F156" s="211">
        <v>30.0</v>
      </c>
      <c r="G156" s="108">
        <v>491.0</v>
      </c>
      <c r="H156" s="109">
        <f t="shared" ref="H156:H160" si="9">G156*F156</f>
        <v>14730</v>
      </c>
      <c r="I156" s="234"/>
      <c r="J156" s="247"/>
      <c r="K156" s="27"/>
      <c r="L156" s="247"/>
      <c r="M156" s="247"/>
      <c r="N156" s="247"/>
      <c r="O156" s="247"/>
      <c r="P156" s="140"/>
      <c r="Q156" s="140"/>
      <c r="R156" s="140"/>
      <c r="S156" s="140"/>
      <c r="T156" s="140"/>
      <c r="U156" s="140"/>
      <c r="V156" s="140"/>
      <c r="W156" s="140"/>
      <c r="X156" s="140"/>
      <c r="Y156" s="140"/>
      <c r="Z156" s="140"/>
      <c r="AA156" s="140"/>
      <c r="AB156" s="140"/>
      <c r="AC156" s="140"/>
    </row>
    <row r="157" ht="15.75" customHeight="1">
      <c r="A157" s="763" t="s">
        <v>292</v>
      </c>
      <c r="B157" s="761" t="s">
        <v>1703</v>
      </c>
      <c r="C157" s="259"/>
      <c r="D157" s="762"/>
      <c r="E157" s="119" t="s">
        <v>308</v>
      </c>
      <c r="F157" s="211">
        <v>60.0</v>
      </c>
      <c r="G157" s="108">
        <v>372.0</v>
      </c>
      <c r="H157" s="109">
        <f t="shared" si="9"/>
        <v>22320</v>
      </c>
      <c r="I157" s="234"/>
      <c r="J157" s="247"/>
      <c r="K157" s="27"/>
      <c r="L157" s="247"/>
      <c r="M157" s="247"/>
      <c r="N157" s="247"/>
      <c r="O157" s="247"/>
      <c r="P157" s="140"/>
      <c r="Q157" s="140"/>
      <c r="R157" s="140"/>
      <c r="S157" s="140"/>
      <c r="T157" s="140"/>
      <c r="U157" s="140"/>
      <c r="V157" s="140"/>
      <c r="W157" s="140"/>
      <c r="X157" s="140"/>
      <c r="Y157" s="140"/>
      <c r="Z157" s="140"/>
      <c r="AA157" s="140"/>
      <c r="AB157" s="140"/>
      <c r="AC157" s="140"/>
    </row>
    <row r="158" ht="15.75" customHeight="1">
      <c r="A158" s="763" t="s">
        <v>508</v>
      </c>
      <c r="B158" s="761" t="s">
        <v>1704</v>
      </c>
      <c r="C158" s="259"/>
      <c r="D158" s="762"/>
      <c r="E158" s="119" t="s">
        <v>308</v>
      </c>
      <c r="F158" s="211">
        <v>100.0</v>
      </c>
      <c r="G158" s="108">
        <v>305.0</v>
      </c>
      <c r="H158" s="109">
        <f t="shared" si="9"/>
        <v>30500</v>
      </c>
      <c r="I158" s="234"/>
      <c r="J158" s="247"/>
      <c r="K158" s="27"/>
      <c r="L158" s="247"/>
      <c r="M158" s="247"/>
      <c r="N158" s="247"/>
      <c r="O158" s="247"/>
      <c r="P158" s="140"/>
      <c r="Q158" s="140"/>
      <c r="R158" s="140"/>
      <c r="S158" s="140"/>
      <c r="T158" s="140"/>
      <c r="U158" s="140"/>
      <c r="V158" s="140"/>
      <c r="W158" s="140"/>
      <c r="X158" s="140"/>
      <c r="Y158" s="140"/>
      <c r="Z158" s="140"/>
      <c r="AA158" s="140"/>
      <c r="AB158" s="140"/>
      <c r="AC158" s="140"/>
    </row>
    <row r="159" ht="15.75" customHeight="1">
      <c r="A159" s="763" t="s">
        <v>510</v>
      </c>
      <c r="B159" s="761" t="s">
        <v>1705</v>
      </c>
      <c r="C159" s="259"/>
      <c r="D159" s="762"/>
      <c r="E159" s="119" t="s">
        <v>308</v>
      </c>
      <c r="F159" s="211">
        <v>80.0</v>
      </c>
      <c r="G159" s="108">
        <v>220.0</v>
      </c>
      <c r="H159" s="109">
        <f t="shared" si="9"/>
        <v>17600</v>
      </c>
      <c r="I159" s="234"/>
      <c r="J159" s="247"/>
      <c r="K159" s="27"/>
      <c r="L159" s="247"/>
      <c r="M159" s="247"/>
      <c r="N159" s="247"/>
      <c r="O159" s="247"/>
      <c r="P159" s="140"/>
      <c r="Q159" s="140"/>
      <c r="R159" s="140"/>
      <c r="S159" s="140"/>
      <c r="T159" s="140"/>
      <c r="U159" s="140"/>
      <c r="V159" s="140"/>
      <c r="W159" s="140"/>
      <c r="X159" s="140"/>
      <c r="Y159" s="140"/>
      <c r="Z159" s="140"/>
      <c r="AA159" s="140"/>
      <c r="AB159" s="140"/>
      <c r="AC159" s="140"/>
    </row>
    <row r="160" ht="15.75" customHeight="1">
      <c r="A160" s="763" t="s">
        <v>952</v>
      </c>
      <c r="B160" s="761" t="s">
        <v>1706</v>
      </c>
      <c r="C160" s="259"/>
      <c r="D160" s="762"/>
      <c r="E160" s="119" t="s">
        <v>327</v>
      </c>
      <c r="F160" s="211">
        <v>1.0</v>
      </c>
      <c r="G160" s="108">
        <v>8220.0</v>
      </c>
      <c r="H160" s="109">
        <f t="shared" si="9"/>
        <v>8220</v>
      </c>
      <c r="I160" s="234"/>
      <c r="J160" s="247"/>
      <c r="K160" s="27"/>
      <c r="L160" s="247"/>
      <c r="M160" s="247"/>
      <c r="N160" s="247"/>
      <c r="O160" s="247"/>
      <c r="P160" s="140"/>
      <c r="Q160" s="140"/>
      <c r="R160" s="140"/>
      <c r="S160" s="140"/>
      <c r="T160" s="140"/>
      <c r="U160" s="140"/>
      <c r="V160" s="140"/>
      <c r="W160" s="140"/>
      <c r="X160" s="140"/>
      <c r="Y160" s="140"/>
      <c r="Z160" s="140"/>
      <c r="AA160" s="140"/>
      <c r="AB160" s="140"/>
      <c r="AC160" s="140"/>
    </row>
    <row r="161" ht="15.75" customHeight="1">
      <c r="A161" s="767"/>
      <c r="B161" s="759"/>
      <c r="C161" s="759"/>
      <c r="D161" s="234"/>
      <c r="E161" s="234"/>
      <c r="F161" s="214"/>
      <c r="G161" s="234"/>
      <c r="H161" s="234"/>
      <c r="I161" s="234"/>
      <c r="J161" s="247"/>
      <c r="K161" s="247"/>
      <c r="L161" s="247"/>
      <c r="M161" s="247"/>
      <c r="N161" s="247"/>
      <c r="O161" s="247"/>
      <c r="P161" s="140"/>
      <c r="Q161" s="140"/>
      <c r="R161" s="140"/>
      <c r="S161" s="140"/>
      <c r="T161" s="140"/>
      <c r="U161" s="140"/>
      <c r="V161" s="140"/>
      <c r="W161" s="140"/>
      <c r="X161" s="140"/>
      <c r="Y161" s="140"/>
      <c r="Z161" s="140"/>
      <c r="AA161" s="140"/>
      <c r="AB161" s="140"/>
      <c r="AC161" s="140"/>
    </row>
    <row r="162" ht="15.75" customHeight="1">
      <c r="A162" s="82">
        <v>9.0</v>
      </c>
      <c r="B162" s="83" t="s">
        <v>1707</v>
      </c>
      <c r="C162" s="231"/>
      <c r="D162" s="231"/>
      <c r="E162" s="84"/>
      <c r="F162" s="678"/>
      <c r="G162" s="82"/>
      <c r="H162" s="232"/>
      <c r="I162" s="232"/>
      <c r="J162" s="189"/>
      <c r="K162" s="189"/>
      <c r="L162" s="189"/>
      <c r="M162" s="189"/>
      <c r="N162" s="189"/>
      <c r="O162" s="189"/>
      <c r="P162" s="139"/>
      <c r="Q162" s="139"/>
      <c r="R162" s="139"/>
      <c r="S162" s="139"/>
      <c r="T162" s="139"/>
      <c r="U162" s="139"/>
      <c r="V162" s="139"/>
      <c r="W162" s="139"/>
      <c r="X162" s="139"/>
      <c r="Y162" s="139"/>
      <c r="Z162" s="139"/>
      <c r="AA162" s="139"/>
      <c r="AB162" s="139"/>
      <c r="AC162" s="139"/>
    </row>
    <row r="163" ht="15.75" customHeight="1">
      <c r="A163" s="763"/>
      <c r="B163" s="761"/>
      <c r="C163" s="259"/>
      <c r="D163" s="762"/>
      <c r="E163" s="259"/>
      <c r="F163" s="211"/>
      <c r="G163" s="111"/>
      <c r="H163" s="158"/>
      <c r="I163" s="234"/>
      <c r="J163" s="247"/>
      <c r="K163" s="247"/>
      <c r="L163" s="247"/>
      <c r="M163" s="247"/>
      <c r="N163" s="247"/>
      <c r="O163" s="247"/>
      <c r="P163" s="140"/>
      <c r="Q163" s="140"/>
      <c r="R163" s="140"/>
      <c r="S163" s="140"/>
      <c r="T163" s="140"/>
      <c r="U163" s="140"/>
      <c r="V163" s="140"/>
      <c r="W163" s="140"/>
      <c r="X163" s="140"/>
      <c r="Y163" s="140"/>
      <c r="Z163" s="140"/>
      <c r="AA163" s="140"/>
      <c r="AB163" s="140"/>
      <c r="AC163" s="140"/>
    </row>
    <row r="164" ht="15.75" customHeight="1">
      <c r="A164" s="763">
        <v>9.1</v>
      </c>
      <c r="B164" s="761" t="s">
        <v>1708</v>
      </c>
      <c r="C164" s="259"/>
      <c r="D164" s="762"/>
      <c r="E164" s="119" t="s">
        <v>428</v>
      </c>
      <c r="F164" s="211">
        <v>2.0</v>
      </c>
      <c r="G164" s="108">
        <v>2200.0</v>
      </c>
      <c r="H164" s="109">
        <f>G164*F164</f>
        <v>4400</v>
      </c>
      <c r="I164" s="234"/>
      <c r="J164" s="247"/>
      <c r="K164" s="27"/>
      <c r="L164" s="247"/>
      <c r="M164" s="247"/>
      <c r="N164" s="247"/>
      <c r="O164" s="247"/>
      <c r="P164" s="140"/>
      <c r="Q164" s="140"/>
      <c r="R164" s="140"/>
      <c r="S164" s="140"/>
      <c r="T164" s="140"/>
      <c r="U164" s="140"/>
      <c r="V164" s="140"/>
      <c r="W164" s="140"/>
      <c r="X164" s="140"/>
      <c r="Y164" s="140"/>
      <c r="Z164" s="140"/>
      <c r="AA164" s="140"/>
      <c r="AB164" s="140"/>
      <c r="AC164" s="140"/>
    </row>
    <row r="165" ht="15.75" customHeight="1">
      <c r="A165" s="763"/>
      <c r="B165" s="761"/>
      <c r="C165" s="259"/>
      <c r="D165" s="762"/>
      <c r="E165" s="259"/>
      <c r="F165" s="211"/>
      <c r="G165" s="111"/>
      <c r="H165" s="158"/>
      <c r="I165" s="234"/>
      <c r="J165" s="247"/>
      <c r="K165" s="247"/>
      <c r="L165" s="247"/>
      <c r="M165" s="247"/>
      <c r="N165" s="247"/>
      <c r="O165" s="247"/>
      <c r="P165" s="140"/>
      <c r="Q165" s="140"/>
      <c r="R165" s="140"/>
      <c r="S165" s="140"/>
      <c r="T165" s="140"/>
      <c r="U165" s="140"/>
      <c r="V165" s="140"/>
      <c r="W165" s="140"/>
      <c r="X165" s="140"/>
      <c r="Y165" s="140"/>
      <c r="Z165" s="140"/>
      <c r="AA165" s="140"/>
      <c r="AB165" s="140"/>
      <c r="AC165" s="140"/>
    </row>
    <row r="166" ht="15.75" customHeight="1">
      <c r="A166" s="763">
        <v>9.2</v>
      </c>
      <c r="B166" s="761" t="s">
        <v>1709</v>
      </c>
      <c r="C166" s="259"/>
      <c r="D166" s="762"/>
      <c r="E166" s="119" t="s">
        <v>428</v>
      </c>
      <c r="F166" s="211">
        <v>4.0</v>
      </c>
      <c r="G166" s="108">
        <v>1523.0</v>
      </c>
      <c r="H166" s="109">
        <f>G166*F166</f>
        <v>6092</v>
      </c>
      <c r="I166" s="234"/>
      <c r="J166" s="247"/>
      <c r="K166" s="27"/>
      <c r="L166" s="247"/>
      <c r="M166" s="247"/>
      <c r="N166" s="247"/>
      <c r="O166" s="247"/>
      <c r="P166" s="140"/>
      <c r="Q166" s="140"/>
      <c r="R166" s="140"/>
      <c r="S166" s="140"/>
      <c r="T166" s="140"/>
      <c r="U166" s="140"/>
      <c r="V166" s="140"/>
      <c r="W166" s="140"/>
      <c r="X166" s="140"/>
      <c r="Y166" s="140"/>
      <c r="Z166" s="140"/>
      <c r="AA166" s="140"/>
      <c r="AB166" s="140"/>
      <c r="AC166" s="140"/>
    </row>
    <row r="167" ht="15.75" customHeight="1">
      <c r="A167" s="763"/>
      <c r="B167" s="761"/>
      <c r="C167" s="259"/>
      <c r="D167" s="762"/>
      <c r="E167" s="259"/>
      <c r="F167" s="211"/>
      <c r="G167" s="111"/>
      <c r="H167" s="158"/>
      <c r="I167" s="234"/>
      <c r="J167" s="247"/>
      <c r="K167" s="247"/>
      <c r="L167" s="247"/>
      <c r="M167" s="247"/>
      <c r="N167" s="247"/>
      <c r="O167" s="247"/>
      <c r="P167" s="140"/>
      <c r="Q167" s="140"/>
      <c r="R167" s="140"/>
      <c r="S167" s="140"/>
      <c r="T167" s="140"/>
      <c r="U167" s="140"/>
      <c r="V167" s="140"/>
      <c r="W167" s="140"/>
      <c r="X167" s="140"/>
      <c r="Y167" s="140"/>
      <c r="Z167" s="140"/>
      <c r="AA167" s="140"/>
      <c r="AB167" s="140"/>
      <c r="AC167" s="140"/>
    </row>
    <row r="168" ht="15.75" customHeight="1">
      <c r="A168" s="763">
        <v>9.3</v>
      </c>
      <c r="B168" s="761" t="s">
        <v>1710</v>
      </c>
      <c r="C168" s="259"/>
      <c r="D168" s="762"/>
      <c r="E168" s="119" t="s">
        <v>428</v>
      </c>
      <c r="F168" s="211">
        <v>8.0</v>
      </c>
      <c r="G168" s="108">
        <v>982.0</v>
      </c>
      <c r="H168" s="109">
        <f>G168*F168</f>
        <v>7856</v>
      </c>
      <c r="I168" s="234"/>
      <c r="J168" s="247"/>
      <c r="K168" s="27"/>
      <c r="L168" s="247"/>
      <c r="M168" s="247"/>
      <c r="N168" s="247"/>
      <c r="O168" s="247"/>
      <c r="P168" s="140"/>
      <c r="Q168" s="140"/>
      <c r="R168" s="140"/>
      <c r="S168" s="140"/>
      <c r="T168" s="140"/>
      <c r="U168" s="140"/>
      <c r="V168" s="140"/>
      <c r="W168" s="140"/>
      <c r="X168" s="140"/>
      <c r="Y168" s="140"/>
      <c r="Z168" s="140"/>
      <c r="AA168" s="140"/>
      <c r="AB168" s="140"/>
      <c r="AC168" s="140"/>
    </row>
    <row r="169" ht="15.75" customHeight="1">
      <c r="A169" s="763"/>
      <c r="B169" s="761"/>
      <c r="C169" s="259"/>
      <c r="D169" s="762"/>
      <c r="E169" s="259"/>
      <c r="F169" s="211"/>
      <c r="G169" s="111"/>
      <c r="H169" s="158"/>
      <c r="I169" s="234"/>
      <c r="J169" s="247"/>
      <c r="K169" s="247"/>
      <c r="L169" s="247"/>
      <c r="M169" s="247"/>
      <c r="N169" s="247"/>
      <c r="O169" s="247"/>
      <c r="P169" s="140"/>
      <c r="Q169" s="140"/>
      <c r="R169" s="140"/>
      <c r="S169" s="140"/>
      <c r="T169" s="140"/>
      <c r="U169" s="140"/>
      <c r="V169" s="140"/>
      <c r="W169" s="140"/>
      <c r="X169" s="140"/>
      <c r="Y169" s="140"/>
      <c r="Z169" s="140"/>
      <c r="AA169" s="140"/>
      <c r="AB169" s="140"/>
      <c r="AC169" s="140"/>
    </row>
    <row r="170" ht="15.75" customHeight="1">
      <c r="A170" s="763">
        <v>9.4</v>
      </c>
      <c r="B170" s="761" t="s">
        <v>1711</v>
      </c>
      <c r="C170" s="259"/>
      <c r="D170" s="762"/>
      <c r="E170" s="119" t="s">
        <v>428</v>
      </c>
      <c r="F170" s="211">
        <v>30.0</v>
      </c>
      <c r="G170" s="108">
        <v>846.0</v>
      </c>
      <c r="H170" s="109">
        <f>G170*F170</f>
        <v>25380</v>
      </c>
      <c r="I170" s="234"/>
      <c r="J170" s="247"/>
      <c r="K170" s="27"/>
      <c r="L170" s="247"/>
      <c r="M170" s="247"/>
      <c r="N170" s="247"/>
      <c r="O170" s="247"/>
      <c r="P170" s="140"/>
      <c r="Q170" s="140"/>
      <c r="R170" s="140"/>
      <c r="S170" s="140"/>
      <c r="T170" s="140"/>
      <c r="U170" s="140"/>
      <c r="V170" s="140"/>
      <c r="W170" s="140"/>
      <c r="X170" s="140"/>
      <c r="Y170" s="140"/>
      <c r="Z170" s="140"/>
      <c r="AA170" s="140"/>
      <c r="AB170" s="140"/>
      <c r="AC170" s="140"/>
    </row>
    <row r="171" ht="15.75" customHeight="1">
      <c r="A171" s="763"/>
      <c r="B171" s="761"/>
      <c r="C171" s="259"/>
      <c r="D171" s="762"/>
      <c r="E171" s="259"/>
      <c r="F171" s="211"/>
      <c r="G171" s="111"/>
      <c r="H171" s="158"/>
      <c r="I171" s="234"/>
      <c r="J171" s="247"/>
      <c r="K171" s="247"/>
      <c r="L171" s="247"/>
      <c r="M171" s="247"/>
      <c r="N171" s="247"/>
      <c r="O171" s="247"/>
      <c r="P171" s="140"/>
      <c r="Q171" s="140"/>
      <c r="R171" s="140"/>
      <c r="S171" s="140"/>
      <c r="T171" s="140"/>
      <c r="U171" s="140"/>
      <c r="V171" s="140"/>
      <c r="W171" s="140"/>
      <c r="X171" s="140"/>
      <c r="Y171" s="140"/>
      <c r="Z171" s="140"/>
      <c r="AA171" s="140"/>
      <c r="AB171" s="140"/>
      <c r="AC171" s="140"/>
    </row>
    <row r="172" ht="15.75" customHeight="1">
      <c r="A172" s="763">
        <v>9.5</v>
      </c>
      <c r="B172" s="761" t="s">
        <v>1712</v>
      </c>
      <c r="C172" s="259"/>
      <c r="D172" s="762"/>
      <c r="E172" s="119" t="s">
        <v>428</v>
      </c>
      <c r="F172" s="211">
        <v>6.0</v>
      </c>
      <c r="G172" s="108">
        <v>1929.0</v>
      </c>
      <c r="H172" s="109">
        <f>G172*F172</f>
        <v>11574</v>
      </c>
      <c r="I172" s="234"/>
      <c r="J172" s="247"/>
      <c r="K172" s="27"/>
      <c r="L172" s="247"/>
      <c r="M172" s="247"/>
      <c r="N172" s="247"/>
      <c r="O172" s="247"/>
      <c r="P172" s="140"/>
      <c r="Q172" s="140"/>
      <c r="R172" s="140"/>
      <c r="S172" s="140"/>
      <c r="T172" s="140"/>
      <c r="U172" s="140"/>
      <c r="V172" s="140"/>
      <c r="W172" s="140"/>
      <c r="X172" s="140"/>
      <c r="Y172" s="140"/>
      <c r="Z172" s="140"/>
      <c r="AA172" s="140"/>
      <c r="AB172" s="140"/>
      <c r="AC172" s="140"/>
    </row>
    <row r="173" ht="15.75" customHeight="1">
      <c r="A173" s="763"/>
      <c r="B173" s="761"/>
      <c r="C173" s="259"/>
      <c r="D173" s="762"/>
      <c r="E173" s="259"/>
      <c r="F173" s="211"/>
      <c r="G173" s="111"/>
      <c r="H173" s="158"/>
      <c r="I173" s="234"/>
      <c r="J173" s="247"/>
      <c r="K173" s="247"/>
      <c r="L173" s="247"/>
      <c r="M173" s="247"/>
      <c r="N173" s="247"/>
      <c r="O173" s="247"/>
      <c r="P173" s="140"/>
      <c r="Q173" s="140"/>
      <c r="R173" s="140"/>
      <c r="S173" s="140"/>
      <c r="T173" s="140"/>
      <c r="U173" s="140"/>
      <c r="V173" s="140"/>
      <c r="W173" s="140"/>
      <c r="X173" s="140"/>
      <c r="Y173" s="140"/>
      <c r="Z173" s="140"/>
      <c r="AA173" s="140"/>
      <c r="AB173" s="140"/>
      <c r="AC173" s="140"/>
    </row>
    <row r="174" ht="15.75" customHeight="1">
      <c r="A174" s="763">
        <v>9.6</v>
      </c>
      <c r="B174" s="761" t="s">
        <v>1713</v>
      </c>
      <c r="C174" s="259"/>
      <c r="D174" s="762"/>
      <c r="E174" s="119" t="s">
        <v>428</v>
      </c>
      <c r="F174" s="211">
        <v>1.0</v>
      </c>
      <c r="G174" s="108">
        <v>5754.0</v>
      </c>
      <c r="H174" s="109">
        <f>G174*F174</f>
        <v>5754</v>
      </c>
      <c r="I174" s="234"/>
      <c r="J174" s="247"/>
      <c r="K174" s="27"/>
      <c r="L174" s="247"/>
      <c r="M174" s="247"/>
      <c r="N174" s="247"/>
      <c r="O174" s="247"/>
      <c r="P174" s="140"/>
      <c r="Q174" s="140"/>
      <c r="R174" s="140"/>
      <c r="S174" s="140"/>
      <c r="T174" s="140"/>
      <c r="U174" s="140"/>
      <c r="V174" s="140"/>
      <c r="W174" s="140"/>
      <c r="X174" s="140"/>
      <c r="Y174" s="140"/>
      <c r="Z174" s="140"/>
      <c r="AA174" s="140"/>
      <c r="AB174" s="140"/>
      <c r="AC174" s="140"/>
    </row>
    <row r="175" ht="15.75" customHeight="1">
      <c r="A175" s="763"/>
      <c r="B175" s="761"/>
      <c r="C175" s="259"/>
      <c r="D175" s="762"/>
      <c r="E175" s="259"/>
      <c r="F175" s="211"/>
      <c r="G175" s="111"/>
      <c r="H175" s="158"/>
      <c r="I175" s="234"/>
      <c r="J175" s="247"/>
      <c r="K175" s="247"/>
      <c r="L175" s="247"/>
      <c r="M175" s="247"/>
      <c r="N175" s="247"/>
      <c r="O175" s="247"/>
      <c r="P175" s="140"/>
      <c r="Q175" s="140"/>
      <c r="R175" s="140"/>
      <c r="S175" s="140"/>
      <c r="T175" s="140"/>
      <c r="U175" s="140"/>
      <c r="V175" s="140"/>
      <c r="W175" s="140"/>
      <c r="X175" s="140"/>
      <c r="Y175" s="140"/>
      <c r="Z175" s="140"/>
      <c r="AA175" s="140"/>
      <c r="AB175" s="140"/>
      <c r="AC175" s="140"/>
    </row>
    <row r="176" ht="15.75" customHeight="1">
      <c r="A176" s="763">
        <v>9.7</v>
      </c>
      <c r="B176" s="761" t="s">
        <v>1714</v>
      </c>
      <c r="C176" s="259"/>
      <c r="D176" s="762"/>
      <c r="E176" s="119" t="s">
        <v>428</v>
      </c>
      <c r="F176" s="211">
        <v>2.0</v>
      </c>
      <c r="G176" s="108">
        <v>1117.0</v>
      </c>
      <c r="H176" s="109">
        <f>G176*F176</f>
        <v>2234</v>
      </c>
      <c r="I176" s="234"/>
      <c r="J176" s="247"/>
      <c r="K176" s="27"/>
      <c r="L176" s="247"/>
      <c r="M176" s="247"/>
      <c r="N176" s="247"/>
      <c r="O176" s="247"/>
      <c r="P176" s="140"/>
      <c r="Q176" s="140"/>
      <c r="R176" s="140"/>
      <c r="S176" s="140"/>
      <c r="T176" s="140"/>
      <c r="U176" s="140"/>
      <c r="V176" s="140"/>
      <c r="W176" s="140"/>
      <c r="X176" s="140"/>
      <c r="Y176" s="140"/>
      <c r="Z176" s="140"/>
      <c r="AA176" s="140"/>
      <c r="AB176" s="140"/>
      <c r="AC176" s="140"/>
    </row>
    <row r="177" ht="15.75" customHeight="1">
      <c r="A177" s="763"/>
      <c r="B177" s="761"/>
      <c r="C177" s="259"/>
      <c r="D177" s="762"/>
      <c r="E177" s="259"/>
      <c r="F177" s="211"/>
      <c r="G177" s="111"/>
      <c r="H177" s="158"/>
      <c r="I177" s="234"/>
      <c r="J177" s="247"/>
      <c r="K177" s="247"/>
      <c r="L177" s="247"/>
      <c r="M177" s="247"/>
      <c r="N177" s="247"/>
      <c r="O177" s="247"/>
      <c r="P177" s="140"/>
      <c r="Q177" s="140"/>
      <c r="R177" s="140"/>
      <c r="S177" s="140"/>
      <c r="T177" s="140"/>
      <c r="U177" s="140"/>
      <c r="V177" s="140"/>
      <c r="W177" s="140"/>
      <c r="X177" s="140"/>
      <c r="Y177" s="140"/>
      <c r="Z177" s="140"/>
      <c r="AA177" s="140"/>
      <c r="AB177" s="140"/>
      <c r="AC177" s="140"/>
    </row>
    <row r="178" ht="15.75" customHeight="1">
      <c r="A178" s="763">
        <v>9.8</v>
      </c>
      <c r="B178" s="761" t="s">
        <v>1715</v>
      </c>
      <c r="C178" s="259"/>
      <c r="D178" s="762"/>
      <c r="E178" s="119" t="s">
        <v>428</v>
      </c>
      <c r="F178" s="211">
        <v>6.0</v>
      </c>
      <c r="G178" s="108">
        <v>643.0</v>
      </c>
      <c r="H178" s="109">
        <f>G178*F178</f>
        <v>3858</v>
      </c>
      <c r="I178" s="234"/>
      <c r="J178" s="247"/>
      <c r="K178" s="27"/>
      <c r="L178" s="247"/>
      <c r="M178" s="247"/>
      <c r="N178" s="247"/>
      <c r="O178" s="247"/>
      <c r="P178" s="140"/>
      <c r="Q178" s="140"/>
      <c r="R178" s="140"/>
      <c r="S178" s="140"/>
      <c r="T178" s="140"/>
      <c r="U178" s="140"/>
      <c r="V178" s="140"/>
      <c r="W178" s="140"/>
      <c r="X178" s="140"/>
      <c r="Y178" s="140"/>
      <c r="Z178" s="140"/>
      <c r="AA178" s="140"/>
      <c r="AB178" s="140"/>
      <c r="AC178" s="140"/>
    </row>
    <row r="179" ht="15.75" customHeight="1">
      <c r="A179" s="767"/>
      <c r="B179" s="759"/>
      <c r="C179" s="759"/>
      <c r="D179" s="234"/>
      <c r="E179" s="234"/>
      <c r="F179" s="214"/>
      <c r="G179" s="234"/>
      <c r="H179" s="234"/>
      <c r="I179" s="234"/>
      <c r="J179" s="247"/>
      <c r="K179" s="247"/>
      <c r="L179" s="247"/>
      <c r="M179" s="247"/>
      <c r="N179" s="247"/>
      <c r="O179" s="247"/>
      <c r="P179" s="140"/>
      <c r="Q179" s="140"/>
      <c r="R179" s="140"/>
      <c r="S179" s="140"/>
      <c r="T179" s="140"/>
      <c r="U179" s="140"/>
      <c r="V179" s="140"/>
      <c r="W179" s="140"/>
      <c r="X179" s="140"/>
      <c r="Y179" s="140"/>
      <c r="Z179" s="140"/>
      <c r="AA179" s="140"/>
      <c r="AB179" s="140"/>
      <c r="AC179" s="140"/>
    </row>
    <row r="180" ht="15.75" customHeight="1">
      <c r="A180" s="82">
        <v>10.0</v>
      </c>
      <c r="B180" s="83" t="s">
        <v>1716</v>
      </c>
      <c r="C180" s="231"/>
      <c r="D180" s="231"/>
      <c r="E180" s="84"/>
      <c r="F180" s="82"/>
      <c r="G180" s="82"/>
      <c r="H180" s="232"/>
      <c r="I180" s="232"/>
      <c r="J180" s="189"/>
      <c r="K180" s="189"/>
      <c r="L180" s="189"/>
      <c r="M180" s="189"/>
      <c r="N180" s="189"/>
      <c r="O180" s="189"/>
      <c r="P180" s="139"/>
      <c r="Q180" s="139"/>
      <c r="R180" s="139"/>
      <c r="S180" s="139"/>
      <c r="T180" s="139"/>
      <c r="U180" s="139"/>
      <c r="V180" s="139"/>
      <c r="W180" s="139"/>
      <c r="X180" s="139"/>
      <c r="Y180" s="139"/>
      <c r="Z180" s="139"/>
      <c r="AA180" s="139"/>
      <c r="AB180" s="139"/>
      <c r="AC180" s="139"/>
    </row>
    <row r="181" ht="15.75" customHeight="1">
      <c r="A181" s="770"/>
      <c r="B181" s="771"/>
      <c r="C181" s="772"/>
      <c r="D181" s="772"/>
      <c r="E181" s="234"/>
      <c r="F181" s="214"/>
      <c r="G181" s="234"/>
      <c r="H181" s="234"/>
      <c r="I181" s="234"/>
      <c r="J181" s="247"/>
      <c r="K181" s="247"/>
      <c r="L181" s="247"/>
      <c r="M181" s="247"/>
      <c r="N181" s="247"/>
      <c r="O181" s="247"/>
      <c r="P181" s="140"/>
      <c r="Q181" s="140"/>
      <c r="R181" s="140"/>
      <c r="S181" s="140"/>
      <c r="T181" s="140"/>
      <c r="U181" s="140"/>
      <c r="V181" s="140"/>
      <c r="W181" s="140"/>
      <c r="X181" s="140"/>
      <c r="Y181" s="140"/>
      <c r="Z181" s="140"/>
      <c r="AA181" s="140"/>
      <c r="AB181" s="140"/>
      <c r="AC181" s="140"/>
    </row>
    <row r="182" ht="15.75" customHeight="1">
      <c r="A182" s="770"/>
      <c r="B182" s="210" t="s">
        <v>1717</v>
      </c>
      <c r="C182" s="772"/>
      <c r="D182" s="772"/>
      <c r="E182" s="234"/>
      <c r="F182" s="214"/>
      <c r="G182" s="234"/>
      <c r="H182" s="234"/>
      <c r="I182" s="234"/>
      <c r="J182" s="247"/>
      <c r="K182" s="247"/>
      <c r="L182" s="247"/>
      <c r="M182" s="247"/>
      <c r="N182" s="247"/>
      <c r="O182" s="247"/>
      <c r="P182" s="140"/>
      <c r="Q182" s="140"/>
      <c r="R182" s="140"/>
      <c r="S182" s="140"/>
      <c r="T182" s="140"/>
      <c r="U182" s="140"/>
      <c r="V182" s="140"/>
      <c r="W182" s="140"/>
      <c r="X182" s="140"/>
      <c r="Y182" s="140"/>
      <c r="Z182" s="140"/>
      <c r="AA182" s="140"/>
      <c r="AB182" s="140"/>
      <c r="AC182" s="140"/>
    </row>
    <row r="183" ht="15.75" customHeight="1">
      <c r="A183" s="773">
        <v>10.1</v>
      </c>
      <c r="B183" s="210" t="s">
        <v>1718</v>
      </c>
      <c r="C183" s="772"/>
      <c r="D183" s="772"/>
      <c r="E183" s="119" t="s">
        <v>428</v>
      </c>
      <c r="F183" s="774">
        <v>1.0</v>
      </c>
      <c r="G183" s="143">
        <v>28043.0</v>
      </c>
      <c r="H183" s="109">
        <f t="shared" ref="H183:H184" si="10">G183*F183</f>
        <v>28043</v>
      </c>
      <c r="I183" s="234"/>
      <c r="J183" s="247"/>
      <c r="K183" s="27"/>
      <c r="L183" s="247"/>
      <c r="M183" s="247"/>
      <c r="N183" s="247"/>
      <c r="O183" s="247"/>
      <c r="P183" s="140"/>
      <c r="Q183" s="140"/>
      <c r="R183" s="140"/>
      <c r="S183" s="140"/>
      <c r="T183" s="140"/>
      <c r="U183" s="140"/>
      <c r="V183" s="140"/>
      <c r="W183" s="140"/>
      <c r="X183" s="140"/>
      <c r="Y183" s="140"/>
      <c r="Z183" s="140"/>
      <c r="AA183" s="140"/>
      <c r="AB183" s="140"/>
      <c r="AC183" s="140"/>
    </row>
    <row r="184" ht="15.75" customHeight="1">
      <c r="A184" s="773">
        <v>10.2</v>
      </c>
      <c r="B184" s="210" t="s">
        <v>1719</v>
      </c>
      <c r="C184" s="772"/>
      <c r="D184" s="772"/>
      <c r="E184" s="119" t="s">
        <v>428</v>
      </c>
      <c r="F184" s="774">
        <v>1.0</v>
      </c>
      <c r="G184" s="143">
        <v>21274.0</v>
      </c>
      <c r="H184" s="109">
        <f t="shared" si="10"/>
        <v>21274</v>
      </c>
      <c r="I184" s="234"/>
      <c r="J184" s="247"/>
      <c r="K184" s="27"/>
      <c r="L184" s="247"/>
      <c r="M184" s="247"/>
      <c r="N184" s="247"/>
      <c r="O184" s="247"/>
      <c r="P184" s="140"/>
      <c r="Q184" s="140"/>
      <c r="R184" s="140"/>
      <c r="S184" s="140"/>
      <c r="T184" s="140"/>
      <c r="U184" s="140"/>
      <c r="V184" s="140"/>
      <c r="W184" s="140"/>
      <c r="X184" s="140"/>
      <c r="Y184" s="140"/>
      <c r="Z184" s="140"/>
      <c r="AA184" s="140"/>
      <c r="AB184" s="140"/>
      <c r="AC184" s="140"/>
    </row>
    <row r="185" ht="15.75" customHeight="1">
      <c r="A185" s="767"/>
      <c r="B185" s="759"/>
      <c r="C185" s="759"/>
      <c r="D185" s="234"/>
      <c r="E185" s="234"/>
      <c r="F185" s="214"/>
      <c r="G185" s="234"/>
      <c r="H185" s="234"/>
      <c r="I185" s="234"/>
      <c r="J185" s="247"/>
      <c r="K185" s="247"/>
      <c r="L185" s="247"/>
      <c r="M185" s="247"/>
      <c r="N185" s="247"/>
      <c r="O185" s="247"/>
      <c r="P185" s="140"/>
      <c r="Q185" s="140"/>
      <c r="R185" s="140"/>
      <c r="S185" s="140"/>
      <c r="T185" s="140"/>
      <c r="U185" s="140"/>
      <c r="V185" s="140"/>
      <c r="W185" s="140"/>
      <c r="X185" s="140"/>
      <c r="Y185" s="140"/>
      <c r="Z185" s="140"/>
      <c r="AA185" s="140"/>
      <c r="AB185" s="140"/>
      <c r="AC185" s="140"/>
    </row>
    <row r="186" ht="15.75" customHeight="1">
      <c r="A186" s="747"/>
      <c r="B186" s="83" t="s">
        <v>1720</v>
      </c>
      <c r="C186" s="231"/>
      <c r="D186" s="231"/>
      <c r="E186" s="84"/>
      <c r="F186" s="82"/>
      <c r="G186" s="82"/>
      <c r="H186" s="232">
        <f>sum(H93:H185)</f>
        <v>1543108</v>
      </c>
      <c r="I186" s="232"/>
      <c r="J186" s="189"/>
      <c r="K186" s="189"/>
      <c r="L186" s="189"/>
      <c r="M186" s="189"/>
      <c r="N186" s="189"/>
      <c r="O186" s="189"/>
      <c r="P186" s="139"/>
      <c r="Q186" s="139"/>
      <c r="R186" s="139"/>
      <c r="S186" s="139"/>
      <c r="T186" s="139"/>
      <c r="U186" s="139"/>
      <c r="V186" s="139"/>
      <c r="W186" s="139"/>
      <c r="X186" s="139"/>
      <c r="Y186" s="139"/>
      <c r="Z186" s="139"/>
      <c r="AA186" s="139"/>
      <c r="AB186" s="139"/>
      <c r="AC186" s="139"/>
    </row>
    <row r="187" ht="15.75" customHeight="1">
      <c r="A187" s="775"/>
      <c r="B187" s="776"/>
      <c r="C187" s="776"/>
      <c r="D187" s="247"/>
      <c r="E187" s="438"/>
      <c r="F187" s="527"/>
      <c r="G187" s="527"/>
      <c r="H187" s="777"/>
      <c r="I187" s="778"/>
      <c r="J187" s="247"/>
      <c r="K187" s="247"/>
      <c r="L187" s="247"/>
      <c r="M187" s="247"/>
      <c r="N187" s="247"/>
      <c r="O187" s="247"/>
      <c r="P187" s="140"/>
      <c r="Q187" s="140"/>
      <c r="R187" s="140"/>
      <c r="S187" s="140"/>
      <c r="T187" s="140"/>
      <c r="U187" s="140"/>
      <c r="V187" s="140"/>
      <c r="W187" s="140"/>
      <c r="X187" s="140"/>
      <c r="Y187" s="140"/>
      <c r="Z187" s="140"/>
      <c r="AA187" s="140"/>
      <c r="AB187" s="140"/>
      <c r="AC187" s="140"/>
    </row>
    <row r="188" ht="15.75" customHeight="1">
      <c r="A188" s="303"/>
      <c r="B188" s="170" t="s">
        <v>1721</v>
      </c>
      <c r="C188" s="656"/>
      <c r="D188" s="656"/>
      <c r="E188" s="657"/>
      <c r="F188" s="657"/>
      <c r="G188" s="657"/>
      <c r="H188" s="659">
        <f>H186+H91+H58+H51+H43+H28</f>
        <v>2825883</v>
      </c>
      <c r="I188" s="659"/>
      <c r="J188" s="189"/>
      <c r="K188" s="189"/>
      <c r="L188" s="189"/>
      <c r="M188" s="189"/>
      <c r="N188" s="189"/>
      <c r="O188" s="189"/>
      <c r="P188" s="189"/>
      <c r="Q188" s="189"/>
      <c r="R188" s="189"/>
      <c r="S188" s="189"/>
      <c r="T188" s="189"/>
      <c r="U188" s="189"/>
      <c r="V188" s="189"/>
      <c r="W188" s="189"/>
      <c r="X188" s="189"/>
      <c r="Y188" s="189"/>
      <c r="Z188" s="189"/>
      <c r="AA188" s="189"/>
      <c r="AB188" s="189"/>
      <c r="AC188" s="189"/>
    </row>
    <row r="189" ht="15.75" customHeight="1">
      <c r="A189" s="775"/>
      <c r="B189" s="189"/>
      <c r="C189" s="189"/>
      <c r="D189" s="189"/>
      <c r="E189" s="189"/>
      <c r="F189" s="314"/>
      <c r="G189" s="314"/>
      <c r="H189" s="462"/>
      <c r="I189" s="247"/>
      <c r="J189" s="247"/>
      <c r="K189" s="247"/>
      <c r="L189" s="247"/>
      <c r="M189" s="247"/>
      <c r="N189" s="247"/>
      <c r="O189" s="247"/>
      <c r="P189" s="140"/>
      <c r="Q189" s="140"/>
      <c r="R189" s="140"/>
      <c r="S189" s="140"/>
      <c r="T189" s="140"/>
      <c r="U189" s="140"/>
      <c r="V189" s="140"/>
      <c r="W189" s="140"/>
      <c r="X189" s="140"/>
      <c r="Y189" s="140"/>
      <c r="Z189" s="140"/>
      <c r="AA189" s="140"/>
      <c r="AB189" s="140"/>
      <c r="AC189" s="140"/>
    </row>
    <row r="190" ht="15.75" customHeight="1">
      <c r="A190" s="399"/>
      <c r="B190" s="189"/>
      <c r="C190" s="189"/>
      <c r="D190" s="189"/>
      <c r="E190" s="189"/>
      <c r="F190" s="314"/>
      <c r="G190" s="314"/>
      <c r="H190" s="462"/>
      <c r="I190" s="189"/>
      <c r="J190" s="189"/>
      <c r="K190" s="189"/>
      <c r="L190" s="189"/>
      <c r="M190" s="189"/>
      <c r="N190" s="189"/>
      <c r="O190" s="189"/>
      <c r="P190" s="189"/>
      <c r="Q190" s="189"/>
      <c r="R190" s="189"/>
      <c r="S190" s="189"/>
      <c r="T190" s="189"/>
      <c r="U190" s="189"/>
      <c r="V190" s="189"/>
      <c r="W190" s="189"/>
      <c r="X190" s="189"/>
      <c r="Y190" s="189"/>
      <c r="Z190" s="189"/>
      <c r="AA190" s="189"/>
      <c r="AB190" s="189"/>
      <c r="AC190" s="189"/>
    </row>
    <row r="191" ht="15.75" customHeight="1">
      <c r="A191" s="399"/>
      <c r="B191" s="189"/>
      <c r="C191" s="189"/>
      <c r="D191" s="189"/>
      <c r="E191" s="189"/>
      <c r="F191" s="314"/>
      <c r="G191" s="314"/>
      <c r="H191" s="462"/>
      <c r="I191" s="189"/>
      <c r="J191" s="189"/>
      <c r="K191" s="189"/>
      <c r="L191" s="189"/>
      <c r="M191" s="189"/>
      <c r="N191" s="189"/>
      <c r="O191" s="189"/>
      <c r="P191" s="189"/>
      <c r="Q191" s="189"/>
      <c r="R191" s="189"/>
      <c r="S191" s="189"/>
      <c r="T191" s="189"/>
      <c r="U191" s="189"/>
      <c r="V191" s="189"/>
      <c r="W191" s="189"/>
      <c r="X191" s="189"/>
      <c r="Y191" s="189"/>
      <c r="Z191" s="189"/>
      <c r="AA191" s="189"/>
      <c r="AB191" s="189"/>
      <c r="AC191" s="189"/>
    </row>
    <row r="192" ht="15.75" customHeight="1">
      <c r="A192" s="399"/>
      <c r="B192" s="189"/>
      <c r="C192" s="189"/>
      <c r="D192" s="189"/>
      <c r="E192" s="189"/>
      <c r="F192" s="314"/>
      <c r="G192" s="314"/>
      <c r="H192" s="462"/>
      <c r="I192" s="189"/>
      <c r="J192" s="189"/>
      <c r="K192" s="189"/>
      <c r="L192" s="189"/>
      <c r="M192" s="189"/>
      <c r="N192" s="189"/>
      <c r="O192" s="189"/>
      <c r="P192" s="189"/>
      <c r="Q192" s="189"/>
      <c r="R192" s="189"/>
      <c r="S192" s="189"/>
      <c r="T192" s="189"/>
      <c r="U192" s="189"/>
      <c r="V192" s="189"/>
      <c r="W192" s="189"/>
      <c r="X192" s="189"/>
      <c r="Y192" s="189"/>
      <c r="Z192" s="189"/>
      <c r="AA192" s="189"/>
      <c r="AB192" s="189"/>
      <c r="AC192" s="189"/>
    </row>
    <row r="193" ht="15.75" customHeight="1">
      <c r="A193" s="399"/>
      <c r="B193" s="189"/>
      <c r="C193" s="189"/>
      <c r="D193" s="189"/>
      <c r="E193" s="189"/>
      <c r="F193" s="314"/>
      <c r="G193" s="314"/>
      <c r="H193" s="462"/>
      <c r="I193" s="189"/>
      <c r="J193" s="189"/>
      <c r="K193" s="189"/>
      <c r="L193" s="189"/>
      <c r="M193" s="189"/>
      <c r="N193" s="189"/>
      <c r="O193" s="189"/>
      <c r="P193" s="189"/>
      <c r="Q193" s="189"/>
      <c r="R193" s="189"/>
      <c r="S193" s="189"/>
      <c r="T193" s="189"/>
      <c r="U193" s="189"/>
      <c r="V193" s="189"/>
      <c r="W193" s="189"/>
      <c r="X193" s="189"/>
      <c r="Y193" s="189"/>
      <c r="Z193" s="189"/>
      <c r="AA193" s="189"/>
      <c r="AB193" s="189"/>
      <c r="AC193" s="189"/>
    </row>
    <row r="194" ht="15.75" customHeight="1">
      <c r="A194" s="399"/>
      <c r="B194" s="189"/>
      <c r="C194" s="189"/>
      <c r="D194" s="189"/>
      <c r="E194" s="189"/>
      <c r="F194" s="314"/>
      <c r="G194" s="314"/>
      <c r="H194" s="462"/>
      <c r="I194" s="189"/>
      <c r="J194" s="189"/>
      <c r="K194" s="189"/>
      <c r="L194" s="189"/>
      <c r="M194" s="189"/>
      <c r="N194" s="189"/>
      <c r="O194" s="189"/>
      <c r="P194" s="189"/>
      <c r="Q194" s="189"/>
      <c r="R194" s="189"/>
      <c r="S194" s="189"/>
      <c r="T194" s="189"/>
      <c r="U194" s="189"/>
      <c r="V194" s="189"/>
      <c r="W194" s="189"/>
      <c r="X194" s="189"/>
      <c r="Y194" s="189"/>
      <c r="Z194" s="189"/>
      <c r="AA194" s="189"/>
      <c r="AB194" s="189"/>
      <c r="AC194" s="189"/>
    </row>
    <row r="195" ht="15.75" customHeight="1">
      <c r="A195" s="775"/>
      <c r="B195" s="247"/>
      <c r="C195" s="247"/>
      <c r="D195" s="247"/>
      <c r="E195" s="438"/>
      <c r="F195" s="527"/>
      <c r="G195" s="527"/>
      <c r="H195" s="777"/>
      <c r="I195" s="247"/>
      <c r="J195" s="247"/>
      <c r="K195" s="247"/>
      <c r="L195" s="247"/>
      <c r="M195" s="247"/>
      <c r="N195" s="247"/>
      <c r="O195" s="247"/>
      <c r="P195" s="140"/>
      <c r="Q195" s="140"/>
      <c r="R195" s="140"/>
      <c r="S195" s="140"/>
      <c r="T195" s="140"/>
      <c r="U195" s="140"/>
      <c r="V195" s="140"/>
      <c r="W195" s="140"/>
      <c r="X195" s="140"/>
      <c r="Y195" s="140"/>
      <c r="Z195" s="140"/>
      <c r="AA195" s="140"/>
      <c r="AB195" s="140"/>
      <c r="AC195" s="140"/>
    </row>
    <row r="196" ht="15.75" customHeight="1">
      <c r="A196" s="775"/>
      <c r="B196" s="247"/>
      <c r="C196" s="247"/>
      <c r="D196" s="247"/>
      <c r="E196" s="438"/>
      <c r="F196" s="527"/>
      <c r="G196" s="527"/>
      <c r="H196" s="777"/>
      <c r="I196" s="247"/>
      <c r="J196" s="247"/>
      <c r="K196" s="247"/>
      <c r="L196" s="247"/>
      <c r="M196" s="247"/>
      <c r="N196" s="247"/>
      <c r="O196" s="247"/>
      <c r="P196" s="140"/>
      <c r="Q196" s="140"/>
      <c r="R196" s="140"/>
      <c r="S196" s="140"/>
      <c r="T196" s="140"/>
      <c r="U196" s="140"/>
      <c r="V196" s="140"/>
      <c r="W196" s="140"/>
      <c r="X196" s="140"/>
      <c r="Y196" s="140"/>
      <c r="Z196" s="140"/>
      <c r="AA196" s="140"/>
      <c r="AB196" s="140"/>
      <c r="AC196" s="140"/>
    </row>
    <row r="197" ht="15.75" customHeight="1">
      <c r="A197" s="775"/>
      <c r="B197" s="247"/>
      <c r="C197" s="247"/>
      <c r="D197" s="247"/>
      <c r="E197" s="438"/>
      <c r="F197" s="527"/>
      <c r="G197" s="527"/>
      <c r="H197" s="777"/>
      <c r="I197" s="247"/>
      <c r="J197" s="247"/>
      <c r="K197" s="247"/>
      <c r="L197" s="247"/>
      <c r="M197" s="247"/>
      <c r="N197" s="247"/>
      <c r="O197" s="247"/>
      <c r="P197" s="140"/>
      <c r="Q197" s="140"/>
      <c r="R197" s="140"/>
      <c r="S197" s="140"/>
      <c r="T197" s="140"/>
      <c r="U197" s="140"/>
      <c r="V197" s="140"/>
      <c r="W197" s="140"/>
      <c r="X197" s="140"/>
      <c r="Y197" s="140"/>
      <c r="Z197" s="140"/>
      <c r="AA197" s="140"/>
      <c r="AB197" s="140"/>
      <c r="AC197" s="140"/>
    </row>
    <row r="198" ht="15.75" customHeight="1">
      <c r="A198" s="775"/>
      <c r="B198" s="247"/>
      <c r="C198" s="247"/>
      <c r="D198" s="247"/>
      <c r="E198" s="438"/>
      <c r="F198" s="527"/>
      <c r="G198" s="527"/>
      <c r="H198" s="777"/>
      <c r="I198" s="247"/>
      <c r="J198" s="247"/>
      <c r="K198" s="247"/>
      <c r="L198" s="247"/>
      <c r="M198" s="247"/>
      <c r="N198" s="247"/>
      <c r="O198" s="247"/>
      <c r="P198" s="140"/>
      <c r="Q198" s="140"/>
      <c r="R198" s="140"/>
      <c r="S198" s="140"/>
      <c r="T198" s="140"/>
      <c r="U198" s="140"/>
      <c r="V198" s="140"/>
      <c r="W198" s="140"/>
      <c r="X198" s="140"/>
      <c r="Y198" s="140"/>
      <c r="Z198" s="140"/>
      <c r="AA198" s="140"/>
      <c r="AB198" s="140"/>
      <c r="AC198" s="140"/>
    </row>
    <row r="199" ht="15.75" customHeight="1">
      <c r="A199" s="775"/>
      <c r="B199" s="247"/>
      <c r="C199" s="247"/>
      <c r="D199" s="247"/>
      <c r="E199" s="438"/>
      <c r="F199" s="527"/>
      <c r="G199" s="527"/>
      <c r="H199" s="777"/>
      <c r="I199" s="247"/>
      <c r="J199" s="247"/>
      <c r="K199" s="247"/>
      <c r="L199" s="247"/>
      <c r="M199" s="247"/>
      <c r="N199" s="247"/>
      <c r="O199" s="247"/>
      <c r="P199" s="140"/>
      <c r="Q199" s="140"/>
      <c r="R199" s="140"/>
      <c r="S199" s="140"/>
      <c r="T199" s="140"/>
      <c r="U199" s="140"/>
      <c r="V199" s="140"/>
      <c r="W199" s="140"/>
      <c r="X199" s="140"/>
      <c r="Y199" s="140"/>
      <c r="Z199" s="140"/>
      <c r="AA199" s="140"/>
      <c r="AB199" s="140"/>
      <c r="AC199" s="140"/>
    </row>
    <row r="200" ht="15.75" customHeight="1">
      <c r="A200" s="775"/>
      <c r="B200" s="247"/>
      <c r="C200" s="247"/>
      <c r="D200" s="247"/>
      <c r="E200" s="438"/>
      <c r="F200" s="527"/>
      <c r="G200" s="527"/>
      <c r="H200" s="777"/>
      <c r="I200" s="247"/>
      <c r="J200" s="247"/>
      <c r="K200" s="247"/>
      <c r="L200" s="247"/>
      <c r="M200" s="247"/>
      <c r="N200" s="247"/>
      <c r="O200" s="247"/>
      <c r="P200" s="140"/>
      <c r="Q200" s="140"/>
      <c r="R200" s="140"/>
      <c r="S200" s="140"/>
      <c r="T200" s="140"/>
      <c r="U200" s="140"/>
      <c r="V200" s="140"/>
      <c r="W200" s="140"/>
      <c r="X200" s="140"/>
      <c r="Y200" s="140"/>
      <c r="Z200" s="140"/>
      <c r="AA200" s="140"/>
      <c r="AB200" s="140"/>
      <c r="AC200" s="140"/>
    </row>
    <row r="201" ht="15.75" customHeight="1">
      <c r="A201" s="775"/>
      <c r="B201" s="247"/>
      <c r="C201" s="247"/>
      <c r="D201" s="247"/>
      <c r="E201" s="438"/>
      <c r="F201" s="527"/>
      <c r="G201" s="527"/>
      <c r="H201" s="777"/>
      <c r="I201" s="247"/>
      <c r="J201" s="247"/>
      <c r="K201" s="247"/>
      <c r="L201" s="247"/>
      <c r="M201" s="247"/>
      <c r="N201" s="247"/>
      <c r="O201" s="247"/>
      <c r="P201" s="140"/>
      <c r="Q201" s="140"/>
      <c r="R201" s="140"/>
      <c r="S201" s="140"/>
      <c r="T201" s="140"/>
      <c r="U201" s="140"/>
      <c r="V201" s="140"/>
      <c r="W201" s="140"/>
      <c r="X201" s="140"/>
      <c r="Y201" s="140"/>
      <c r="Z201" s="140"/>
      <c r="AA201" s="140"/>
      <c r="AB201" s="140"/>
      <c r="AC201" s="140"/>
    </row>
    <row r="202" ht="15.75" customHeight="1">
      <c r="A202" s="775"/>
      <c r="B202" s="247"/>
      <c r="C202" s="247"/>
      <c r="D202" s="247"/>
      <c r="E202" s="438"/>
      <c r="F202" s="527"/>
      <c r="G202" s="527"/>
      <c r="H202" s="777"/>
      <c r="I202" s="247"/>
      <c r="J202" s="247"/>
      <c r="K202" s="247"/>
      <c r="L202" s="247"/>
      <c r="M202" s="247"/>
      <c r="N202" s="247"/>
      <c r="O202" s="247"/>
      <c r="P202" s="140"/>
      <c r="Q202" s="140"/>
      <c r="R202" s="140"/>
      <c r="S202" s="140"/>
      <c r="T202" s="140"/>
      <c r="U202" s="140"/>
      <c r="V202" s="140"/>
      <c r="W202" s="140"/>
      <c r="X202" s="140"/>
      <c r="Y202" s="140"/>
      <c r="Z202" s="140"/>
      <c r="AA202" s="140"/>
      <c r="AB202" s="140"/>
      <c r="AC202" s="140"/>
    </row>
    <row r="203" ht="15.75" customHeight="1">
      <c r="A203" s="775"/>
      <c r="B203" s="247"/>
      <c r="C203" s="247"/>
      <c r="D203" s="247"/>
      <c r="E203" s="438"/>
      <c r="F203" s="527"/>
      <c r="G203" s="527"/>
      <c r="H203" s="777"/>
      <c r="I203" s="247"/>
      <c r="J203" s="247"/>
      <c r="K203" s="247"/>
      <c r="L203" s="247"/>
      <c r="M203" s="247"/>
      <c r="N203" s="247"/>
      <c r="O203" s="247"/>
      <c r="P203" s="140"/>
      <c r="Q203" s="140"/>
      <c r="R203" s="140"/>
      <c r="S203" s="140"/>
      <c r="T203" s="140"/>
      <c r="U203" s="140"/>
      <c r="V203" s="140"/>
      <c r="W203" s="140"/>
      <c r="X203" s="140"/>
      <c r="Y203" s="140"/>
      <c r="Z203" s="140"/>
      <c r="AA203" s="140"/>
      <c r="AB203" s="140"/>
      <c r="AC203" s="140"/>
    </row>
    <row r="204" ht="15.75" customHeight="1">
      <c r="A204" s="775"/>
      <c r="B204" s="247"/>
      <c r="C204" s="247"/>
      <c r="D204" s="247"/>
      <c r="E204" s="438"/>
      <c r="F204" s="527"/>
      <c r="G204" s="527"/>
      <c r="H204" s="777"/>
      <c r="I204" s="247"/>
      <c r="J204" s="247"/>
      <c r="K204" s="247"/>
      <c r="L204" s="247"/>
      <c r="M204" s="247"/>
      <c r="N204" s="247"/>
      <c r="O204" s="247"/>
      <c r="P204" s="140"/>
      <c r="Q204" s="140"/>
      <c r="R204" s="140"/>
      <c r="S204" s="140"/>
      <c r="T204" s="140"/>
      <c r="U204" s="140"/>
      <c r="V204" s="140"/>
      <c r="W204" s="140"/>
      <c r="X204" s="140"/>
      <c r="Y204" s="140"/>
      <c r="Z204" s="140"/>
      <c r="AA204" s="140"/>
      <c r="AB204" s="140"/>
      <c r="AC204" s="140"/>
    </row>
    <row r="205" ht="15.75" customHeight="1">
      <c r="A205" s="775"/>
      <c r="B205" s="247"/>
      <c r="C205" s="247"/>
      <c r="D205" s="247"/>
      <c r="E205" s="438"/>
      <c r="F205" s="527"/>
      <c r="G205" s="527"/>
      <c r="H205" s="777"/>
      <c r="I205" s="247"/>
      <c r="J205" s="247"/>
      <c r="K205" s="247"/>
      <c r="L205" s="247"/>
      <c r="M205" s="247"/>
      <c r="N205" s="247"/>
      <c r="O205" s="247"/>
      <c r="P205" s="140"/>
      <c r="Q205" s="140"/>
      <c r="R205" s="140"/>
      <c r="S205" s="140"/>
      <c r="T205" s="140"/>
      <c r="U205" s="140"/>
      <c r="V205" s="140"/>
      <c r="W205" s="140"/>
      <c r="X205" s="140"/>
      <c r="Y205" s="140"/>
      <c r="Z205" s="140"/>
      <c r="AA205" s="140"/>
      <c r="AB205" s="140"/>
      <c r="AC205" s="140"/>
    </row>
    <row r="206" ht="15.75" customHeight="1">
      <c r="A206" s="775"/>
      <c r="B206" s="247"/>
      <c r="C206" s="247"/>
      <c r="D206" s="247"/>
      <c r="E206" s="438"/>
      <c r="F206" s="527"/>
      <c r="G206" s="527"/>
      <c r="H206" s="777"/>
      <c r="I206" s="247"/>
      <c r="J206" s="247"/>
      <c r="K206" s="247"/>
      <c r="L206" s="247"/>
      <c r="M206" s="247"/>
      <c r="N206" s="247"/>
      <c r="O206" s="247"/>
      <c r="P206" s="140"/>
      <c r="Q206" s="140"/>
      <c r="R206" s="140"/>
      <c r="S206" s="140"/>
      <c r="T206" s="140"/>
      <c r="U206" s="140"/>
      <c r="V206" s="140"/>
      <c r="W206" s="140"/>
      <c r="X206" s="140"/>
      <c r="Y206" s="140"/>
      <c r="Z206" s="140"/>
      <c r="AA206" s="140"/>
      <c r="AB206" s="140"/>
      <c r="AC206" s="140"/>
    </row>
    <row r="207" ht="15.75" customHeight="1">
      <c r="A207" s="775"/>
      <c r="B207" s="247"/>
      <c r="C207" s="247"/>
      <c r="D207" s="247"/>
      <c r="E207" s="438"/>
      <c r="F207" s="527"/>
      <c r="G207" s="527"/>
      <c r="H207" s="777"/>
      <c r="I207" s="247"/>
      <c r="J207" s="247"/>
      <c r="K207" s="247"/>
      <c r="L207" s="247"/>
      <c r="M207" s="247"/>
      <c r="N207" s="247"/>
      <c r="O207" s="247"/>
      <c r="P207" s="140"/>
      <c r="Q207" s="140"/>
      <c r="R207" s="140"/>
      <c r="S207" s="140"/>
      <c r="T207" s="140"/>
      <c r="U207" s="140"/>
      <c r="V207" s="140"/>
      <c r="W207" s="140"/>
      <c r="X207" s="140"/>
      <c r="Y207" s="140"/>
      <c r="Z207" s="140"/>
      <c r="AA207" s="140"/>
      <c r="AB207" s="140"/>
      <c r="AC207" s="140"/>
    </row>
    <row r="208" ht="15.75" customHeight="1">
      <c r="A208" s="775"/>
      <c r="B208" s="247"/>
      <c r="C208" s="247"/>
      <c r="D208" s="247"/>
      <c r="E208" s="438"/>
      <c r="F208" s="527"/>
      <c r="G208" s="527"/>
      <c r="H208" s="777"/>
      <c r="I208" s="247"/>
      <c r="J208" s="247"/>
      <c r="K208" s="247"/>
      <c r="L208" s="247"/>
      <c r="M208" s="247"/>
      <c r="N208" s="247"/>
      <c r="O208" s="247"/>
      <c r="P208" s="140"/>
      <c r="Q208" s="140"/>
      <c r="R208" s="140"/>
      <c r="S208" s="140"/>
      <c r="T208" s="140"/>
      <c r="U208" s="140"/>
      <c r="V208" s="140"/>
      <c r="W208" s="140"/>
      <c r="X208" s="140"/>
      <c r="Y208" s="140"/>
      <c r="Z208" s="140"/>
      <c r="AA208" s="140"/>
      <c r="AB208" s="140"/>
      <c r="AC208" s="140"/>
    </row>
    <row r="209" ht="15.75" customHeight="1">
      <c r="A209" s="775"/>
      <c r="B209" s="247"/>
      <c r="C209" s="247"/>
      <c r="D209" s="247"/>
      <c r="E209" s="438"/>
      <c r="F209" s="527"/>
      <c r="G209" s="527"/>
      <c r="H209" s="777"/>
      <c r="I209" s="247"/>
      <c r="J209" s="247"/>
      <c r="K209" s="247"/>
      <c r="L209" s="247"/>
      <c r="M209" s="247"/>
      <c r="N209" s="247"/>
      <c r="O209" s="247"/>
      <c r="P209" s="140"/>
      <c r="Q209" s="140"/>
      <c r="R209" s="140"/>
      <c r="S209" s="140"/>
      <c r="T209" s="140"/>
      <c r="U209" s="140"/>
      <c r="V209" s="140"/>
      <c r="W209" s="140"/>
      <c r="X209" s="140"/>
      <c r="Y209" s="140"/>
      <c r="Z209" s="140"/>
      <c r="AA209" s="140"/>
      <c r="AB209" s="140"/>
      <c r="AC209" s="140"/>
    </row>
    <row r="210" ht="15.75" customHeight="1">
      <c r="A210" s="775"/>
      <c r="B210" s="247"/>
      <c r="C210" s="247"/>
      <c r="D210" s="247"/>
      <c r="E210" s="438"/>
      <c r="F210" s="527"/>
      <c r="G210" s="527"/>
      <c r="H210" s="777"/>
      <c r="I210" s="247"/>
      <c r="J210" s="247"/>
      <c r="K210" s="247"/>
      <c r="L210" s="247"/>
      <c r="M210" s="247"/>
      <c r="N210" s="247"/>
      <c r="O210" s="247"/>
      <c r="P210" s="140"/>
      <c r="Q210" s="140"/>
      <c r="R210" s="140"/>
      <c r="S210" s="140"/>
      <c r="T210" s="140"/>
      <c r="U210" s="140"/>
      <c r="V210" s="140"/>
      <c r="W210" s="140"/>
      <c r="X210" s="140"/>
      <c r="Y210" s="140"/>
      <c r="Z210" s="140"/>
      <c r="AA210" s="140"/>
      <c r="AB210" s="140"/>
      <c r="AC210" s="140"/>
    </row>
    <row r="211" ht="15.75" customHeight="1">
      <c r="A211" s="775"/>
      <c r="B211" s="247"/>
      <c r="C211" s="247"/>
      <c r="D211" s="247"/>
      <c r="E211" s="438"/>
      <c r="F211" s="527"/>
      <c r="G211" s="527"/>
      <c r="H211" s="777"/>
      <c r="I211" s="247"/>
      <c r="J211" s="247"/>
      <c r="K211" s="247"/>
      <c r="L211" s="247"/>
      <c r="M211" s="247"/>
      <c r="N211" s="247"/>
      <c r="O211" s="247"/>
      <c r="P211" s="140"/>
      <c r="Q211" s="140"/>
      <c r="R211" s="140"/>
      <c r="S211" s="140"/>
      <c r="T211" s="140"/>
      <c r="U211" s="140"/>
      <c r="V211" s="140"/>
      <c r="W211" s="140"/>
      <c r="X211" s="140"/>
      <c r="Y211" s="140"/>
      <c r="Z211" s="140"/>
      <c r="AA211" s="140"/>
      <c r="AB211" s="140"/>
      <c r="AC211" s="140"/>
    </row>
    <row r="212" ht="15.75" customHeight="1">
      <c r="A212" s="775"/>
      <c r="B212" s="247"/>
      <c r="C212" s="247"/>
      <c r="D212" s="247"/>
      <c r="E212" s="438"/>
      <c r="F212" s="527"/>
      <c r="G212" s="527"/>
      <c r="H212" s="777"/>
      <c r="I212" s="247"/>
      <c r="J212" s="247"/>
      <c r="K212" s="247"/>
      <c r="L212" s="247"/>
      <c r="M212" s="247"/>
      <c r="N212" s="247"/>
      <c r="O212" s="247"/>
      <c r="P212" s="140"/>
      <c r="Q212" s="140"/>
      <c r="R212" s="140"/>
      <c r="S212" s="140"/>
      <c r="T212" s="140"/>
      <c r="U212" s="140"/>
      <c r="V212" s="140"/>
      <c r="W212" s="140"/>
      <c r="X212" s="140"/>
      <c r="Y212" s="140"/>
      <c r="Z212" s="140"/>
      <c r="AA212" s="140"/>
      <c r="AB212" s="140"/>
      <c r="AC212" s="140"/>
    </row>
    <row r="213" ht="15.75" customHeight="1">
      <c r="A213" s="775"/>
      <c r="B213" s="247"/>
      <c r="C213" s="247"/>
      <c r="D213" s="247"/>
      <c r="E213" s="438"/>
      <c r="F213" s="527"/>
      <c r="G213" s="527"/>
      <c r="H213" s="777"/>
      <c r="I213" s="247"/>
      <c r="J213" s="247"/>
      <c r="K213" s="247"/>
      <c r="L213" s="247"/>
      <c r="M213" s="247"/>
      <c r="N213" s="247"/>
      <c r="O213" s="247"/>
      <c r="P213" s="140"/>
      <c r="Q213" s="140"/>
      <c r="R213" s="140"/>
      <c r="S213" s="140"/>
      <c r="T213" s="140"/>
      <c r="U213" s="140"/>
      <c r="V213" s="140"/>
      <c r="W213" s="140"/>
      <c r="X213" s="140"/>
      <c r="Y213" s="140"/>
      <c r="Z213" s="140"/>
      <c r="AA213" s="140"/>
      <c r="AB213" s="140"/>
      <c r="AC213" s="140"/>
    </row>
    <row r="214" ht="15.75" customHeight="1">
      <c r="A214" s="775"/>
      <c r="B214" s="247"/>
      <c r="C214" s="247"/>
      <c r="D214" s="247"/>
      <c r="E214" s="438"/>
      <c r="F214" s="527"/>
      <c r="G214" s="527"/>
      <c r="H214" s="777"/>
      <c r="I214" s="247"/>
      <c r="J214" s="247"/>
      <c r="K214" s="247"/>
      <c r="L214" s="247"/>
      <c r="M214" s="247"/>
      <c r="N214" s="247"/>
      <c r="O214" s="247"/>
      <c r="P214" s="140"/>
      <c r="Q214" s="140"/>
      <c r="R214" s="140"/>
      <c r="S214" s="140"/>
      <c r="T214" s="140"/>
      <c r="U214" s="140"/>
      <c r="V214" s="140"/>
      <c r="W214" s="140"/>
      <c r="X214" s="140"/>
      <c r="Y214" s="140"/>
      <c r="Z214" s="140"/>
      <c r="AA214" s="140"/>
      <c r="AB214" s="140"/>
      <c r="AC214" s="140"/>
    </row>
    <row r="215" ht="15.75" customHeight="1">
      <c r="A215" s="775"/>
      <c r="B215" s="247"/>
      <c r="C215" s="247"/>
      <c r="D215" s="247"/>
      <c r="E215" s="438"/>
      <c r="F215" s="527"/>
      <c r="G215" s="527"/>
      <c r="H215" s="777"/>
      <c r="I215" s="247"/>
      <c r="J215" s="247"/>
      <c r="K215" s="247"/>
      <c r="L215" s="247"/>
      <c r="M215" s="247"/>
      <c r="N215" s="247"/>
      <c r="O215" s="247"/>
      <c r="P215" s="140"/>
      <c r="Q215" s="140"/>
      <c r="R215" s="140"/>
      <c r="S215" s="140"/>
      <c r="T215" s="140"/>
      <c r="U215" s="140"/>
      <c r="V215" s="140"/>
      <c r="W215" s="140"/>
      <c r="X215" s="140"/>
      <c r="Y215" s="140"/>
      <c r="Z215" s="140"/>
      <c r="AA215" s="140"/>
      <c r="AB215" s="140"/>
      <c r="AC215" s="140"/>
    </row>
    <row r="216" ht="15.75" customHeight="1">
      <c r="A216" s="775"/>
      <c r="B216" s="247"/>
      <c r="C216" s="247"/>
      <c r="D216" s="247"/>
      <c r="E216" s="438"/>
      <c r="F216" s="527"/>
      <c r="G216" s="527"/>
      <c r="H216" s="777"/>
      <c r="I216" s="247"/>
      <c r="J216" s="247"/>
      <c r="K216" s="247"/>
      <c r="L216" s="247"/>
      <c r="M216" s="247"/>
      <c r="N216" s="247"/>
      <c r="O216" s="247"/>
      <c r="P216" s="140"/>
      <c r="Q216" s="140"/>
      <c r="R216" s="140"/>
      <c r="S216" s="140"/>
      <c r="T216" s="140"/>
      <c r="U216" s="140"/>
      <c r="V216" s="140"/>
      <c r="W216" s="140"/>
      <c r="X216" s="140"/>
      <c r="Y216" s="140"/>
      <c r="Z216" s="140"/>
      <c r="AA216" s="140"/>
      <c r="AB216" s="140"/>
      <c r="AC216" s="140"/>
    </row>
    <row r="217" ht="15.75" customHeight="1">
      <c r="A217" s="399"/>
      <c r="B217" s="189"/>
      <c r="C217" s="189"/>
      <c r="D217" s="189"/>
      <c r="E217" s="313"/>
      <c r="F217" s="314"/>
      <c r="G217" s="314"/>
      <c r="H217" s="462"/>
      <c r="I217" s="189"/>
      <c r="J217" s="189"/>
      <c r="K217" s="189"/>
      <c r="L217" s="189"/>
      <c r="M217" s="189"/>
      <c r="N217" s="189"/>
      <c r="O217" s="189"/>
      <c r="P217" s="139"/>
      <c r="Q217" s="139"/>
      <c r="R217" s="139"/>
      <c r="S217" s="139"/>
      <c r="T217" s="139"/>
      <c r="U217" s="139"/>
      <c r="V217" s="139"/>
      <c r="W217" s="139"/>
      <c r="X217" s="139"/>
      <c r="Y217" s="139"/>
      <c r="Z217" s="139"/>
      <c r="AA217" s="139"/>
      <c r="AB217" s="139"/>
      <c r="AC217" s="139"/>
    </row>
    <row r="218" ht="15.75" customHeight="1">
      <c r="A218" s="399"/>
      <c r="B218" s="189"/>
      <c r="C218" s="189"/>
      <c r="D218" s="189"/>
      <c r="E218" s="313"/>
      <c r="F218" s="314"/>
      <c r="G218" s="314"/>
      <c r="H218" s="462"/>
      <c r="I218" s="189"/>
      <c r="J218" s="189"/>
      <c r="K218" s="189"/>
      <c r="L218" s="189"/>
      <c r="M218" s="189"/>
      <c r="N218" s="189"/>
      <c r="O218" s="189"/>
      <c r="P218" s="139"/>
      <c r="Q218" s="139"/>
      <c r="R218" s="139"/>
      <c r="S218" s="139"/>
      <c r="T218" s="139"/>
      <c r="U218" s="139"/>
      <c r="V218" s="139"/>
      <c r="W218" s="139"/>
      <c r="X218" s="139"/>
      <c r="Y218" s="139"/>
      <c r="Z218" s="139"/>
      <c r="AA218" s="139"/>
      <c r="AB218" s="139"/>
      <c r="AC218" s="139"/>
    </row>
    <row r="219" ht="15.75" customHeight="1">
      <c r="A219" s="399"/>
      <c r="B219" s="189"/>
      <c r="C219" s="189"/>
      <c r="D219" s="189"/>
      <c r="E219" s="313"/>
      <c r="F219" s="314"/>
      <c r="G219" s="314"/>
      <c r="H219" s="462"/>
      <c r="I219" s="189"/>
      <c r="J219" s="189"/>
      <c r="K219" s="189"/>
      <c r="L219" s="189"/>
      <c r="M219" s="189"/>
      <c r="N219" s="189"/>
      <c r="O219" s="189"/>
      <c r="P219" s="139"/>
      <c r="Q219" s="139"/>
      <c r="R219" s="139"/>
      <c r="S219" s="139"/>
      <c r="T219" s="139"/>
      <c r="U219" s="139"/>
      <c r="V219" s="139"/>
      <c r="W219" s="139"/>
      <c r="X219" s="139"/>
      <c r="Y219" s="139"/>
      <c r="Z219" s="139"/>
      <c r="AA219" s="139"/>
      <c r="AB219" s="139"/>
      <c r="AC219" s="139"/>
    </row>
    <row r="220" ht="15.75" customHeight="1">
      <c r="A220" s="399"/>
      <c r="B220" s="189"/>
      <c r="C220" s="189"/>
      <c r="D220" s="189"/>
      <c r="E220" s="313"/>
      <c r="F220" s="314"/>
      <c r="G220" s="314"/>
      <c r="H220" s="462"/>
      <c r="I220" s="189"/>
      <c r="J220" s="189"/>
      <c r="K220" s="189"/>
      <c r="L220" s="189"/>
      <c r="M220" s="189"/>
      <c r="N220" s="189"/>
      <c r="O220" s="189"/>
      <c r="P220" s="139"/>
      <c r="Q220" s="139"/>
      <c r="R220" s="139"/>
      <c r="S220" s="139"/>
      <c r="T220" s="139"/>
      <c r="U220" s="139"/>
      <c r="V220" s="139"/>
      <c r="W220" s="139"/>
      <c r="X220" s="139"/>
      <c r="Y220" s="139"/>
      <c r="Z220" s="139"/>
      <c r="AA220" s="139"/>
      <c r="AB220" s="139"/>
      <c r="AC220" s="139"/>
    </row>
    <row r="221" ht="15.75" customHeight="1">
      <c r="A221" s="399"/>
      <c r="B221" s="189"/>
      <c r="C221" s="189"/>
      <c r="D221" s="189"/>
      <c r="E221" s="313"/>
      <c r="F221" s="314"/>
      <c r="G221" s="314"/>
      <c r="H221" s="462"/>
      <c r="I221" s="189"/>
      <c r="J221" s="189"/>
      <c r="K221" s="189"/>
      <c r="L221" s="189"/>
      <c r="M221" s="189"/>
      <c r="N221" s="189"/>
      <c r="O221" s="189"/>
      <c r="P221" s="139"/>
      <c r="Q221" s="139"/>
      <c r="R221" s="139"/>
      <c r="S221" s="139"/>
      <c r="T221" s="139"/>
      <c r="U221" s="139"/>
      <c r="V221" s="139"/>
      <c r="W221" s="139"/>
      <c r="X221" s="139"/>
      <c r="Y221" s="139"/>
      <c r="Z221" s="139"/>
      <c r="AA221" s="139"/>
      <c r="AB221" s="139"/>
      <c r="AC221" s="139"/>
    </row>
    <row r="222" ht="15.75" customHeight="1">
      <c r="A222" s="399"/>
      <c r="B222" s="189"/>
      <c r="C222" s="189"/>
      <c r="D222" s="189"/>
      <c r="E222" s="313"/>
      <c r="F222" s="314"/>
      <c r="G222" s="314"/>
      <c r="H222" s="462"/>
      <c r="I222" s="189"/>
      <c r="J222" s="189"/>
      <c r="K222" s="189"/>
      <c r="L222" s="189"/>
      <c r="M222" s="189"/>
      <c r="N222" s="189"/>
      <c r="O222" s="189"/>
      <c r="P222" s="139"/>
      <c r="Q222" s="139"/>
      <c r="R222" s="139"/>
      <c r="S222" s="139"/>
      <c r="T222" s="139"/>
      <c r="U222" s="139"/>
      <c r="V222" s="139"/>
      <c r="W222" s="139"/>
      <c r="X222" s="139"/>
      <c r="Y222" s="139"/>
      <c r="Z222" s="139"/>
      <c r="AA222" s="139"/>
      <c r="AB222" s="139"/>
      <c r="AC222" s="139"/>
    </row>
    <row r="223" ht="15.75" customHeight="1">
      <c r="A223" s="399"/>
      <c r="B223" s="189"/>
      <c r="C223" s="189"/>
      <c r="D223" s="189"/>
      <c r="E223" s="313"/>
      <c r="F223" s="314"/>
      <c r="G223" s="314"/>
      <c r="H223" s="462"/>
      <c r="I223" s="189"/>
      <c r="J223" s="189"/>
      <c r="K223" s="189"/>
      <c r="L223" s="189"/>
      <c r="M223" s="189"/>
      <c r="N223" s="189"/>
      <c r="O223" s="189"/>
      <c r="P223" s="139"/>
      <c r="Q223" s="139"/>
      <c r="R223" s="139"/>
      <c r="S223" s="139"/>
      <c r="T223" s="139"/>
      <c r="U223" s="139"/>
      <c r="V223" s="139"/>
      <c r="W223" s="139"/>
      <c r="X223" s="139"/>
      <c r="Y223" s="139"/>
      <c r="Z223" s="139"/>
      <c r="AA223" s="139"/>
      <c r="AB223" s="139"/>
      <c r="AC223" s="139"/>
    </row>
    <row r="224" ht="15.75" customHeight="1">
      <c r="A224" s="399"/>
      <c r="B224" s="189"/>
      <c r="C224" s="189"/>
      <c r="D224" s="189"/>
      <c r="E224" s="313"/>
      <c r="F224" s="314"/>
      <c r="G224" s="314"/>
      <c r="H224" s="462"/>
      <c r="I224" s="189"/>
      <c r="J224" s="189"/>
      <c r="K224" s="189"/>
      <c r="L224" s="189"/>
      <c r="M224" s="189"/>
      <c r="N224" s="189"/>
      <c r="O224" s="189"/>
      <c r="P224" s="139"/>
      <c r="Q224" s="139"/>
      <c r="R224" s="139"/>
      <c r="S224" s="139"/>
      <c r="T224" s="139"/>
      <c r="U224" s="139"/>
      <c r="V224" s="139"/>
      <c r="W224" s="139"/>
      <c r="X224" s="139"/>
      <c r="Y224" s="139"/>
      <c r="Z224" s="139"/>
      <c r="AA224" s="139"/>
      <c r="AB224" s="139"/>
      <c r="AC224" s="139"/>
    </row>
    <row r="225" ht="15.75" customHeight="1">
      <c r="A225" s="399"/>
      <c r="B225" s="189"/>
      <c r="C225" s="189"/>
      <c r="D225" s="189"/>
      <c r="E225" s="313"/>
      <c r="F225" s="314"/>
      <c r="G225" s="314"/>
      <c r="H225" s="462"/>
      <c r="I225" s="189"/>
      <c r="J225" s="189"/>
      <c r="K225" s="189"/>
      <c r="L225" s="189"/>
      <c r="M225" s="189"/>
      <c r="N225" s="189"/>
      <c r="O225" s="189"/>
      <c r="P225" s="139"/>
      <c r="Q225" s="139"/>
      <c r="R225" s="139"/>
      <c r="S225" s="139"/>
      <c r="T225" s="139"/>
      <c r="U225" s="139"/>
      <c r="V225" s="139"/>
      <c r="W225" s="139"/>
      <c r="X225" s="139"/>
      <c r="Y225" s="139"/>
      <c r="Z225" s="139"/>
      <c r="AA225" s="139"/>
      <c r="AB225" s="139"/>
      <c r="AC225" s="139"/>
    </row>
    <row r="226" ht="15.75" customHeight="1">
      <c r="A226" s="399"/>
      <c r="B226" s="189"/>
      <c r="C226" s="189"/>
      <c r="D226" s="189"/>
      <c r="E226" s="313"/>
      <c r="F226" s="314"/>
      <c r="G226" s="314"/>
      <c r="H226" s="462"/>
      <c r="I226" s="189"/>
      <c r="J226" s="189"/>
      <c r="K226" s="189"/>
      <c r="L226" s="189"/>
      <c r="M226" s="189"/>
      <c r="N226" s="189"/>
      <c r="O226" s="189"/>
      <c r="P226" s="139"/>
      <c r="Q226" s="139"/>
      <c r="R226" s="139"/>
      <c r="S226" s="139"/>
      <c r="T226" s="139"/>
      <c r="U226" s="139"/>
      <c r="V226" s="139"/>
      <c r="W226" s="139"/>
      <c r="X226" s="139"/>
      <c r="Y226" s="139"/>
      <c r="Z226" s="139"/>
      <c r="AA226" s="139"/>
      <c r="AB226" s="139"/>
      <c r="AC226" s="139"/>
    </row>
    <row r="227" ht="15.75" customHeight="1">
      <c r="A227" s="399"/>
      <c r="B227" s="189"/>
      <c r="C227" s="189"/>
      <c r="D227" s="189"/>
      <c r="E227" s="313"/>
      <c r="F227" s="314"/>
      <c r="G227" s="314"/>
      <c r="H227" s="462"/>
      <c r="I227" s="189"/>
      <c r="J227" s="189"/>
      <c r="K227" s="189"/>
      <c r="L227" s="189"/>
      <c r="M227" s="189"/>
      <c r="N227" s="189"/>
      <c r="O227" s="189"/>
      <c r="P227" s="139"/>
      <c r="Q227" s="139"/>
      <c r="R227" s="139"/>
      <c r="S227" s="139"/>
      <c r="T227" s="139"/>
      <c r="U227" s="139"/>
      <c r="V227" s="139"/>
      <c r="W227" s="139"/>
      <c r="X227" s="139"/>
      <c r="Y227" s="139"/>
      <c r="Z227" s="139"/>
      <c r="AA227" s="139"/>
      <c r="AB227" s="139"/>
      <c r="AC227" s="139"/>
    </row>
    <row r="228" ht="15.75" customHeight="1">
      <c r="A228" s="399"/>
      <c r="B228" s="189"/>
      <c r="C228" s="189"/>
      <c r="D228" s="189"/>
      <c r="E228" s="313"/>
      <c r="F228" s="314"/>
      <c r="G228" s="314"/>
      <c r="H228" s="462"/>
      <c r="I228" s="189"/>
      <c r="J228" s="189"/>
      <c r="K228" s="189"/>
      <c r="L228" s="189"/>
      <c r="M228" s="189"/>
      <c r="N228" s="189"/>
      <c r="O228" s="189"/>
      <c r="P228" s="139"/>
      <c r="Q228" s="139"/>
      <c r="R228" s="139"/>
      <c r="S228" s="139"/>
      <c r="T228" s="139"/>
      <c r="U228" s="139"/>
      <c r="V228" s="139"/>
      <c r="W228" s="139"/>
      <c r="X228" s="139"/>
      <c r="Y228" s="139"/>
      <c r="Z228" s="139"/>
      <c r="AA228" s="139"/>
      <c r="AB228" s="139"/>
      <c r="AC228" s="139"/>
    </row>
    <row r="229" ht="15.75" customHeight="1">
      <c r="A229" s="399"/>
      <c r="B229" s="189"/>
      <c r="C229" s="189"/>
      <c r="D229" s="189"/>
      <c r="E229" s="313"/>
      <c r="F229" s="314"/>
      <c r="G229" s="314"/>
      <c r="H229" s="462"/>
      <c r="I229" s="189"/>
      <c r="J229" s="189"/>
      <c r="K229" s="189"/>
      <c r="L229" s="189"/>
      <c r="M229" s="189"/>
      <c r="N229" s="189"/>
      <c r="O229" s="189"/>
      <c r="P229" s="139"/>
      <c r="Q229" s="139"/>
      <c r="R229" s="139"/>
      <c r="S229" s="139"/>
      <c r="T229" s="139"/>
      <c r="U229" s="139"/>
      <c r="V229" s="139"/>
      <c r="W229" s="139"/>
      <c r="X229" s="139"/>
      <c r="Y229" s="139"/>
      <c r="Z229" s="139"/>
      <c r="AA229" s="139"/>
      <c r="AB229" s="139"/>
      <c r="AC229" s="139"/>
    </row>
    <row r="230" ht="15.75" customHeight="1">
      <c r="A230" s="399"/>
      <c r="B230" s="189"/>
      <c r="C230" s="189"/>
      <c r="D230" s="189"/>
      <c r="E230" s="313"/>
      <c r="F230" s="314"/>
      <c r="G230" s="314"/>
      <c r="H230" s="462"/>
      <c r="I230" s="189"/>
      <c r="J230" s="189"/>
      <c r="K230" s="189"/>
      <c r="L230" s="189"/>
      <c r="M230" s="189"/>
      <c r="N230" s="189"/>
      <c r="O230" s="189"/>
      <c r="P230" s="139"/>
      <c r="Q230" s="139"/>
      <c r="R230" s="139"/>
      <c r="S230" s="139"/>
      <c r="T230" s="139"/>
      <c r="U230" s="139"/>
      <c r="V230" s="139"/>
      <c r="W230" s="139"/>
      <c r="X230" s="139"/>
      <c r="Y230" s="139"/>
      <c r="Z230" s="139"/>
      <c r="AA230" s="139"/>
      <c r="AB230" s="139"/>
      <c r="AC230" s="139"/>
    </row>
    <row r="231" ht="15.75" customHeight="1">
      <c r="A231" s="399"/>
      <c r="B231" s="189"/>
      <c r="C231" s="189"/>
      <c r="D231" s="189"/>
      <c r="E231" s="313"/>
      <c r="F231" s="314"/>
      <c r="G231" s="314"/>
      <c r="H231" s="462"/>
      <c r="I231" s="189"/>
      <c r="J231" s="189"/>
      <c r="K231" s="189"/>
      <c r="L231" s="189"/>
      <c r="M231" s="189"/>
      <c r="N231" s="189"/>
      <c r="O231" s="189"/>
      <c r="P231" s="139"/>
      <c r="Q231" s="139"/>
      <c r="R231" s="139"/>
      <c r="S231" s="139"/>
      <c r="T231" s="139"/>
      <c r="U231" s="139"/>
      <c r="V231" s="139"/>
      <c r="W231" s="139"/>
      <c r="X231" s="139"/>
      <c r="Y231" s="139"/>
      <c r="Z231" s="139"/>
      <c r="AA231" s="139"/>
      <c r="AB231" s="139"/>
      <c r="AC231" s="139"/>
    </row>
    <row r="232" ht="15.75" customHeight="1">
      <c r="A232" s="399"/>
      <c r="B232" s="189"/>
      <c r="C232" s="189"/>
      <c r="D232" s="189"/>
      <c r="E232" s="313"/>
      <c r="F232" s="314"/>
      <c r="G232" s="314"/>
      <c r="H232" s="462"/>
      <c r="I232" s="189"/>
      <c r="J232" s="189"/>
      <c r="K232" s="189"/>
      <c r="L232" s="189"/>
      <c r="M232" s="189"/>
      <c r="N232" s="189"/>
      <c r="O232" s="189"/>
      <c r="P232" s="139"/>
      <c r="Q232" s="139"/>
      <c r="R232" s="139"/>
      <c r="S232" s="139"/>
      <c r="T232" s="139"/>
      <c r="U232" s="139"/>
      <c r="V232" s="139"/>
      <c r="W232" s="139"/>
      <c r="X232" s="139"/>
      <c r="Y232" s="139"/>
      <c r="Z232" s="139"/>
      <c r="AA232" s="139"/>
      <c r="AB232" s="139"/>
      <c r="AC232" s="139"/>
    </row>
    <row r="233" ht="15.75" customHeight="1">
      <c r="A233" s="399"/>
      <c r="B233" s="189"/>
      <c r="C233" s="189"/>
      <c r="D233" s="189"/>
      <c r="E233" s="313"/>
      <c r="F233" s="314"/>
      <c r="G233" s="314"/>
      <c r="H233" s="462"/>
      <c r="I233" s="189"/>
      <c r="J233" s="189"/>
      <c r="K233" s="189"/>
      <c r="L233" s="189"/>
      <c r="M233" s="189"/>
      <c r="N233" s="189"/>
      <c r="O233" s="189"/>
      <c r="P233" s="139"/>
      <c r="Q233" s="139"/>
      <c r="R233" s="139"/>
      <c r="S233" s="139"/>
      <c r="T233" s="139"/>
      <c r="U233" s="139"/>
      <c r="V233" s="139"/>
      <c r="W233" s="139"/>
      <c r="X233" s="139"/>
      <c r="Y233" s="139"/>
      <c r="Z233" s="139"/>
      <c r="AA233" s="139"/>
      <c r="AB233" s="139"/>
      <c r="AC233" s="139"/>
    </row>
    <row r="234" ht="15.75" customHeight="1">
      <c r="A234" s="399"/>
      <c r="B234" s="189"/>
      <c r="C234" s="189"/>
      <c r="D234" s="189"/>
      <c r="E234" s="313"/>
      <c r="F234" s="314"/>
      <c r="G234" s="314"/>
      <c r="H234" s="462"/>
      <c r="I234" s="189"/>
      <c r="J234" s="189"/>
      <c r="K234" s="189"/>
      <c r="L234" s="189"/>
      <c r="M234" s="189"/>
      <c r="N234" s="189"/>
      <c r="O234" s="189"/>
      <c r="P234" s="139"/>
      <c r="Q234" s="139"/>
      <c r="R234" s="139"/>
      <c r="S234" s="139"/>
      <c r="T234" s="139"/>
      <c r="U234" s="139"/>
      <c r="V234" s="139"/>
      <c r="W234" s="139"/>
      <c r="X234" s="139"/>
      <c r="Y234" s="139"/>
      <c r="Z234" s="139"/>
      <c r="AA234" s="139"/>
      <c r="AB234" s="139"/>
      <c r="AC234" s="139"/>
    </row>
    <row r="235" ht="15.75" customHeight="1">
      <c r="A235" s="399"/>
      <c r="B235" s="189"/>
      <c r="C235" s="189"/>
      <c r="D235" s="189"/>
      <c r="E235" s="313"/>
      <c r="F235" s="314"/>
      <c r="G235" s="314"/>
      <c r="H235" s="462"/>
      <c r="I235" s="189"/>
      <c r="J235" s="189"/>
      <c r="K235" s="189"/>
      <c r="L235" s="189"/>
      <c r="M235" s="189"/>
      <c r="N235" s="189"/>
      <c r="O235" s="189"/>
      <c r="P235" s="139"/>
      <c r="Q235" s="139"/>
      <c r="R235" s="139"/>
      <c r="S235" s="139"/>
      <c r="T235" s="139"/>
      <c r="U235" s="139"/>
      <c r="V235" s="139"/>
      <c r="W235" s="139"/>
      <c r="X235" s="139"/>
      <c r="Y235" s="139"/>
      <c r="Z235" s="139"/>
      <c r="AA235" s="139"/>
      <c r="AB235" s="139"/>
      <c r="AC235" s="139"/>
    </row>
    <row r="236" ht="15.75" customHeight="1">
      <c r="A236" s="399"/>
      <c r="B236" s="189"/>
      <c r="C236" s="189"/>
      <c r="D236" s="189"/>
      <c r="E236" s="313"/>
      <c r="F236" s="314"/>
      <c r="G236" s="314"/>
      <c r="H236" s="462"/>
      <c r="I236" s="189"/>
      <c r="J236" s="189"/>
      <c r="K236" s="189"/>
      <c r="L236" s="189"/>
      <c r="M236" s="189"/>
      <c r="N236" s="189"/>
      <c r="O236" s="189"/>
      <c r="P236" s="139"/>
      <c r="Q236" s="139"/>
      <c r="R236" s="139"/>
      <c r="S236" s="139"/>
      <c r="T236" s="139"/>
      <c r="U236" s="139"/>
      <c r="V236" s="139"/>
      <c r="W236" s="139"/>
      <c r="X236" s="139"/>
      <c r="Y236" s="139"/>
      <c r="Z236" s="139"/>
      <c r="AA236" s="139"/>
      <c r="AB236" s="139"/>
      <c r="AC236" s="139"/>
    </row>
    <row r="237" ht="15.75" customHeight="1">
      <c r="A237" s="399"/>
      <c r="B237" s="189"/>
      <c r="C237" s="189"/>
      <c r="D237" s="189"/>
      <c r="E237" s="313"/>
      <c r="F237" s="314"/>
      <c r="G237" s="314"/>
      <c r="H237" s="462"/>
      <c r="I237" s="189"/>
      <c r="J237" s="189"/>
      <c r="K237" s="189"/>
      <c r="L237" s="189"/>
      <c r="M237" s="189"/>
      <c r="N237" s="189"/>
      <c r="O237" s="189"/>
      <c r="P237" s="139"/>
      <c r="Q237" s="139"/>
      <c r="R237" s="139"/>
      <c r="S237" s="139"/>
      <c r="T237" s="139"/>
      <c r="U237" s="139"/>
      <c r="V237" s="139"/>
      <c r="W237" s="139"/>
      <c r="X237" s="139"/>
      <c r="Y237" s="139"/>
      <c r="Z237" s="139"/>
      <c r="AA237" s="139"/>
      <c r="AB237" s="139"/>
      <c r="AC237" s="139"/>
    </row>
    <row r="238" ht="15.75" customHeight="1">
      <c r="A238" s="399"/>
      <c r="B238" s="189"/>
      <c r="C238" s="189"/>
      <c r="D238" s="189"/>
      <c r="E238" s="313"/>
      <c r="F238" s="314"/>
      <c r="G238" s="314"/>
      <c r="H238" s="462"/>
      <c r="I238" s="189"/>
      <c r="J238" s="189"/>
      <c r="K238" s="189"/>
      <c r="L238" s="189"/>
      <c r="M238" s="189"/>
      <c r="N238" s="189"/>
      <c r="O238" s="189"/>
      <c r="P238" s="139"/>
      <c r="Q238" s="139"/>
      <c r="R238" s="139"/>
      <c r="S238" s="139"/>
      <c r="T238" s="139"/>
      <c r="U238" s="139"/>
      <c r="V238" s="139"/>
      <c r="W238" s="139"/>
      <c r="X238" s="139"/>
      <c r="Y238" s="139"/>
      <c r="Z238" s="139"/>
      <c r="AA238" s="139"/>
      <c r="AB238" s="139"/>
      <c r="AC238" s="139"/>
    </row>
    <row r="239" ht="15.75" customHeight="1">
      <c r="A239" s="399"/>
      <c r="B239" s="189"/>
      <c r="C239" s="189"/>
      <c r="D239" s="189"/>
      <c r="E239" s="313"/>
      <c r="F239" s="314"/>
      <c r="G239" s="314"/>
      <c r="H239" s="462"/>
      <c r="I239" s="189"/>
      <c r="J239" s="189"/>
      <c r="K239" s="189"/>
      <c r="L239" s="189"/>
      <c r="M239" s="189"/>
      <c r="N239" s="189"/>
      <c r="O239" s="189"/>
      <c r="P239" s="139"/>
      <c r="Q239" s="139"/>
      <c r="R239" s="139"/>
      <c r="S239" s="139"/>
      <c r="T239" s="139"/>
      <c r="U239" s="139"/>
      <c r="V239" s="139"/>
      <c r="W239" s="139"/>
      <c r="X239" s="139"/>
      <c r="Y239" s="139"/>
      <c r="Z239" s="139"/>
      <c r="AA239" s="139"/>
      <c r="AB239" s="139"/>
      <c r="AC239" s="139"/>
    </row>
    <row r="240" ht="15.75" customHeight="1">
      <c r="A240" s="399"/>
      <c r="B240" s="189"/>
      <c r="C240" s="189"/>
      <c r="D240" s="189"/>
      <c r="E240" s="313"/>
      <c r="F240" s="314"/>
      <c r="G240" s="314"/>
      <c r="H240" s="462"/>
      <c r="I240" s="189"/>
      <c r="J240" s="189"/>
      <c r="K240" s="189"/>
      <c r="L240" s="189"/>
      <c r="M240" s="189"/>
      <c r="N240" s="189"/>
      <c r="O240" s="189"/>
      <c r="P240" s="139"/>
      <c r="Q240" s="139"/>
      <c r="R240" s="139"/>
      <c r="S240" s="139"/>
      <c r="T240" s="139"/>
      <c r="U240" s="139"/>
      <c r="V240" s="139"/>
      <c r="W240" s="139"/>
      <c r="X240" s="139"/>
      <c r="Y240" s="139"/>
      <c r="Z240" s="139"/>
      <c r="AA240" s="139"/>
      <c r="AB240" s="139"/>
      <c r="AC240" s="139"/>
    </row>
    <row r="241" ht="15.75" customHeight="1">
      <c r="A241" s="399"/>
      <c r="B241" s="189"/>
      <c r="C241" s="189"/>
      <c r="D241" s="189"/>
      <c r="E241" s="313"/>
      <c r="F241" s="314"/>
      <c r="G241" s="314"/>
      <c r="H241" s="462"/>
      <c r="I241" s="189"/>
      <c r="J241" s="189"/>
      <c r="K241" s="189"/>
      <c r="L241" s="189"/>
      <c r="M241" s="189"/>
      <c r="N241" s="189"/>
      <c r="O241" s="189"/>
      <c r="P241" s="139"/>
      <c r="Q241" s="139"/>
      <c r="R241" s="139"/>
      <c r="S241" s="139"/>
      <c r="T241" s="139"/>
      <c r="U241" s="139"/>
      <c r="V241" s="139"/>
      <c r="W241" s="139"/>
      <c r="X241" s="139"/>
      <c r="Y241" s="139"/>
      <c r="Z241" s="139"/>
      <c r="AA241" s="139"/>
      <c r="AB241" s="139"/>
      <c r="AC241" s="139"/>
    </row>
    <row r="242" ht="15.75" customHeight="1">
      <c r="A242" s="399"/>
      <c r="B242" s="189"/>
      <c r="C242" s="189"/>
      <c r="D242" s="189"/>
      <c r="E242" s="313"/>
      <c r="F242" s="314"/>
      <c r="G242" s="314"/>
      <c r="H242" s="462"/>
      <c r="I242" s="189"/>
      <c r="J242" s="189"/>
      <c r="K242" s="189"/>
      <c r="L242" s="189"/>
      <c r="M242" s="189"/>
      <c r="N242" s="189"/>
      <c r="O242" s="189"/>
      <c r="P242" s="139"/>
      <c r="Q242" s="139"/>
      <c r="R242" s="139"/>
      <c r="S242" s="139"/>
      <c r="T242" s="139"/>
      <c r="U242" s="139"/>
      <c r="V242" s="139"/>
      <c r="W242" s="139"/>
      <c r="X242" s="139"/>
      <c r="Y242" s="139"/>
      <c r="Z242" s="139"/>
      <c r="AA242" s="139"/>
      <c r="AB242" s="139"/>
      <c r="AC242" s="139"/>
    </row>
    <row r="243" ht="15.75" customHeight="1">
      <c r="A243" s="399"/>
      <c r="B243" s="189"/>
      <c r="C243" s="189"/>
      <c r="D243" s="189"/>
      <c r="E243" s="313"/>
      <c r="F243" s="314"/>
      <c r="G243" s="314"/>
      <c r="H243" s="462"/>
      <c r="I243" s="189"/>
      <c r="J243" s="189"/>
      <c r="K243" s="189"/>
      <c r="L243" s="189"/>
      <c r="M243" s="189"/>
      <c r="N243" s="189"/>
      <c r="O243" s="189"/>
      <c r="P243" s="139"/>
      <c r="Q243" s="139"/>
      <c r="R243" s="139"/>
      <c r="S243" s="139"/>
      <c r="T243" s="139"/>
      <c r="U243" s="139"/>
      <c r="V243" s="139"/>
      <c r="W243" s="139"/>
      <c r="X243" s="139"/>
      <c r="Y243" s="139"/>
      <c r="Z243" s="139"/>
      <c r="AA243" s="139"/>
      <c r="AB243" s="139"/>
      <c r="AC243" s="139"/>
    </row>
    <row r="244" ht="15.75" customHeight="1">
      <c r="A244" s="399"/>
      <c r="B244" s="189"/>
      <c r="C244" s="189"/>
      <c r="D244" s="189"/>
      <c r="E244" s="313"/>
      <c r="F244" s="314"/>
      <c r="G244" s="314"/>
      <c r="H244" s="462"/>
      <c r="I244" s="189"/>
      <c r="J244" s="189"/>
      <c r="K244" s="189"/>
      <c r="L244" s="189"/>
      <c r="M244" s="189"/>
      <c r="N244" s="189"/>
      <c r="O244" s="189"/>
      <c r="P244" s="139"/>
      <c r="Q244" s="139"/>
      <c r="R244" s="139"/>
      <c r="S244" s="139"/>
      <c r="T244" s="139"/>
      <c r="U244" s="139"/>
      <c r="V244" s="139"/>
      <c r="W244" s="139"/>
      <c r="X244" s="139"/>
      <c r="Y244" s="139"/>
      <c r="Z244" s="139"/>
      <c r="AA244" s="139"/>
      <c r="AB244" s="139"/>
      <c r="AC244" s="139"/>
    </row>
    <row r="245" ht="15.75" customHeight="1">
      <c r="A245" s="399"/>
      <c r="B245" s="189"/>
      <c r="C245" s="189"/>
      <c r="D245" s="189"/>
      <c r="E245" s="313"/>
      <c r="F245" s="314"/>
      <c r="G245" s="314"/>
      <c r="H245" s="462"/>
      <c r="I245" s="189"/>
      <c r="J245" s="189"/>
      <c r="K245" s="189"/>
      <c r="L245" s="189"/>
      <c r="M245" s="189"/>
      <c r="N245" s="189"/>
      <c r="O245" s="189"/>
      <c r="P245" s="139"/>
      <c r="Q245" s="139"/>
      <c r="R245" s="139"/>
      <c r="S245" s="139"/>
      <c r="T245" s="139"/>
      <c r="U245" s="139"/>
      <c r="V245" s="139"/>
      <c r="W245" s="139"/>
      <c r="X245" s="139"/>
      <c r="Y245" s="139"/>
      <c r="Z245" s="139"/>
      <c r="AA245" s="139"/>
      <c r="AB245" s="139"/>
      <c r="AC245" s="139"/>
    </row>
    <row r="246" ht="15.75" customHeight="1">
      <c r="A246" s="399"/>
      <c r="B246" s="189"/>
      <c r="C246" s="189"/>
      <c r="D246" s="189"/>
      <c r="E246" s="313"/>
      <c r="F246" s="314"/>
      <c r="G246" s="314"/>
      <c r="H246" s="462"/>
      <c r="I246" s="189"/>
      <c r="J246" s="189"/>
      <c r="K246" s="189"/>
      <c r="L246" s="189"/>
      <c r="M246" s="189"/>
      <c r="N246" s="189"/>
      <c r="O246" s="189"/>
      <c r="P246" s="139"/>
      <c r="Q246" s="139"/>
      <c r="R246" s="139"/>
      <c r="S246" s="139"/>
      <c r="T246" s="139"/>
      <c r="U246" s="139"/>
      <c r="V246" s="139"/>
      <c r="W246" s="139"/>
      <c r="X246" s="139"/>
      <c r="Y246" s="139"/>
      <c r="Z246" s="139"/>
      <c r="AA246" s="139"/>
      <c r="AB246" s="139"/>
      <c r="AC246" s="139"/>
    </row>
    <row r="247" ht="15.75" customHeight="1">
      <c r="A247" s="399"/>
      <c r="B247" s="189"/>
      <c r="C247" s="189"/>
      <c r="D247" s="189"/>
      <c r="E247" s="313"/>
      <c r="F247" s="314"/>
      <c r="G247" s="314"/>
      <c r="H247" s="462"/>
      <c r="I247" s="189"/>
      <c r="J247" s="189"/>
      <c r="K247" s="189"/>
      <c r="L247" s="189"/>
      <c r="M247" s="189"/>
      <c r="N247" s="189"/>
      <c r="O247" s="189"/>
      <c r="P247" s="139"/>
      <c r="Q247" s="139"/>
      <c r="R247" s="139"/>
      <c r="S247" s="139"/>
      <c r="T247" s="139"/>
      <c r="U247" s="139"/>
      <c r="V247" s="139"/>
      <c r="W247" s="139"/>
      <c r="X247" s="139"/>
      <c r="Y247" s="139"/>
      <c r="Z247" s="139"/>
      <c r="AA247" s="139"/>
      <c r="AB247" s="139"/>
      <c r="AC247" s="139"/>
    </row>
    <row r="248" ht="15.75" customHeight="1">
      <c r="A248" s="399"/>
      <c r="B248" s="189"/>
      <c r="C248" s="189"/>
      <c r="D248" s="189"/>
      <c r="E248" s="313"/>
      <c r="F248" s="314"/>
      <c r="G248" s="314"/>
      <c r="H248" s="462"/>
      <c r="I248" s="189"/>
      <c r="J248" s="189"/>
      <c r="K248" s="189"/>
      <c r="L248" s="189"/>
      <c r="M248" s="189"/>
      <c r="N248" s="189"/>
      <c r="O248" s="189"/>
      <c r="P248" s="139"/>
      <c r="Q248" s="139"/>
      <c r="R248" s="139"/>
      <c r="S248" s="139"/>
      <c r="T248" s="139"/>
      <c r="U248" s="139"/>
      <c r="V248" s="139"/>
      <c r="W248" s="139"/>
      <c r="X248" s="139"/>
      <c r="Y248" s="139"/>
      <c r="Z248" s="139"/>
      <c r="AA248" s="139"/>
      <c r="AB248" s="139"/>
      <c r="AC248" s="139"/>
    </row>
    <row r="249" ht="15.75" customHeight="1">
      <c r="A249" s="399"/>
      <c r="B249" s="189"/>
      <c r="C249" s="189"/>
      <c r="D249" s="189"/>
      <c r="E249" s="313"/>
      <c r="F249" s="314"/>
      <c r="G249" s="314"/>
      <c r="H249" s="462"/>
      <c r="I249" s="189"/>
      <c r="J249" s="189"/>
      <c r="K249" s="189"/>
      <c r="L249" s="189"/>
      <c r="M249" s="189"/>
      <c r="N249" s="189"/>
      <c r="O249" s="189"/>
      <c r="P249" s="139"/>
      <c r="Q249" s="139"/>
      <c r="R249" s="139"/>
      <c r="S249" s="139"/>
      <c r="T249" s="139"/>
      <c r="U249" s="139"/>
      <c r="V249" s="139"/>
      <c r="W249" s="139"/>
      <c r="X249" s="139"/>
      <c r="Y249" s="139"/>
      <c r="Z249" s="139"/>
      <c r="AA249" s="139"/>
      <c r="AB249" s="139"/>
      <c r="AC249" s="139"/>
    </row>
    <row r="250" ht="15.75" customHeight="1">
      <c r="A250" s="399"/>
      <c r="B250" s="189"/>
      <c r="C250" s="189"/>
      <c r="D250" s="189"/>
      <c r="E250" s="313"/>
      <c r="F250" s="314"/>
      <c r="G250" s="314"/>
      <c r="H250" s="462"/>
      <c r="I250" s="189"/>
      <c r="J250" s="189"/>
      <c r="K250" s="189"/>
      <c r="L250" s="189"/>
      <c r="M250" s="189"/>
      <c r="N250" s="189"/>
      <c r="O250" s="189"/>
      <c r="P250" s="139"/>
      <c r="Q250" s="139"/>
      <c r="R250" s="139"/>
      <c r="S250" s="139"/>
      <c r="T250" s="139"/>
      <c r="U250" s="139"/>
      <c r="V250" s="139"/>
      <c r="W250" s="139"/>
      <c r="X250" s="139"/>
      <c r="Y250" s="139"/>
      <c r="Z250" s="139"/>
      <c r="AA250" s="139"/>
      <c r="AB250" s="139"/>
      <c r="AC250" s="139"/>
    </row>
    <row r="251" ht="15.75" customHeight="1">
      <c r="A251" s="399"/>
      <c r="B251" s="189"/>
      <c r="C251" s="189"/>
      <c r="D251" s="189"/>
      <c r="E251" s="313"/>
      <c r="F251" s="314"/>
      <c r="G251" s="314"/>
      <c r="H251" s="462"/>
      <c r="I251" s="189"/>
      <c r="J251" s="189"/>
      <c r="K251" s="189"/>
      <c r="L251" s="189"/>
      <c r="M251" s="189"/>
      <c r="N251" s="189"/>
      <c r="O251" s="189"/>
      <c r="P251" s="139"/>
      <c r="Q251" s="139"/>
      <c r="R251" s="139"/>
      <c r="S251" s="139"/>
      <c r="T251" s="139"/>
      <c r="U251" s="139"/>
      <c r="V251" s="139"/>
      <c r="W251" s="139"/>
      <c r="X251" s="139"/>
      <c r="Y251" s="139"/>
      <c r="Z251" s="139"/>
      <c r="AA251" s="139"/>
      <c r="AB251" s="139"/>
      <c r="AC251" s="139"/>
    </row>
    <row r="252" ht="15.75" customHeight="1">
      <c r="A252" s="399"/>
      <c r="B252" s="189"/>
      <c r="C252" s="189"/>
      <c r="D252" s="189"/>
      <c r="E252" s="313"/>
      <c r="F252" s="314"/>
      <c r="G252" s="314"/>
      <c r="H252" s="462"/>
      <c r="I252" s="189"/>
      <c r="J252" s="189"/>
      <c r="K252" s="189"/>
      <c r="L252" s="189"/>
      <c r="M252" s="189"/>
      <c r="N252" s="189"/>
      <c r="O252" s="189"/>
      <c r="P252" s="139"/>
      <c r="Q252" s="139"/>
      <c r="R252" s="139"/>
      <c r="S252" s="139"/>
      <c r="T252" s="139"/>
      <c r="U252" s="139"/>
      <c r="V252" s="139"/>
      <c r="W252" s="139"/>
      <c r="X252" s="139"/>
      <c r="Y252" s="139"/>
      <c r="Z252" s="139"/>
      <c r="AA252" s="139"/>
      <c r="AB252" s="139"/>
      <c r="AC252" s="139"/>
    </row>
    <row r="253" ht="15.75" customHeight="1">
      <c r="A253" s="399"/>
      <c r="B253" s="189"/>
      <c r="C253" s="189"/>
      <c r="D253" s="189"/>
      <c r="E253" s="313"/>
      <c r="F253" s="314"/>
      <c r="G253" s="314"/>
      <c r="H253" s="462"/>
      <c r="I253" s="189"/>
      <c r="J253" s="189"/>
      <c r="K253" s="189"/>
      <c r="L253" s="189"/>
      <c r="M253" s="189"/>
      <c r="N253" s="189"/>
      <c r="O253" s="189"/>
      <c r="P253" s="139"/>
      <c r="Q253" s="139"/>
      <c r="R253" s="139"/>
      <c r="S253" s="139"/>
      <c r="T253" s="139"/>
      <c r="U253" s="139"/>
      <c r="V253" s="139"/>
      <c r="W253" s="139"/>
      <c r="X253" s="139"/>
      <c r="Y253" s="139"/>
      <c r="Z253" s="139"/>
      <c r="AA253" s="139"/>
      <c r="AB253" s="139"/>
      <c r="AC253" s="139"/>
    </row>
    <row r="254" ht="15.75" customHeight="1">
      <c r="A254" s="399"/>
      <c r="B254" s="189"/>
      <c r="C254" s="189"/>
      <c r="D254" s="189"/>
      <c r="E254" s="313"/>
      <c r="F254" s="314"/>
      <c r="G254" s="314"/>
      <c r="H254" s="462"/>
      <c r="I254" s="189"/>
      <c r="J254" s="189"/>
      <c r="K254" s="189"/>
      <c r="L254" s="189"/>
      <c r="M254" s="189"/>
      <c r="N254" s="189"/>
      <c r="O254" s="189"/>
      <c r="P254" s="139"/>
      <c r="Q254" s="139"/>
      <c r="R254" s="139"/>
      <c r="S254" s="139"/>
      <c r="T254" s="139"/>
      <c r="U254" s="139"/>
      <c r="V254" s="139"/>
      <c r="W254" s="139"/>
      <c r="X254" s="139"/>
      <c r="Y254" s="139"/>
      <c r="Z254" s="139"/>
      <c r="AA254" s="139"/>
      <c r="AB254" s="139"/>
      <c r="AC254" s="139"/>
    </row>
    <row r="255" ht="15.75" customHeight="1">
      <c r="A255" s="399"/>
      <c r="B255" s="189"/>
      <c r="C255" s="189"/>
      <c r="D255" s="189"/>
      <c r="E255" s="313"/>
      <c r="F255" s="314"/>
      <c r="G255" s="314"/>
      <c r="H255" s="462"/>
      <c r="I255" s="189"/>
      <c r="J255" s="189"/>
      <c r="K255" s="189"/>
      <c r="L255" s="189"/>
      <c r="M255" s="189"/>
      <c r="N255" s="189"/>
      <c r="O255" s="189"/>
      <c r="P255" s="139"/>
      <c r="Q255" s="139"/>
      <c r="R255" s="139"/>
      <c r="S255" s="139"/>
      <c r="T255" s="139"/>
      <c r="U255" s="139"/>
      <c r="V255" s="139"/>
      <c r="W255" s="139"/>
      <c r="X255" s="139"/>
      <c r="Y255" s="139"/>
      <c r="Z255" s="139"/>
      <c r="AA255" s="139"/>
      <c r="AB255" s="139"/>
      <c r="AC255" s="139"/>
    </row>
    <row r="256" ht="15.75" customHeight="1">
      <c r="A256" s="399"/>
      <c r="B256" s="189"/>
      <c r="C256" s="189"/>
      <c r="D256" s="189"/>
      <c r="E256" s="313"/>
      <c r="F256" s="314"/>
      <c r="G256" s="314"/>
      <c r="H256" s="462"/>
      <c r="I256" s="189"/>
      <c r="J256" s="189"/>
      <c r="K256" s="189"/>
      <c r="L256" s="189"/>
      <c r="M256" s="189"/>
      <c r="N256" s="189"/>
      <c r="O256" s="189"/>
      <c r="P256" s="139"/>
      <c r="Q256" s="139"/>
      <c r="R256" s="139"/>
      <c r="S256" s="139"/>
      <c r="T256" s="139"/>
      <c r="U256" s="139"/>
      <c r="V256" s="139"/>
      <c r="W256" s="139"/>
      <c r="X256" s="139"/>
      <c r="Y256" s="139"/>
      <c r="Z256" s="139"/>
      <c r="AA256" s="139"/>
      <c r="AB256" s="139"/>
      <c r="AC256" s="139"/>
    </row>
    <row r="257" ht="15.75" customHeight="1">
      <c r="A257" s="399"/>
      <c r="B257" s="189"/>
      <c r="C257" s="189"/>
      <c r="D257" s="189"/>
      <c r="E257" s="313"/>
      <c r="F257" s="314"/>
      <c r="G257" s="314"/>
      <c r="H257" s="462"/>
      <c r="I257" s="189"/>
      <c r="J257" s="189"/>
      <c r="K257" s="189"/>
      <c r="L257" s="189"/>
      <c r="M257" s="189"/>
      <c r="N257" s="189"/>
      <c r="O257" s="189"/>
      <c r="P257" s="139"/>
      <c r="Q257" s="139"/>
      <c r="R257" s="139"/>
      <c r="S257" s="139"/>
      <c r="T257" s="139"/>
      <c r="U257" s="139"/>
      <c r="V257" s="139"/>
      <c r="W257" s="139"/>
      <c r="X257" s="139"/>
      <c r="Y257" s="139"/>
      <c r="Z257" s="139"/>
      <c r="AA257" s="139"/>
      <c r="AB257" s="139"/>
      <c r="AC257" s="139"/>
    </row>
    <row r="258" ht="15.75" customHeight="1">
      <c r="A258" s="399"/>
      <c r="B258" s="189"/>
      <c r="C258" s="189"/>
      <c r="D258" s="189"/>
      <c r="E258" s="313"/>
      <c r="F258" s="314"/>
      <c r="G258" s="314"/>
      <c r="H258" s="462"/>
      <c r="I258" s="189"/>
      <c r="J258" s="189"/>
      <c r="K258" s="189"/>
      <c r="L258" s="189"/>
      <c r="M258" s="189"/>
      <c r="N258" s="189"/>
      <c r="O258" s="189"/>
      <c r="P258" s="139"/>
      <c r="Q258" s="139"/>
      <c r="R258" s="139"/>
      <c r="S258" s="139"/>
      <c r="T258" s="139"/>
      <c r="U258" s="139"/>
      <c r="V258" s="139"/>
      <c r="W258" s="139"/>
      <c r="X258" s="139"/>
      <c r="Y258" s="139"/>
      <c r="Z258" s="139"/>
      <c r="AA258" s="139"/>
      <c r="AB258" s="139"/>
      <c r="AC258" s="139"/>
    </row>
    <row r="259" ht="15.75" customHeight="1">
      <c r="A259" s="399"/>
      <c r="B259" s="189"/>
      <c r="C259" s="189"/>
      <c r="D259" s="189"/>
      <c r="E259" s="313"/>
      <c r="F259" s="314"/>
      <c r="G259" s="314"/>
      <c r="H259" s="462"/>
      <c r="I259" s="189"/>
      <c r="J259" s="189"/>
      <c r="K259" s="189"/>
      <c r="L259" s="189"/>
      <c r="M259" s="189"/>
      <c r="N259" s="189"/>
      <c r="O259" s="189"/>
      <c r="P259" s="139"/>
      <c r="Q259" s="139"/>
      <c r="R259" s="139"/>
      <c r="S259" s="139"/>
      <c r="T259" s="139"/>
      <c r="U259" s="139"/>
      <c r="V259" s="139"/>
      <c r="W259" s="139"/>
      <c r="X259" s="139"/>
      <c r="Y259" s="139"/>
      <c r="Z259" s="139"/>
      <c r="AA259" s="139"/>
      <c r="AB259" s="139"/>
      <c r="AC259" s="139"/>
    </row>
    <row r="260" ht="15.75" customHeight="1">
      <c r="A260" s="399"/>
      <c r="B260" s="189"/>
      <c r="C260" s="189"/>
      <c r="D260" s="189"/>
      <c r="E260" s="313"/>
      <c r="F260" s="314"/>
      <c r="G260" s="314"/>
      <c r="H260" s="462"/>
      <c r="I260" s="189"/>
      <c r="J260" s="189"/>
      <c r="K260" s="189"/>
      <c r="L260" s="189"/>
      <c r="M260" s="189"/>
      <c r="N260" s="189"/>
      <c r="O260" s="189"/>
      <c r="P260" s="139"/>
      <c r="Q260" s="139"/>
      <c r="R260" s="139"/>
      <c r="S260" s="139"/>
      <c r="T260" s="139"/>
      <c r="U260" s="139"/>
      <c r="V260" s="139"/>
      <c r="W260" s="139"/>
      <c r="X260" s="139"/>
      <c r="Y260" s="139"/>
      <c r="Z260" s="139"/>
      <c r="AA260" s="139"/>
      <c r="AB260" s="139"/>
      <c r="AC260" s="139"/>
    </row>
    <row r="261" ht="15.75" customHeight="1">
      <c r="A261" s="399"/>
      <c r="B261" s="189"/>
      <c r="C261" s="189"/>
      <c r="D261" s="189"/>
      <c r="E261" s="313"/>
      <c r="F261" s="314"/>
      <c r="G261" s="314"/>
      <c r="H261" s="462"/>
      <c r="I261" s="189"/>
      <c r="J261" s="189"/>
      <c r="K261" s="189"/>
      <c r="L261" s="189"/>
      <c r="M261" s="189"/>
      <c r="N261" s="189"/>
      <c r="O261" s="189"/>
      <c r="P261" s="139"/>
      <c r="Q261" s="139"/>
      <c r="R261" s="139"/>
      <c r="S261" s="139"/>
      <c r="T261" s="139"/>
      <c r="U261" s="139"/>
      <c r="V261" s="139"/>
      <c r="W261" s="139"/>
      <c r="X261" s="139"/>
      <c r="Y261" s="139"/>
      <c r="Z261" s="139"/>
      <c r="AA261" s="139"/>
      <c r="AB261" s="139"/>
      <c r="AC261" s="139"/>
    </row>
    <row r="262" ht="15.75" customHeight="1">
      <c r="A262" s="399"/>
      <c r="B262" s="189"/>
      <c r="C262" s="189"/>
      <c r="D262" s="189"/>
      <c r="E262" s="313"/>
      <c r="F262" s="314"/>
      <c r="G262" s="314"/>
      <c r="H262" s="462"/>
      <c r="I262" s="189"/>
      <c r="J262" s="189"/>
      <c r="K262" s="189"/>
      <c r="L262" s="189"/>
      <c r="M262" s="189"/>
      <c r="N262" s="189"/>
      <c r="O262" s="189"/>
      <c r="P262" s="139"/>
      <c r="Q262" s="139"/>
      <c r="R262" s="139"/>
      <c r="S262" s="139"/>
      <c r="T262" s="139"/>
      <c r="U262" s="139"/>
      <c r="V262" s="139"/>
      <c r="W262" s="139"/>
      <c r="X262" s="139"/>
      <c r="Y262" s="139"/>
      <c r="Z262" s="139"/>
      <c r="AA262" s="139"/>
      <c r="AB262" s="139"/>
      <c r="AC262" s="139"/>
    </row>
    <row r="263" ht="15.75" customHeight="1">
      <c r="A263" s="399"/>
      <c r="B263" s="189"/>
      <c r="C263" s="189"/>
      <c r="D263" s="189"/>
      <c r="E263" s="313"/>
      <c r="F263" s="314"/>
      <c r="G263" s="314"/>
      <c r="H263" s="462"/>
      <c r="I263" s="189"/>
      <c r="J263" s="189"/>
      <c r="K263" s="189"/>
      <c r="L263" s="189"/>
      <c r="M263" s="189"/>
      <c r="N263" s="189"/>
      <c r="O263" s="189"/>
      <c r="P263" s="139"/>
      <c r="Q263" s="139"/>
      <c r="R263" s="139"/>
      <c r="S263" s="139"/>
      <c r="T263" s="139"/>
      <c r="U263" s="139"/>
      <c r="V263" s="139"/>
      <c r="W263" s="139"/>
      <c r="X263" s="139"/>
      <c r="Y263" s="139"/>
      <c r="Z263" s="139"/>
      <c r="AA263" s="139"/>
      <c r="AB263" s="139"/>
      <c r="AC263" s="139"/>
    </row>
    <row r="264" ht="15.75" customHeight="1">
      <c r="A264" s="399"/>
      <c r="B264" s="189"/>
      <c r="C264" s="189"/>
      <c r="D264" s="189"/>
      <c r="E264" s="313"/>
      <c r="F264" s="314"/>
      <c r="G264" s="314"/>
      <c r="H264" s="462"/>
      <c r="I264" s="189"/>
      <c r="J264" s="189"/>
      <c r="K264" s="189"/>
      <c r="L264" s="189"/>
      <c r="M264" s="189"/>
      <c r="N264" s="189"/>
      <c r="O264" s="189"/>
      <c r="P264" s="139"/>
      <c r="Q264" s="139"/>
      <c r="R264" s="139"/>
      <c r="S264" s="139"/>
      <c r="T264" s="139"/>
      <c r="U264" s="139"/>
      <c r="V264" s="139"/>
      <c r="W264" s="139"/>
      <c r="X264" s="139"/>
      <c r="Y264" s="139"/>
      <c r="Z264" s="139"/>
      <c r="AA264" s="139"/>
      <c r="AB264" s="139"/>
      <c r="AC264" s="139"/>
    </row>
    <row r="265" ht="15.75" customHeight="1">
      <c r="A265" s="399"/>
      <c r="B265" s="189"/>
      <c r="C265" s="189"/>
      <c r="D265" s="189"/>
      <c r="E265" s="313"/>
      <c r="F265" s="314"/>
      <c r="G265" s="314"/>
      <c r="H265" s="462"/>
      <c r="I265" s="189"/>
      <c r="J265" s="189"/>
      <c r="K265" s="189"/>
      <c r="L265" s="189"/>
      <c r="M265" s="189"/>
      <c r="N265" s="189"/>
      <c r="O265" s="189"/>
      <c r="P265" s="139"/>
      <c r="Q265" s="139"/>
      <c r="R265" s="139"/>
      <c r="S265" s="139"/>
      <c r="T265" s="139"/>
      <c r="U265" s="139"/>
      <c r="V265" s="139"/>
      <c r="W265" s="139"/>
      <c r="X265" s="139"/>
      <c r="Y265" s="139"/>
      <c r="Z265" s="139"/>
      <c r="AA265" s="139"/>
      <c r="AB265" s="139"/>
      <c r="AC265" s="139"/>
    </row>
    <row r="266" ht="15.75" customHeight="1">
      <c r="A266" s="399"/>
      <c r="B266" s="189"/>
      <c r="C266" s="189"/>
      <c r="D266" s="189"/>
      <c r="E266" s="313"/>
      <c r="F266" s="314"/>
      <c r="G266" s="314"/>
      <c r="H266" s="462"/>
      <c r="I266" s="189"/>
      <c r="J266" s="189"/>
      <c r="K266" s="189"/>
      <c r="L266" s="189"/>
      <c r="M266" s="189"/>
      <c r="N266" s="189"/>
      <c r="O266" s="189"/>
      <c r="P266" s="139"/>
      <c r="Q266" s="139"/>
      <c r="R266" s="139"/>
      <c r="S266" s="139"/>
      <c r="T266" s="139"/>
      <c r="U266" s="139"/>
      <c r="V266" s="139"/>
      <c r="W266" s="139"/>
      <c r="X266" s="139"/>
      <c r="Y266" s="139"/>
      <c r="Z266" s="139"/>
      <c r="AA266" s="139"/>
      <c r="AB266" s="139"/>
      <c r="AC266" s="139"/>
    </row>
    <row r="267" ht="15.75" customHeight="1">
      <c r="A267" s="399"/>
      <c r="B267" s="189"/>
      <c r="C267" s="189"/>
      <c r="D267" s="189"/>
      <c r="E267" s="313"/>
      <c r="F267" s="314"/>
      <c r="G267" s="314"/>
      <c r="H267" s="462"/>
      <c r="I267" s="189"/>
      <c r="J267" s="189"/>
      <c r="K267" s="189"/>
      <c r="L267" s="189"/>
      <c r="M267" s="189"/>
      <c r="N267" s="189"/>
      <c r="O267" s="189"/>
      <c r="P267" s="139"/>
      <c r="Q267" s="139"/>
      <c r="R267" s="139"/>
      <c r="S267" s="139"/>
      <c r="T267" s="139"/>
      <c r="U267" s="139"/>
      <c r="V267" s="139"/>
      <c r="W267" s="139"/>
      <c r="X267" s="139"/>
      <c r="Y267" s="139"/>
      <c r="Z267" s="139"/>
      <c r="AA267" s="139"/>
      <c r="AB267" s="139"/>
      <c r="AC267" s="139"/>
    </row>
    <row r="268" ht="15.75" customHeight="1">
      <c r="A268" s="399"/>
      <c r="B268" s="189"/>
      <c r="C268" s="189"/>
      <c r="D268" s="189"/>
      <c r="E268" s="313"/>
      <c r="F268" s="314"/>
      <c r="G268" s="314"/>
      <c r="H268" s="462"/>
      <c r="I268" s="189"/>
      <c r="J268" s="189"/>
      <c r="K268" s="189"/>
      <c r="L268" s="189"/>
      <c r="M268" s="189"/>
      <c r="N268" s="189"/>
      <c r="O268" s="189"/>
      <c r="P268" s="139"/>
      <c r="Q268" s="139"/>
      <c r="R268" s="139"/>
      <c r="S268" s="139"/>
      <c r="T268" s="139"/>
      <c r="U268" s="139"/>
      <c r="V268" s="139"/>
      <c r="W268" s="139"/>
      <c r="X268" s="139"/>
      <c r="Y268" s="139"/>
      <c r="Z268" s="139"/>
      <c r="AA268" s="139"/>
      <c r="AB268" s="139"/>
      <c r="AC268" s="139"/>
    </row>
    <row r="269" ht="15.75" customHeight="1">
      <c r="A269" s="399"/>
      <c r="B269" s="189"/>
      <c r="C269" s="189"/>
      <c r="D269" s="189"/>
      <c r="E269" s="313"/>
      <c r="F269" s="314"/>
      <c r="G269" s="314"/>
      <c r="H269" s="462"/>
      <c r="I269" s="189"/>
      <c r="J269" s="189"/>
      <c r="K269" s="189"/>
      <c r="L269" s="189"/>
      <c r="M269" s="189"/>
      <c r="N269" s="189"/>
      <c r="O269" s="189"/>
      <c r="P269" s="139"/>
      <c r="Q269" s="139"/>
      <c r="R269" s="139"/>
      <c r="S269" s="139"/>
      <c r="T269" s="139"/>
      <c r="U269" s="139"/>
      <c r="V269" s="139"/>
      <c r="W269" s="139"/>
      <c r="X269" s="139"/>
      <c r="Y269" s="139"/>
      <c r="Z269" s="139"/>
      <c r="AA269" s="139"/>
      <c r="AB269" s="139"/>
      <c r="AC269" s="139"/>
    </row>
    <row r="270" ht="15.75" customHeight="1">
      <c r="A270" s="399"/>
      <c r="B270" s="189"/>
      <c r="C270" s="189"/>
      <c r="D270" s="189"/>
      <c r="E270" s="313"/>
      <c r="F270" s="314"/>
      <c r="G270" s="314"/>
      <c r="H270" s="462"/>
      <c r="I270" s="189"/>
      <c r="J270" s="189"/>
      <c r="K270" s="189"/>
      <c r="L270" s="189"/>
      <c r="M270" s="189"/>
      <c r="N270" s="189"/>
      <c r="O270" s="189"/>
      <c r="P270" s="139"/>
      <c r="Q270" s="139"/>
      <c r="R270" s="139"/>
      <c r="S270" s="139"/>
      <c r="T270" s="139"/>
      <c r="U270" s="139"/>
      <c r="V270" s="139"/>
      <c r="W270" s="139"/>
      <c r="X270" s="139"/>
      <c r="Y270" s="139"/>
      <c r="Z270" s="139"/>
      <c r="AA270" s="139"/>
      <c r="AB270" s="139"/>
      <c r="AC270" s="139"/>
    </row>
    <row r="271" ht="15.75" customHeight="1">
      <c r="A271" s="399"/>
      <c r="B271" s="189"/>
      <c r="C271" s="189"/>
      <c r="D271" s="189"/>
      <c r="E271" s="313"/>
      <c r="F271" s="314"/>
      <c r="G271" s="314"/>
      <c r="H271" s="462"/>
      <c r="I271" s="189"/>
      <c r="J271" s="189"/>
      <c r="K271" s="189"/>
      <c r="L271" s="189"/>
      <c r="M271" s="189"/>
      <c r="N271" s="189"/>
      <c r="O271" s="189"/>
      <c r="P271" s="139"/>
      <c r="Q271" s="139"/>
      <c r="R271" s="139"/>
      <c r="S271" s="139"/>
      <c r="T271" s="139"/>
      <c r="U271" s="139"/>
      <c r="V271" s="139"/>
      <c r="W271" s="139"/>
      <c r="X271" s="139"/>
      <c r="Y271" s="139"/>
      <c r="Z271" s="139"/>
      <c r="AA271" s="139"/>
      <c r="AB271" s="139"/>
      <c r="AC271" s="139"/>
    </row>
    <row r="272" ht="15.75" customHeight="1">
      <c r="A272" s="399"/>
      <c r="B272" s="189"/>
      <c r="C272" s="189"/>
      <c r="D272" s="189"/>
      <c r="E272" s="313"/>
      <c r="F272" s="314"/>
      <c r="G272" s="314"/>
      <c r="H272" s="462"/>
      <c r="I272" s="189"/>
      <c r="J272" s="189"/>
      <c r="K272" s="189"/>
      <c r="L272" s="189"/>
      <c r="M272" s="189"/>
      <c r="N272" s="189"/>
      <c r="O272" s="189"/>
      <c r="P272" s="139"/>
      <c r="Q272" s="139"/>
      <c r="R272" s="139"/>
      <c r="S272" s="139"/>
      <c r="T272" s="139"/>
      <c r="U272" s="139"/>
      <c r="V272" s="139"/>
      <c r="W272" s="139"/>
      <c r="X272" s="139"/>
      <c r="Y272" s="139"/>
      <c r="Z272" s="139"/>
      <c r="AA272" s="139"/>
      <c r="AB272" s="139"/>
      <c r="AC272" s="139"/>
    </row>
    <row r="273" ht="15.75" customHeight="1">
      <c r="A273" s="399"/>
      <c r="B273" s="189"/>
      <c r="C273" s="189"/>
      <c r="D273" s="189"/>
      <c r="E273" s="313"/>
      <c r="F273" s="314"/>
      <c r="G273" s="314"/>
      <c r="H273" s="462"/>
      <c r="I273" s="189"/>
      <c r="J273" s="189"/>
      <c r="K273" s="189"/>
      <c r="L273" s="189"/>
      <c r="M273" s="189"/>
      <c r="N273" s="189"/>
      <c r="O273" s="189"/>
      <c r="P273" s="139"/>
      <c r="Q273" s="139"/>
      <c r="R273" s="139"/>
      <c r="S273" s="139"/>
      <c r="T273" s="139"/>
      <c r="U273" s="139"/>
      <c r="V273" s="139"/>
      <c r="W273" s="139"/>
      <c r="X273" s="139"/>
      <c r="Y273" s="139"/>
      <c r="Z273" s="139"/>
      <c r="AA273" s="139"/>
      <c r="AB273" s="139"/>
      <c r="AC273" s="139"/>
    </row>
    <row r="274" ht="15.75" customHeight="1">
      <c r="A274" s="399"/>
      <c r="B274" s="189"/>
      <c r="C274" s="189"/>
      <c r="D274" s="189"/>
      <c r="E274" s="313"/>
      <c r="F274" s="314"/>
      <c r="G274" s="314"/>
      <c r="H274" s="462"/>
      <c r="I274" s="189"/>
      <c r="J274" s="189"/>
      <c r="K274" s="189"/>
      <c r="L274" s="189"/>
      <c r="M274" s="189"/>
      <c r="N274" s="189"/>
      <c r="O274" s="189"/>
      <c r="P274" s="139"/>
      <c r="Q274" s="139"/>
      <c r="R274" s="139"/>
      <c r="S274" s="139"/>
      <c r="T274" s="139"/>
      <c r="U274" s="139"/>
      <c r="V274" s="139"/>
      <c r="W274" s="139"/>
      <c r="X274" s="139"/>
      <c r="Y274" s="139"/>
      <c r="Z274" s="139"/>
      <c r="AA274" s="139"/>
      <c r="AB274" s="139"/>
      <c r="AC274" s="139"/>
    </row>
    <row r="275" ht="15.75" customHeight="1">
      <c r="A275" s="399"/>
      <c r="B275" s="189"/>
      <c r="C275" s="189"/>
      <c r="D275" s="189"/>
      <c r="E275" s="313"/>
      <c r="F275" s="314"/>
      <c r="G275" s="314"/>
      <c r="H275" s="462"/>
      <c r="I275" s="189"/>
      <c r="J275" s="189"/>
      <c r="K275" s="189"/>
      <c r="L275" s="189"/>
      <c r="M275" s="189"/>
      <c r="N275" s="189"/>
      <c r="O275" s="189"/>
      <c r="P275" s="139"/>
      <c r="Q275" s="139"/>
      <c r="R275" s="139"/>
      <c r="S275" s="139"/>
      <c r="T275" s="139"/>
      <c r="U275" s="139"/>
      <c r="V275" s="139"/>
      <c r="W275" s="139"/>
      <c r="X275" s="139"/>
      <c r="Y275" s="139"/>
      <c r="Z275" s="139"/>
      <c r="AA275" s="139"/>
      <c r="AB275" s="139"/>
      <c r="AC275" s="139"/>
    </row>
    <row r="276" ht="15.75" customHeight="1">
      <c r="A276" s="399"/>
      <c r="B276" s="189"/>
      <c r="C276" s="189"/>
      <c r="D276" s="189"/>
      <c r="E276" s="313"/>
      <c r="F276" s="314"/>
      <c r="G276" s="314"/>
      <c r="H276" s="462"/>
      <c r="I276" s="189"/>
      <c r="J276" s="189"/>
      <c r="K276" s="189"/>
      <c r="L276" s="189"/>
      <c r="M276" s="189"/>
      <c r="N276" s="189"/>
      <c r="O276" s="189"/>
      <c r="P276" s="139"/>
      <c r="Q276" s="139"/>
      <c r="R276" s="139"/>
      <c r="S276" s="139"/>
      <c r="T276" s="139"/>
      <c r="U276" s="139"/>
      <c r="V276" s="139"/>
      <c r="W276" s="139"/>
      <c r="X276" s="139"/>
      <c r="Y276" s="139"/>
      <c r="Z276" s="139"/>
      <c r="AA276" s="139"/>
      <c r="AB276" s="139"/>
      <c r="AC276" s="139"/>
    </row>
    <row r="277" ht="15.75" customHeight="1">
      <c r="A277" s="399"/>
      <c r="B277" s="189"/>
      <c r="C277" s="189"/>
      <c r="D277" s="189"/>
      <c r="E277" s="313"/>
      <c r="F277" s="314"/>
      <c r="G277" s="314"/>
      <c r="H277" s="462"/>
      <c r="I277" s="189"/>
      <c r="J277" s="189"/>
      <c r="K277" s="189"/>
      <c r="L277" s="189"/>
      <c r="M277" s="189"/>
      <c r="N277" s="189"/>
      <c r="O277" s="189"/>
      <c r="P277" s="139"/>
      <c r="Q277" s="139"/>
      <c r="R277" s="139"/>
      <c r="S277" s="139"/>
      <c r="T277" s="139"/>
      <c r="U277" s="139"/>
      <c r="V277" s="139"/>
      <c r="W277" s="139"/>
      <c r="X277" s="139"/>
      <c r="Y277" s="139"/>
      <c r="Z277" s="139"/>
      <c r="AA277" s="139"/>
      <c r="AB277" s="139"/>
      <c r="AC277" s="139"/>
    </row>
    <row r="278" ht="15.75" customHeight="1">
      <c r="A278" s="399"/>
      <c r="B278" s="189"/>
      <c r="C278" s="189"/>
      <c r="D278" s="189"/>
      <c r="E278" s="313"/>
      <c r="F278" s="314"/>
      <c r="G278" s="314"/>
      <c r="H278" s="462"/>
      <c r="I278" s="189"/>
      <c r="J278" s="189"/>
      <c r="K278" s="189"/>
      <c r="L278" s="189"/>
      <c r="M278" s="189"/>
      <c r="N278" s="189"/>
      <c r="O278" s="189"/>
      <c r="P278" s="139"/>
      <c r="Q278" s="139"/>
      <c r="R278" s="139"/>
      <c r="S278" s="139"/>
      <c r="T278" s="139"/>
      <c r="U278" s="139"/>
      <c r="V278" s="139"/>
      <c r="W278" s="139"/>
      <c r="X278" s="139"/>
      <c r="Y278" s="139"/>
      <c r="Z278" s="139"/>
      <c r="AA278" s="139"/>
      <c r="AB278" s="139"/>
      <c r="AC278" s="139"/>
    </row>
    <row r="279" ht="15.75" customHeight="1">
      <c r="A279" s="399"/>
      <c r="B279" s="189"/>
      <c r="C279" s="189"/>
      <c r="D279" s="189"/>
      <c r="E279" s="313"/>
      <c r="F279" s="314"/>
      <c r="G279" s="314"/>
      <c r="H279" s="462"/>
      <c r="I279" s="189"/>
      <c r="J279" s="189"/>
      <c r="K279" s="189"/>
      <c r="L279" s="189"/>
      <c r="M279" s="189"/>
      <c r="N279" s="189"/>
      <c r="O279" s="189"/>
      <c r="P279" s="139"/>
      <c r="Q279" s="139"/>
      <c r="R279" s="139"/>
      <c r="S279" s="139"/>
      <c r="T279" s="139"/>
      <c r="U279" s="139"/>
      <c r="V279" s="139"/>
      <c r="W279" s="139"/>
      <c r="X279" s="139"/>
      <c r="Y279" s="139"/>
      <c r="Z279" s="139"/>
      <c r="AA279" s="139"/>
      <c r="AB279" s="139"/>
      <c r="AC279" s="139"/>
    </row>
    <row r="280" ht="15.75" customHeight="1">
      <c r="A280" s="399"/>
      <c r="B280" s="189"/>
      <c r="C280" s="189"/>
      <c r="D280" s="189"/>
      <c r="E280" s="313"/>
      <c r="F280" s="314"/>
      <c r="G280" s="314"/>
      <c r="H280" s="462"/>
      <c r="I280" s="189"/>
      <c r="J280" s="189"/>
      <c r="K280" s="189"/>
      <c r="L280" s="189"/>
      <c r="M280" s="189"/>
      <c r="N280" s="189"/>
      <c r="O280" s="189"/>
      <c r="P280" s="139"/>
      <c r="Q280" s="139"/>
      <c r="R280" s="139"/>
      <c r="S280" s="139"/>
      <c r="T280" s="139"/>
      <c r="U280" s="139"/>
      <c r="V280" s="139"/>
      <c r="W280" s="139"/>
      <c r="X280" s="139"/>
      <c r="Y280" s="139"/>
      <c r="Z280" s="139"/>
      <c r="AA280" s="139"/>
      <c r="AB280" s="139"/>
      <c r="AC280" s="139"/>
    </row>
    <row r="281" ht="15.75" customHeight="1">
      <c r="A281" s="399"/>
      <c r="B281" s="189"/>
      <c r="C281" s="189"/>
      <c r="D281" s="189"/>
      <c r="E281" s="313"/>
      <c r="F281" s="314"/>
      <c r="G281" s="314"/>
      <c r="H281" s="462"/>
      <c r="I281" s="189"/>
      <c r="J281" s="189"/>
      <c r="K281" s="189"/>
      <c r="L281" s="189"/>
      <c r="M281" s="189"/>
      <c r="N281" s="189"/>
      <c r="O281" s="189"/>
      <c r="P281" s="139"/>
      <c r="Q281" s="139"/>
      <c r="R281" s="139"/>
      <c r="S281" s="139"/>
      <c r="T281" s="139"/>
      <c r="U281" s="139"/>
      <c r="V281" s="139"/>
      <c r="W281" s="139"/>
      <c r="X281" s="139"/>
      <c r="Y281" s="139"/>
      <c r="Z281" s="139"/>
      <c r="AA281" s="139"/>
      <c r="AB281" s="139"/>
      <c r="AC281" s="139"/>
    </row>
    <row r="282" ht="15.75" customHeight="1">
      <c r="A282" s="399"/>
      <c r="B282" s="189"/>
      <c r="C282" s="189"/>
      <c r="D282" s="189"/>
      <c r="E282" s="313"/>
      <c r="F282" s="314"/>
      <c r="G282" s="314"/>
      <c r="H282" s="462"/>
      <c r="I282" s="189"/>
      <c r="J282" s="189"/>
      <c r="K282" s="189"/>
      <c r="L282" s="189"/>
      <c r="M282" s="189"/>
      <c r="N282" s="189"/>
      <c r="O282" s="189"/>
      <c r="P282" s="139"/>
      <c r="Q282" s="139"/>
      <c r="R282" s="139"/>
      <c r="S282" s="139"/>
      <c r="T282" s="139"/>
      <c r="U282" s="139"/>
      <c r="V282" s="139"/>
      <c r="W282" s="139"/>
      <c r="X282" s="139"/>
      <c r="Y282" s="139"/>
      <c r="Z282" s="139"/>
      <c r="AA282" s="139"/>
      <c r="AB282" s="139"/>
      <c r="AC282" s="139"/>
    </row>
    <row r="283" ht="15.75" customHeight="1">
      <c r="A283" s="399"/>
      <c r="B283" s="189"/>
      <c r="C283" s="189"/>
      <c r="D283" s="189"/>
      <c r="E283" s="313"/>
      <c r="F283" s="314"/>
      <c r="G283" s="314"/>
      <c r="H283" s="462"/>
      <c r="I283" s="189"/>
      <c r="J283" s="189"/>
      <c r="K283" s="189"/>
      <c r="L283" s="189"/>
      <c r="M283" s="189"/>
      <c r="N283" s="189"/>
      <c r="O283" s="189"/>
      <c r="P283" s="139"/>
      <c r="Q283" s="139"/>
      <c r="R283" s="139"/>
      <c r="S283" s="139"/>
      <c r="T283" s="139"/>
      <c r="U283" s="139"/>
      <c r="V283" s="139"/>
      <c r="W283" s="139"/>
      <c r="X283" s="139"/>
      <c r="Y283" s="139"/>
      <c r="Z283" s="139"/>
      <c r="AA283" s="139"/>
      <c r="AB283" s="139"/>
      <c r="AC283" s="139"/>
    </row>
    <row r="284" ht="15.75" customHeight="1">
      <c r="A284" s="399"/>
      <c r="B284" s="189"/>
      <c r="C284" s="189"/>
      <c r="D284" s="189"/>
      <c r="E284" s="313"/>
      <c r="F284" s="314"/>
      <c r="G284" s="314"/>
      <c r="H284" s="462"/>
      <c r="I284" s="189"/>
      <c r="J284" s="189"/>
      <c r="K284" s="189"/>
      <c r="L284" s="189"/>
      <c r="M284" s="189"/>
      <c r="N284" s="189"/>
      <c r="O284" s="189"/>
      <c r="P284" s="139"/>
      <c r="Q284" s="139"/>
      <c r="R284" s="139"/>
      <c r="S284" s="139"/>
      <c r="T284" s="139"/>
      <c r="U284" s="139"/>
      <c r="V284" s="139"/>
      <c r="W284" s="139"/>
      <c r="X284" s="139"/>
      <c r="Y284" s="139"/>
      <c r="Z284" s="139"/>
      <c r="AA284" s="139"/>
      <c r="AB284" s="139"/>
      <c r="AC284" s="139"/>
    </row>
    <row r="285" ht="15.75" customHeight="1">
      <c r="A285" s="399"/>
      <c r="B285" s="189"/>
      <c r="C285" s="189"/>
      <c r="D285" s="189"/>
      <c r="E285" s="313"/>
      <c r="F285" s="314"/>
      <c r="G285" s="314"/>
      <c r="H285" s="462"/>
      <c r="I285" s="189"/>
      <c r="J285" s="189"/>
      <c r="K285" s="189"/>
      <c r="L285" s="189"/>
      <c r="M285" s="189"/>
      <c r="N285" s="189"/>
      <c r="O285" s="189"/>
      <c r="P285" s="139"/>
      <c r="Q285" s="139"/>
      <c r="R285" s="139"/>
      <c r="S285" s="139"/>
      <c r="T285" s="139"/>
      <c r="U285" s="139"/>
      <c r="V285" s="139"/>
      <c r="W285" s="139"/>
      <c r="X285" s="139"/>
      <c r="Y285" s="139"/>
      <c r="Z285" s="139"/>
      <c r="AA285" s="139"/>
      <c r="AB285" s="139"/>
      <c r="AC285" s="139"/>
    </row>
    <row r="286" ht="15.75" customHeight="1">
      <c r="A286" s="399"/>
      <c r="B286" s="189"/>
      <c r="C286" s="189"/>
      <c r="D286" s="189"/>
      <c r="E286" s="313"/>
      <c r="F286" s="314"/>
      <c r="G286" s="314"/>
      <c r="H286" s="462"/>
      <c r="I286" s="189"/>
      <c r="J286" s="189"/>
      <c r="K286" s="189"/>
      <c r="L286" s="189"/>
      <c r="M286" s="189"/>
      <c r="N286" s="189"/>
      <c r="O286" s="189"/>
      <c r="P286" s="139"/>
      <c r="Q286" s="139"/>
      <c r="R286" s="139"/>
      <c r="S286" s="139"/>
      <c r="T286" s="139"/>
      <c r="U286" s="139"/>
      <c r="V286" s="139"/>
      <c r="W286" s="139"/>
      <c r="X286" s="139"/>
      <c r="Y286" s="139"/>
      <c r="Z286" s="139"/>
      <c r="AA286" s="139"/>
      <c r="AB286" s="139"/>
      <c r="AC286" s="139"/>
    </row>
    <row r="287" ht="15.75" customHeight="1">
      <c r="A287" s="399"/>
      <c r="B287" s="189"/>
      <c r="C287" s="189"/>
      <c r="D287" s="189"/>
      <c r="E287" s="313"/>
      <c r="F287" s="314"/>
      <c r="G287" s="314"/>
      <c r="H287" s="462"/>
      <c r="I287" s="189"/>
      <c r="J287" s="189"/>
      <c r="K287" s="189"/>
      <c r="L287" s="189"/>
      <c r="M287" s="189"/>
      <c r="N287" s="189"/>
      <c r="O287" s="189"/>
      <c r="P287" s="139"/>
      <c r="Q287" s="139"/>
      <c r="R287" s="139"/>
      <c r="S287" s="139"/>
      <c r="T287" s="139"/>
      <c r="U287" s="139"/>
      <c r="V287" s="139"/>
      <c r="W287" s="139"/>
      <c r="X287" s="139"/>
      <c r="Y287" s="139"/>
      <c r="Z287" s="139"/>
      <c r="AA287" s="139"/>
      <c r="AB287" s="139"/>
      <c r="AC287" s="139"/>
    </row>
    <row r="288" ht="15.75" customHeight="1">
      <c r="A288" s="399"/>
      <c r="B288" s="189"/>
      <c r="C288" s="189"/>
      <c r="D288" s="189"/>
      <c r="E288" s="313"/>
      <c r="F288" s="314"/>
      <c r="G288" s="314"/>
      <c r="H288" s="462"/>
      <c r="I288" s="189"/>
      <c r="J288" s="189"/>
      <c r="K288" s="189"/>
      <c r="L288" s="189"/>
      <c r="M288" s="189"/>
      <c r="N288" s="189"/>
      <c r="O288" s="189"/>
      <c r="P288" s="139"/>
      <c r="Q288" s="139"/>
      <c r="R288" s="139"/>
      <c r="S288" s="139"/>
      <c r="T288" s="139"/>
      <c r="U288" s="139"/>
      <c r="V288" s="139"/>
      <c r="W288" s="139"/>
      <c r="X288" s="139"/>
      <c r="Y288" s="139"/>
      <c r="Z288" s="139"/>
      <c r="AA288" s="139"/>
      <c r="AB288" s="139"/>
      <c r="AC288" s="139"/>
    </row>
    <row r="289" ht="15.75" customHeight="1">
      <c r="A289" s="399"/>
      <c r="B289" s="189"/>
      <c r="C289" s="189"/>
      <c r="D289" s="189"/>
      <c r="E289" s="313"/>
      <c r="F289" s="314"/>
      <c r="G289" s="314"/>
      <c r="H289" s="462"/>
      <c r="I289" s="189"/>
      <c r="J289" s="189"/>
      <c r="K289" s="189"/>
      <c r="L289" s="189"/>
      <c r="M289" s="189"/>
      <c r="N289" s="189"/>
      <c r="O289" s="189"/>
      <c r="P289" s="139"/>
      <c r="Q289" s="139"/>
      <c r="R289" s="139"/>
      <c r="S289" s="139"/>
      <c r="T289" s="139"/>
      <c r="U289" s="139"/>
      <c r="V289" s="139"/>
      <c r="W289" s="139"/>
      <c r="X289" s="139"/>
      <c r="Y289" s="139"/>
      <c r="Z289" s="139"/>
      <c r="AA289" s="139"/>
      <c r="AB289" s="139"/>
      <c r="AC289" s="139"/>
    </row>
    <row r="290" ht="15.75" customHeight="1">
      <c r="A290" s="399"/>
      <c r="B290" s="189"/>
      <c r="C290" s="189"/>
      <c r="D290" s="189"/>
      <c r="E290" s="313"/>
      <c r="F290" s="314"/>
      <c r="G290" s="314"/>
      <c r="H290" s="462"/>
      <c r="I290" s="189"/>
      <c r="J290" s="189"/>
      <c r="K290" s="189"/>
      <c r="L290" s="189"/>
      <c r="M290" s="189"/>
      <c r="N290" s="189"/>
      <c r="O290" s="189"/>
      <c r="P290" s="139"/>
      <c r="Q290" s="139"/>
      <c r="R290" s="139"/>
      <c r="S290" s="139"/>
      <c r="T290" s="139"/>
      <c r="U290" s="139"/>
      <c r="V290" s="139"/>
      <c r="W290" s="139"/>
      <c r="X290" s="139"/>
      <c r="Y290" s="139"/>
      <c r="Z290" s="139"/>
      <c r="AA290" s="139"/>
      <c r="AB290" s="139"/>
      <c r="AC290" s="139"/>
    </row>
    <row r="291" ht="15.75" customHeight="1">
      <c r="A291" s="399"/>
      <c r="B291" s="189"/>
      <c r="C291" s="189"/>
      <c r="D291" s="189"/>
      <c r="E291" s="313"/>
      <c r="F291" s="314"/>
      <c r="G291" s="314"/>
      <c r="H291" s="462"/>
      <c r="I291" s="189"/>
      <c r="J291" s="189"/>
      <c r="K291" s="189"/>
      <c r="L291" s="189"/>
      <c r="M291" s="189"/>
      <c r="N291" s="189"/>
      <c r="O291" s="189"/>
      <c r="P291" s="139"/>
      <c r="Q291" s="139"/>
      <c r="R291" s="139"/>
      <c r="S291" s="139"/>
      <c r="T291" s="139"/>
      <c r="U291" s="139"/>
      <c r="V291" s="139"/>
      <c r="W291" s="139"/>
      <c r="X291" s="139"/>
      <c r="Y291" s="139"/>
      <c r="Z291" s="139"/>
      <c r="AA291" s="139"/>
      <c r="AB291" s="139"/>
      <c r="AC291" s="139"/>
    </row>
    <row r="292" ht="15.75" customHeight="1">
      <c r="A292" s="399"/>
      <c r="B292" s="189"/>
      <c r="C292" s="189"/>
      <c r="D292" s="189"/>
      <c r="E292" s="313"/>
      <c r="F292" s="314"/>
      <c r="G292" s="314"/>
      <c r="H292" s="462"/>
      <c r="I292" s="189"/>
      <c r="J292" s="189"/>
      <c r="K292" s="189"/>
      <c r="L292" s="189"/>
      <c r="M292" s="189"/>
      <c r="N292" s="189"/>
      <c r="O292" s="189"/>
      <c r="P292" s="139"/>
      <c r="Q292" s="139"/>
      <c r="R292" s="139"/>
      <c r="S292" s="139"/>
      <c r="T292" s="139"/>
      <c r="U292" s="139"/>
      <c r="V292" s="139"/>
      <c r="W292" s="139"/>
      <c r="X292" s="139"/>
      <c r="Y292" s="139"/>
      <c r="Z292" s="139"/>
      <c r="AA292" s="139"/>
      <c r="AB292" s="139"/>
      <c r="AC292" s="139"/>
    </row>
    <row r="293" ht="15.75" customHeight="1">
      <c r="A293" s="399"/>
      <c r="B293" s="189"/>
      <c r="C293" s="189"/>
      <c r="D293" s="189"/>
      <c r="E293" s="313"/>
      <c r="F293" s="314"/>
      <c r="G293" s="314"/>
      <c r="H293" s="462"/>
      <c r="I293" s="189"/>
      <c r="J293" s="189"/>
      <c r="K293" s="189"/>
      <c r="L293" s="189"/>
      <c r="M293" s="189"/>
      <c r="N293" s="189"/>
      <c r="O293" s="189"/>
      <c r="P293" s="139"/>
      <c r="Q293" s="139"/>
      <c r="R293" s="139"/>
      <c r="S293" s="139"/>
      <c r="T293" s="139"/>
      <c r="U293" s="139"/>
      <c r="V293" s="139"/>
      <c r="W293" s="139"/>
      <c r="X293" s="139"/>
      <c r="Y293" s="139"/>
      <c r="Z293" s="139"/>
      <c r="AA293" s="139"/>
      <c r="AB293" s="139"/>
      <c r="AC293" s="139"/>
    </row>
    <row r="294" ht="15.75" customHeight="1">
      <c r="A294" s="399"/>
      <c r="B294" s="189"/>
      <c r="C294" s="189"/>
      <c r="D294" s="189"/>
      <c r="E294" s="313"/>
      <c r="F294" s="314"/>
      <c r="G294" s="314"/>
      <c r="H294" s="462"/>
      <c r="I294" s="189"/>
      <c r="J294" s="189"/>
      <c r="K294" s="189"/>
      <c r="L294" s="189"/>
      <c r="M294" s="189"/>
      <c r="N294" s="189"/>
      <c r="O294" s="189"/>
      <c r="P294" s="139"/>
      <c r="Q294" s="139"/>
      <c r="R294" s="139"/>
      <c r="S294" s="139"/>
      <c r="T294" s="139"/>
      <c r="U294" s="139"/>
      <c r="V294" s="139"/>
      <c r="W294" s="139"/>
      <c r="X294" s="139"/>
      <c r="Y294" s="139"/>
      <c r="Z294" s="139"/>
      <c r="AA294" s="139"/>
      <c r="AB294" s="139"/>
      <c r="AC294" s="139"/>
    </row>
    <row r="295" ht="15.75" customHeight="1">
      <c r="A295" s="399"/>
      <c r="B295" s="189"/>
      <c r="C295" s="189"/>
      <c r="D295" s="189"/>
      <c r="E295" s="313"/>
      <c r="F295" s="314"/>
      <c r="G295" s="314"/>
      <c r="H295" s="462"/>
      <c r="I295" s="189"/>
      <c r="J295" s="189"/>
      <c r="K295" s="189"/>
      <c r="L295" s="189"/>
      <c r="M295" s="189"/>
      <c r="N295" s="189"/>
      <c r="O295" s="189"/>
      <c r="P295" s="139"/>
      <c r="Q295" s="139"/>
      <c r="R295" s="139"/>
      <c r="S295" s="139"/>
      <c r="T295" s="139"/>
      <c r="U295" s="139"/>
      <c r="V295" s="139"/>
      <c r="W295" s="139"/>
      <c r="X295" s="139"/>
      <c r="Y295" s="139"/>
      <c r="Z295" s="139"/>
      <c r="AA295" s="139"/>
      <c r="AB295" s="139"/>
      <c r="AC295" s="139"/>
    </row>
    <row r="296" ht="15.75" customHeight="1">
      <c r="A296" s="399"/>
      <c r="B296" s="189"/>
      <c r="C296" s="189"/>
      <c r="D296" s="189"/>
      <c r="E296" s="313"/>
      <c r="F296" s="314"/>
      <c r="G296" s="314"/>
      <c r="H296" s="462"/>
      <c r="I296" s="189"/>
      <c r="J296" s="189"/>
      <c r="K296" s="189"/>
      <c r="L296" s="189"/>
      <c r="M296" s="189"/>
      <c r="N296" s="189"/>
      <c r="O296" s="189"/>
      <c r="P296" s="139"/>
      <c r="Q296" s="139"/>
      <c r="R296" s="139"/>
      <c r="S296" s="139"/>
      <c r="T296" s="139"/>
      <c r="U296" s="139"/>
      <c r="V296" s="139"/>
      <c r="W296" s="139"/>
      <c r="X296" s="139"/>
      <c r="Y296" s="139"/>
      <c r="Z296" s="139"/>
      <c r="AA296" s="139"/>
      <c r="AB296" s="139"/>
      <c r="AC296" s="139"/>
    </row>
    <row r="297" ht="15.75" customHeight="1">
      <c r="A297" s="399"/>
      <c r="B297" s="189"/>
      <c r="C297" s="189"/>
      <c r="D297" s="189"/>
      <c r="E297" s="313"/>
      <c r="F297" s="314"/>
      <c r="G297" s="314"/>
      <c r="H297" s="462"/>
      <c r="I297" s="189"/>
      <c r="J297" s="189"/>
      <c r="K297" s="189"/>
      <c r="L297" s="189"/>
      <c r="M297" s="189"/>
      <c r="N297" s="189"/>
      <c r="O297" s="189"/>
      <c r="P297" s="139"/>
      <c r="Q297" s="139"/>
      <c r="R297" s="139"/>
      <c r="S297" s="139"/>
      <c r="T297" s="139"/>
      <c r="U297" s="139"/>
      <c r="V297" s="139"/>
      <c r="W297" s="139"/>
      <c r="X297" s="139"/>
      <c r="Y297" s="139"/>
      <c r="Z297" s="139"/>
      <c r="AA297" s="139"/>
      <c r="AB297" s="139"/>
      <c r="AC297" s="139"/>
    </row>
    <row r="298" ht="15.75" customHeight="1">
      <c r="A298" s="399"/>
      <c r="B298" s="189"/>
      <c r="C298" s="189"/>
      <c r="D298" s="189"/>
      <c r="E298" s="313"/>
      <c r="F298" s="314"/>
      <c r="G298" s="314"/>
      <c r="H298" s="462"/>
      <c r="I298" s="189"/>
      <c r="J298" s="189"/>
      <c r="K298" s="189"/>
      <c r="L298" s="189"/>
      <c r="M298" s="189"/>
      <c r="N298" s="189"/>
      <c r="O298" s="189"/>
      <c r="P298" s="139"/>
      <c r="Q298" s="139"/>
      <c r="R298" s="139"/>
      <c r="S298" s="139"/>
      <c r="T298" s="139"/>
      <c r="U298" s="139"/>
      <c r="V298" s="139"/>
      <c r="W298" s="139"/>
      <c r="X298" s="139"/>
      <c r="Y298" s="139"/>
      <c r="Z298" s="139"/>
      <c r="AA298" s="139"/>
      <c r="AB298" s="139"/>
      <c r="AC298" s="139"/>
    </row>
    <row r="299" ht="15.75" customHeight="1">
      <c r="A299" s="399"/>
      <c r="B299" s="189"/>
      <c r="C299" s="189"/>
      <c r="D299" s="189"/>
      <c r="E299" s="313"/>
      <c r="F299" s="314"/>
      <c r="G299" s="314"/>
      <c r="H299" s="462"/>
      <c r="I299" s="189"/>
      <c r="J299" s="189"/>
      <c r="K299" s="189"/>
      <c r="L299" s="189"/>
      <c r="M299" s="189"/>
      <c r="N299" s="189"/>
      <c r="O299" s="189"/>
      <c r="P299" s="139"/>
      <c r="Q299" s="139"/>
      <c r="R299" s="139"/>
      <c r="S299" s="139"/>
      <c r="T299" s="139"/>
      <c r="U299" s="139"/>
      <c r="V299" s="139"/>
      <c r="W299" s="139"/>
      <c r="X299" s="139"/>
      <c r="Y299" s="139"/>
      <c r="Z299" s="139"/>
      <c r="AA299" s="139"/>
      <c r="AB299" s="139"/>
      <c r="AC299" s="139"/>
    </row>
    <row r="300" ht="15.75" customHeight="1">
      <c r="A300" s="399"/>
      <c r="B300" s="189"/>
      <c r="C300" s="189"/>
      <c r="D300" s="189"/>
      <c r="E300" s="313"/>
      <c r="F300" s="314"/>
      <c r="G300" s="314"/>
      <c r="H300" s="462"/>
      <c r="I300" s="189"/>
      <c r="J300" s="189"/>
      <c r="K300" s="189"/>
      <c r="L300" s="189"/>
      <c r="M300" s="189"/>
      <c r="N300" s="189"/>
      <c r="O300" s="189"/>
      <c r="P300" s="139"/>
      <c r="Q300" s="139"/>
      <c r="R300" s="139"/>
      <c r="S300" s="139"/>
      <c r="T300" s="139"/>
      <c r="U300" s="139"/>
      <c r="V300" s="139"/>
      <c r="W300" s="139"/>
      <c r="X300" s="139"/>
      <c r="Y300" s="139"/>
      <c r="Z300" s="139"/>
      <c r="AA300" s="139"/>
      <c r="AB300" s="139"/>
      <c r="AC300" s="139"/>
    </row>
    <row r="301" ht="15.75" customHeight="1">
      <c r="A301" s="399"/>
      <c r="B301" s="189"/>
      <c r="C301" s="189"/>
      <c r="D301" s="189"/>
      <c r="E301" s="313"/>
      <c r="F301" s="314"/>
      <c r="G301" s="314"/>
      <c r="H301" s="462"/>
      <c r="I301" s="189"/>
      <c r="J301" s="189"/>
      <c r="K301" s="189"/>
      <c r="L301" s="189"/>
      <c r="M301" s="189"/>
      <c r="N301" s="189"/>
      <c r="O301" s="189"/>
      <c r="P301" s="139"/>
      <c r="Q301" s="139"/>
      <c r="R301" s="139"/>
      <c r="S301" s="139"/>
      <c r="T301" s="139"/>
      <c r="U301" s="139"/>
      <c r="V301" s="139"/>
      <c r="W301" s="139"/>
      <c r="X301" s="139"/>
      <c r="Y301" s="139"/>
      <c r="Z301" s="139"/>
      <c r="AA301" s="139"/>
      <c r="AB301" s="139"/>
      <c r="AC301" s="139"/>
    </row>
    <row r="302" ht="15.75" customHeight="1">
      <c r="A302" s="399"/>
      <c r="B302" s="189"/>
      <c r="C302" s="189"/>
      <c r="D302" s="189"/>
      <c r="E302" s="313"/>
      <c r="F302" s="314"/>
      <c r="G302" s="314"/>
      <c r="H302" s="462"/>
      <c r="I302" s="189"/>
      <c r="J302" s="189"/>
      <c r="K302" s="189"/>
      <c r="L302" s="189"/>
      <c r="M302" s="189"/>
      <c r="N302" s="189"/>
      <c r="O302" s="189"/>
      <c r="P302" s="139"/>
      <c r="Q302" s="139"/>
      <c r="R302" s="139"/>
      <c r="S302" s="139"/>
      <c r="T302" s="139"/>
      <c r="U302" s="139"/>
      <c r="V302" s="139"/>
      <c r="W302" s="139"/>
      <c r="X302" s="139"/>
      <c r="Y302" s="139"/>
      <c r="Z302" s="139"/>
      <c r="AA302" s="139"/>
      <c r="AB302" s="139"/>
      <c r="AC302" s="139"/>
    </row>
    <row r="303" ht="15.75" customHeight="1">
      <c r="A303" s="399"/>
      <c r="B303" s="189"/>
      <c r="C303" s="189"/>
      <c r="D303" s="189"/>
      <c r="E303" s="313"/>
      <c r="F303" s="314"/>
      <c r="G303" s="314"/>
      <c r="H303" s="462"/>
      <c r="I303" s="189"/>
      <c r="J303" s="189"/>
      <c r="K303" s="189"/>
      <c r="L303" s="189"/>
      <c r="M303" s="189"/>
      <c r="N303" s="189"/>
      <c r="O303" s="189"/>
      <c r="P303" s="139"/>
      <c r="Q303" s="139"/>
      <c r="R303" s="139"/>
      <c r="S303" s="139"/>
      <c r="T303" s="139"/>
      <c r="U303" s="139"/>
      <c r="V303" s="139"/>
      <c r="W303" s="139"/>
      <c r="X303" s="139"/>
      <c r="Y303" s="139"/>
      <c r="Z303" s="139"/>
      <c r="AA303" s="139"/>
      <c r="AB303" s="139"/>
      <c r="AC303" s="139"/>
    </row>
    <row r="304" ht="15.75" customHeight="1">
      <c r="A304" s="399"/>
      <c r="B304" s="189"/>
      <c r="C304" s="189"/>
      <c r="D304" s="189"/>
      <c r="E304" s="313"/>
      <c r="F304" s="314"/>
      <c r="G304" s="314"/>
      <c r="H304" s="462"/>
      <c r="I304" s="189"/>
      <c r="J304" s="189"/>
      <c r="K304" s="189"/>
      <c r="L304" s="189"/>
      <c r="M304" s="189"/>
      <c r="N304" s="189"/>
      <c r="O304" s="189"/>
      <c r="P304" s="139"/>
      <c r="Q304" s="139"/>
      <c r="R304" s="139"/>
      <c r="S304" s="139"/>
      <c r="T304" s="139"/>
      <c r="U304" s="139"/>
      <c r="V304" s="139"/>
      <c r="W304" s="139"/>
      <c r="X304" s="139"/>
      <c r="Y304" s="139"/>
      <c r="Z304" s="139"/>
      <c r="AA304" s="139"/>
      <c r="AB304" s="139"/>
      <c r="AC304" s="139"/>
    </row>
    <row r="305" ht="15.75" customHeight="1">
      <c r="A305" s="399"/>
      <c r="B305" s="189"/>
      <c r="C305" s="189"/>
      <c r="D305" s="189"/>
      <c r="E305" s="313"/>
      <c r="F305" s="314"/>
      <c r="G305" s="314"/>
      <c r="H305" s="462"/>
      <c r="I305" s="189"/>
      <c r="J305" s="189"/>
      <c r="K305" s="189"/>
      <c r="L305" s="189"/>
      <c r="M305" s="189"/>
      <c r="N305" s="189"/>
      <c r="O305" s="189"/>
      <c r="P305" s="139"/>
      <c r="Q305" s="139"/>
      <c r="R305" s="139"/>
      <c r="S305" s="139"/>
      <c r="T305" s="139"/>
      <c r="U305" s="139"/>
      <c r="V305" s="139"/>
      <c r="W305" s="139"/>
      <c r="X305" s="139"/>
      <c r="Y305" s="139"/>
      <c r="Z305" s="139"/>
      <c r="AA305" s="139"/>
      <c r="AB305" s="139"/>
      <c r="AC305" s="139"/>
    </row>
    <row r="306" ht="15.75" customHeight="1">
      <c r="A306" s="399"/>
      <c r="B306" s="189"/>
      <c r="C306" s="189"/>
      <c r="D306" s="189"/>
      <c r="E306" s="313"/>
      <c r="F306" s="314"/>
      <c r="G306" s="314"/>
      <c r="H306" s="462"/>
      <c r="I306" s="189"/>
      <c r="J306" s="189"/>
      <c r="K306" s="189"/>
      <c r="L306" s="189"/>
      <c r="M306" s="189"/>
      <c r="N306" s="189"/>
      <c r="O306" s="189"/>
      <c r="P306" s="139"/>
      <c r="Q306" s="139"/>
      <c r="R306" s="139"/>
      <c r="S306" s="139"/>
      <c r="T306" s="139"/>
      <c r="U306" s="139"/>
      <c r="V306" s="139"/>
      <c r="W306" s="139"/>
      <c r="X306" s="139"/>
      <c r="Y306" s="139"/>
      <c r="Z306" s="139"/>
      <c r="AA306" s="139"/>
      <c r="AB306" s="139"/>
      <c r="AC306" s="139"/>
    </row>
    <row r="307" ht="15.75" customHeight="1">
      <c r="A307" s="399"/>
      <c r="B307" s="189"/>
      <c r="C307" s="189"/>
      <c r="D307" s="189"/>
      <c r="E307" s="313"/>
      <c r="F307" s="314"/>
      <c r="G307" s="314"/>
      <c r="H307" s="462"/>
      <c r="I307" s="189"/>
      <c r="J307" s="189"/>
      <c r="K307" s="189"/>
      <c r="L307" s="189"/>
      <c r="M307" s="189"/>
      <c r="N307" s="189"/>
      <c r="O307" s="189"/>
      <c r="P307" s="139"/>
      <c r="Q307" s="139"/>
      <c r="R307" s="139"/>
      <c r="S307" s="139"/>
      <c r="T307" s="139"/>
      <c r="U307" s="139"/>
      <c r="V307" s="139"/>
      <c r="W307" s="139"/>
      <c r="X307" s="139"/>
      <c r="Y307" s="139"/>
      <c r="Z307" s="139"/>
      <c r="AA307" s="139"/>
      <c r="AB307" s="139"/>
      <c r="AC307" s="139"/>
    </row>
    <row r="308" ht="15.75" customHeight="1">
      <c r="A308" s="399"/>
      <c r="B308" s="189"/>
      <c r="C308" s="189"/>
      <c r="D308" s="189"/>
      <c r="E308" s="313"/>
      <c r="F308" s="314"/>
      <c r="G308" s="314"/>
      <c r="H308" s="462"/>
      <c r="I308" s="189"/>
      <c r="J308" s="189"/>
      <c r="K308" s="189"/>
      <c r="L308" s="189"/>
      <c r="M308" s="189"/>
      <c r="N308" s="189"/>
      <c r="O308" s="189"/>
      <c r="P308" s="139"/>
      <c r="Q308" s="139"/>
      <c r="R308" s="139"/>
      <c r="S308" s="139"/>
      <c r="T308" s="139"/>
      <c r="U308" s="139"/>
      <c r="V308" s="139"/>
      <c r="W308" s="139"/>
      <c r="X308" s="139"/>
      <c r="Y308" s="139"/>
      <c r="Z308" s="139"/>
      <c r="AA308" s="139"/>
      <c r="AB308" s="139"/>
      <c r="AC308" s="139"/>
    </row>
    <row r="309" ht="15.75" customHeight="1">
      <c r="A309" s="399"/>
      <c r="B309" s="189"/>
      <c r="C309" s="189"/>
      <c r="D309" s="189"/>
      <c r="E309" s="313"/>
      <c r="F309" s="314"/>
      <c r="G309" s="314"/>
      <c r="H309" s="462"/>
      <c r="I309" s="189"/>
      <c r="J309" s="189"/>
      <c r="K309" s="189"/>
      <c r="L309" s="189"/>
      <c r="M309" s="189"/>
      <c r="N309" s="189"/>
      <c r="O309" s="189"/>
      <c r="P309" s="139"/>
      <c r="Q309" s="139"/>
      <c r="R309" s="139"/>
      <c r="S309" s="139"/>
      <c r="T309" s="139"/>
      <c r="U309" s="139"/>
      <c r="V309" s="139"/>
      <c r="W309" s="139"/>
      <c r="X309" s="139"/>
      <c r="Y309" s="139"/>
      <c r="Z309" s="139"/>
      <c r="AA309" s="139"/>
      <c r="AB309" s="139"/>
      <c r="AC309" s="139"/>
    </row>
    <row r="310" ht="15.75" customHeight="1">
      <c r="A310" s="399"/>
      <c r="B310" s="189"/>
      <c r="C310" s="189"/>
      <c r="D310" s="189"/>
      <c r="E310" s="313"/>
      <c r="F310" s="314"/>
      <c r="G310" s="314"/>
      <c r="H310" s="462"/>
      <c r="I310" s="189"/>
      <c r="J310" s="189"/>
      <c r="K310" s="189"/>
      <c r="L310" s="189"/>
      <c r="M310" s="189"/>
      <c r="N310" s="189"/>
      <c r="O310" s="189"/>
      <c r="P310" s="139"/>
      <c r="Q310" s="139"/>
      <c r="R310" s="139"/>
      <c r="S310" s="139"/>
      <c r="T310" s="139"/>
      <c r="U310" s="139"/>
      <c r="V310" s="139"/>
      <c r="W310" s="139"/>
      <c r="X310" s="139"/>
      <c r="Y310" s="139"/>
      <c r="Z310" s="139"/>
      <c r="AA310" s="139"/>
      <c r="AB310" s="139"/>
      <c r="AC310" s="139"/>
    </row>
    <row r="311" ht="15.75" customHeight="1">
      <c r="A311" s="399"/>
      <c r="B311" s="189"/>
      <c r="C311" s="189"/>
      <c r="D311" s="189"/>
      <c r="E311" s="313"/>
      <c r="F311" s="314"/>
      <c r="G311" s="314"/>
      <c r="H311" s="462"/>
      <c r="I311" s="189"/>
      <c r="J311" s="189"/>
      <c r="K311" s="189"/>
      <c r="L311" s="189"/>
      <c r="M311" s="189"/>
      <c r="N311" s="189"/>
      <c r="O311" s="189"/>
      <c r="P311" s="139"/>
      <c r="Q311" s="139"/>
      <c r="R311" s="139"/>
      <c r="S311" s="139"/>
      <c r="T311" s="139"/>
      <c r="U311" s="139"/>
      <c r="V311" s="139"/>
      <c r="W311" s="139"/>
      <c r="X311" s="139"/>
      <c r="Y311" s="139"/>
      <c r="Z311" s="139"/>
      <c r="AA311" s="139"/>
      <c r="AB311" s="139"/>
      <c r="AC311" s="139"/>
    </row>
    <row r="312" ht="15.75" customHeight="1">
      <c r="A312" s="399"/>
      <c r="B312" s="189"/>
      <c r="C312" s="189"/>
      <c r="D312" s="189"/>
      <c r="E312" s="313"/>
      <c r="F312" s="314"/>
      <c r="G312" s="314"/>
      <c r="H312" s="462"/>
      <c r="I312" s="189"/>
      <c r="J312" s="189"/>
      <c r="K312" s="189"/>
      <c r="L312" s="189"/>
      <c r="M312" s="189"/>
      <c r="N312" s="189"/>
      <c r="O312" s="189"/>
      <c r="P312" s="139"/>
      <c r="Q312" s="139"/>
      <c r="R312" s="139"/>
      <c r="S312" s="139"/>
      <c r="T312" s="139"/>
      <c r="U312" s="139"/>
      <c r="V312" s="139"/>
      <c r="W312" s="139"/>
      <c r="X312" s="139"/>
      <c r="Y312" s="139"/>
      <c r="Z312" s="139"/>
      <c r="AA312" s="139"/>
      <c r="AB312" s="139"/>
      <c r="AC312" s="139"/>
    </row>
    <row r="313" ht="15.75" customHeight="1">
      <c r="A313" s="399"/>
      <c r="B313" s="189"/>
      <c r="C313" s="189"/>
      <c r="D313" s="189"/>
      <c r="E313" s="313"/>
      <c r="F313" s="314"/>
      <c r="G313" s="314"/>
      <c r="H313" s="462"/>
      <c r="I313" s="189"/>
      <c r="J313" s="189"/>
      <c r="K313" s="189"/>
      <c r="L313" s="189"/>
      <c r="M313" s="189"/>
      <c r="N313" s="189"/>
      <c r="O313" s="189"/>
      <c r="P313" s="139"/>
      <c r="Q313" s="139"/>
      <c r="R313" s="139"/>
      <c r="S313" s="139"/>
      <c r="T313" s="139"/>
      <c r="U313" s="139"/>
      <c r="V313" s="139"/>
      <c r="W313" s="139"/>
      <c r="X313" s="139"/>
      <c r="Y313" s="139"/>
      <c r="Z313" s="139"/>
      <c r="AA313" s="139"/>
      <c r="AB313" s="139"/>
      <c r="AC313" s="139"/>
    </row>
    <row r="314" ht="15.75" customHeight="1">
      <c r="A314" s="399"/>
      <c r="B314" s="189"/>
      <c r="C314" s="189"/>
      <c r="D314" s="189"/>
      <c r="E314" s="313"/>
      <c r="F314" s="314"/>
      <c r="G314" s="314"/>
      <c r="H314" s="462"/>
      <c r="I314" s="189"/>
      <c r="J314" s="189"/>
      <c r="K314" s="189"/>
      <c r="L314" s="189"/>
      <c r="M314" s="189"/>
      <c r="N314" s="189"/>
      <c r="O314" s="189"/>
      <c r="P314" s="139"/>
      <c r="Q314" s="139"/>
      <c r="R314" s="139"/>
      <c r="S314" s="139"/>
      <c r="T314" s="139"/>
      <c r="U314" s="139"/>
      <c r="V314" s="139"/>
      <c r="W314" s="139"/>
      <c r="X314" s="139"/>
      <c r="Y314" s="139"/>
      <c r="Z314" s="139"/>
      <c r="AA314" s="139"/>
      <c r="AB314" s="139"/>
      <c r="AC314" s="139"/>
    </row>
    <row r="315" ht="15.75" customHeight="1">
      <c r="A315" s="399"/>
      <c r="B315" s="189"/>
      <c r="C315" s="189"/>
      <c r="D315" s="189"/>
      <c r="E315" s="313"/>
      <c r="F315" s="314"/>
      <c r="G315" s="314"/>
      <c r="H315" s="462"/>
      <c r="I315" s="189"/>
      <c r="J315" s="189"/>
      <c r="K315" s="189"/>
      <c r="L315" s="189"/>
      <c r="M315" s="189"/>
      <c r="N315" s="189"/>
      <c r="O315" s="189"/>
      <c r="P315" s="139"/>
      <c r="Q315" s="139"/>
      <c r="R315" s="139"/>
      <c r="S315" s="139"/>
      <c r="T315" s="139"/>
      <c r="U315" s="139"/>
      <c r="V315" s="139"/>
      <c r="W315" s="139"/>
      <c r="X315" s="139"/>
      <c r="Y315" s="139"/>
      <c r="Z315" s="139"/>
      <c r="AA315" s="139"/>
      <c r="AB315" s="139"/>
      <c r="AC315" s="139"/>
    </row>
    <row r="316" ht="15.75" customHeight="1">
      <c r="A316" s="399"/>
      <c r="B316" s="189"/>
      <c r="C316" s="189"/>
      <c r="D316" s="189"/>
      <c r="E316" s="313"/>
      <c r="F316" s="314"/>
      <c r="G316" s="314"/>
      <c r="H316" s="462"/>
      <c r="I316" s="189"/>
      <c r="J316" s="189"/>
      <c r="K316" s="189"/>
      <c r="L316" s="189"/>
      <c r="M316" s="189"/>
      <c r="N316" s="189"/>
      <c r="O316" s="189"/>
      <c r="P316" s="139"/>
      <c r="Q316" s="139"/>
      <c r="R316" s="139"/>
      <c r="S316" s="139"/>
      <c r="T316" s="139"/>
      <c r="U316" s="139"/>
      <c r="V316" s="139"/>
      <c r="W316" s="139"/>
      <c r="X316" s="139"/>
      <c r="Y316" s="139"/>
      <c r="Z316" s="139"/>
      <c r="AA316" s="139"/>
      <c r="AB316" s="139"/>
      <c r="AC316" s="139"/>
    </row>
    <row r="317" ht="15.75" customHeight="1">
      <c r="A317" s="399"/>
      <c r="B317" s="189"/>
      <c r="C317" s="189"/>
      <c r="D317" s="189"/>
      <c r="E317" s="313"/>
      <c r="F317" s="314"/>
      <c r="G317" s="314"/>
      <c r="H317" s="462"/>
      <c r="I317" s="189"/>
      <c r="J317" s="189"/>
      <c r="K317" s="189"/>
      <c r="L317" s="189"/>
      <c r="M317" s="189"/>
      <c r="N317" s="189"/>
      <c r="O317" s="189"/>
      <c r="P317" s="139"/>
      <c r="Q317" s="139"/>
      <c r="R317" s="139"/>
      <c r="S317" s="139"/>
      <c r="T317" s="139"/>
      <c r="U317" s="139"/>
      <c r="V317" s="139"/>
      <c r="W317" s="139"/>
      <c r="X317" s="139"/>
      <c r="Y317" s="139"/>
      <c r="Z317" s="139"/>
      <c r="AA317" s="139"/>
      <c r="AB317" s="139"/>
      <c r="AC317" s="139"/>
    </row>
    <row r="318" ht="15.75" customHeight="1">
      <c r="A318" s="399"/>
      <c r="B318" s="189"/>
      <c r="C318" s="189"/>
      <c r="D318" s="189"/>
      <c r="E318" s="313"/>
      <c r="F318" s="314"/>
      <c r="G318" s="314"/>
      <c r="H318" s="462"/>
      <c r="I318" s="189"/>
      <c r="J318" s="189"/>
      <c r="K318" s="189"/>
      <c r="L318" s="189"/>
      <c r="M318" s="189"/>
      <c r="N318" s="189"/>
      <c r="O318" s="189"/>
      <c r="P318" s="139"/>
      <c r="Q318" s="139"/>
      <c r="R318" s="139"/>
      <c r="S318" s="139"/>
      <c r="T318" s="139"/>
      <c r="U318" s="139"/>
      <c r="V318" s="139"/>
      <c r="W318" s="139"/>
      <c r="X318" s="139"/>
      <c r="Y318" s="139"/>
      <c r="Z318" s="139"/>
      <c r="AA318" s="139"/>
      <c r="AB318" s="139"/>
      <c r="AC318" s="139"/>
    </row>
    <row r="319" ht="15.75" customHeight="1">
      <c r="A319" s="399"/>
      <c r="B319" s="189"/>
      <c r="C319" s="189"/>
      <c r="D319" s="189"/>
      <c r="E319" s="313"/>
      <c r="F319" s="314"/>
      <c r="G319" s="314"/>
      <c r="H319" s="462"/>
      <c r="I319" s="189"/>
      <c r="J319" s="189"/>
      <c r="K319" s="189"/>
      <c r="L319" s="189"/>
      <c r="M319" s="189"/>
      <c r="N319" s="189"/>
      <c r="O319" s="189"/>
      <c r="P319" s="139"/>
      <c r="Q319" s="139"/>
      <c r="R319" s="139"/>
      <c r="S319" s="139"/>
      <c r="T319" s="139"/>
      <c r="U319" s="139"/>
      <c r="V319" s="139"/>
      <c r="W319" s="139"/>
      <c r="X319" s="139"/>
      <c r="Y319" s="139"/>
      <c r="Z319" s="139"/>
      <c r="AA319" s="139"/>
      <c r="AB319" s="139"/>
      <c r="AC319" s="139"/>
    </row>
    <row r="320" ht="15.75" customHeight="1">
      <c r="A320" s="399"/>
      <c r="B320" s="189"/>
      <c r="C320" s="189"/>
      <c r="D320" s="189"/>
      <c r="E320" s="313"/>
      <c r="F320" s="314"/>
      <c r="G320" s="314"/>
      <c r="H320" s="462"/>
      <c r="I320" s="189"/>
      <c r="J320" s="189"/>
      <c r="K320" s="189"/>
      <c r="L320" s="189"/>
      <c r="M320" s="189"/>
      <c r="N320" s="189"/>
      <c r="O320" s="189"/>
      <c r="P320" s="139"/>
      <c r="Q320" s="139"/>
      <c r="R320" s="139"/>
      <c r="S320" s="139"/>
      <c r="T320" s="139"/>
      <c r="U320" s="139"/>
      <c r="V320" s="139"/>
      <c r="W320" s="139"/>
      <c r="X320" s="139"/>
      <c r="Y320" s="139"/>
      <c r="Z320" s="139"/>
      <c r="AA320" s="139"/>
      <c r="AB320" s="139"/>
      <c r="AC320" s="139"/>
    </row>
    <row r="321" ht="15.75" customHeight="1">
      <c r="A321" s="399"/>
      <c r="B321" s="189"/>
      <c r="C321" s="189"/>
      <c r="D321" s="189"/>
      <c r="E321" s="313"/>
      <c r="F321" s="314"/>
      <c r="G321" s="314"/>
      <c r="H321" s="462"/>
      <c r="I321" s="189"/>
      <c r="J321" s="189"/>
      <c r="K321" s="189"/>
      <c r="L321" s="189"/>
      <c r="M321" s="189"/>
      <c r="N321" s="189"/>
      <c r="O321" s="189"/>
      <c r="P321" s="139"/>
      <c r="Q321" s="139"/>
      <c r="R321" s="139"/>
      <c r="S321" s="139"/>
      <c r="T321" s="139"/>
      <c r="U321" s="139"/>
      <c r="V321" s="139"/>
      <c r="W321" s="139"/>
      <c r="X321" s="139"/>
      <c r="Y321" s="139"/>
      <c r="Z321" s="139"/>
      <c r="AA321" s="139"/>
      <c r="AB321" s="139"/>
      <c r="AC321" s="139"/>
    </row>
    <row r="322" ht="15.75" customHeight="1">
      <c r="A322" s="399"/>
      <c r="B322" s="189"/>
      <c r="C322" s="189"/>
      <c r="D322" s="189"/>
      <c r="E322" s="313"/>
      <c r="F322" s="314"/>
      <c r="G322" s="314"/>
      <c r="H322" s="462"/>
      <c r="I322" s="189"/>
      <c r="J322" s="189"/>
      <c r="K322" s="189"/>
      <c r="L322" s="189"/>
      <c r="M322" s="189"/>
      <c r="N322" s="189"/>
      <c r="O322" s="189"/>
      <c r="P322" s="139"/>
      <c r="Q322" s="139"/>
      <c r="R322" s="139"/>
      <c r="S322" s="139"/>
      <c r="T322" s="139"/>
      <c r="U322" s="139"/>
      <c r="V322" s="139"/>
      <c r="W322" s="139"/>
      <c r="X322" s="139"/>
      <c r="Y322" s="139"/>
      <c r="Z322" s="139"/>
      <c r="AA322" s="139"/>
      <c r="AB322" s="139"/>
      <c r="AC322" s="139"/>
    </row>
    <row r="323" ht="15.75" customHeight="1">
      <c r="A323" s="399"/>
      <c r="B323" s="189"/>
      <c r="C323" s="189"/>
      <c r="D323" s="189"/>
      <c r="E323" s="313"/>
      <c r="F323" s="314"/>
      <c r="G323" s="314"/>
      <c r="H323" s="462"/>
      <c r="I323" s="189"/>
      <c r="J323" s="189"/>
      <c r="K323" s="189"/>
      <c r="L323" s="189"/>
      <c r="M323" s="189"/>
      <c r="N323" s="189"/>
      <c r="O323" s="189"/>
      <c r="P323" s="139"/>
      <c r="Q323" s="139"/>
      <c r="R323" s="139"/>
      <c r="S323" s="139"/>
      <c r="T323" s="139"/>
      <c r="U323" s="139"/>
      <c r="V323" s="139"/>
      <c r="W323" s="139"/>
      <c r="X323" s="139"/>
      <c r="Y323" s="139"/>
      <c r="Z323" s="139"/>
      <c r="AA323" s="139"/>
      <c r="AB323" s="139"/>
      <c r="AC323" s="139"/>
    </row>
    <row r="324" ht="15.75" customHeight="1">
      <c r="A324" s="399"/>
      <c r="B324" s="189"/>
      <c r="C324" s="189"/>
      <c r="D324" s="189"/>
      <c r="E324" s="313"/>
      <c r="F324" s="314"/>
      <c r="G324" s="314"/>
      <c r="H324" s="462"/>
      <c r="I324" s="189"/>
      <c r="J324" s="189"/>
      <c r="K324" s="189"/>
      <c r="L324" s="189"/>
      <c r="M324" s="189"/>
      <c r="N324" s="189"/>
      <c r="O324" s="189"/>
      <c r="P324" s="139"/>
      <c r="Q324" s="139"/>
      <c r="R324" s="139"/>
      <c r="S324" s="139"/>
      <c r="T324" s="139"/>
      <c r="U324" s="139"/>
      <c r="V324" s="139"/>
      <c r="W324" s="139"/>
      <c r="X324" s="139"/>
      <c r="Y324" s="139"/>
      <c r="Z324" s="139"/>
      <c r="AA324" s="139"/>
      <c r="AB324" s="139"/>
      <c r="AC324" s="139"/>
    </row>
    <row r="325" ht="15.75" customHeight="1">
      <c r="A325" s="399"/>
      <c r="B325" s="189"/>
      <c r="C325" s="189"/>
      <c r="D325" s="189"/>
      <c r="E325" s="313"/>
      <c r="F325" s="314"/>
      <c r="G325" s="314"/>
      <c r="H325" s="462"/>
      <c r="I325" s="189"/>
      <c r="J325" s="189"/>
      <c r="K325" s="189"/>
      <c r="L325" s="189"/>
      <c r="M325" s="189"/>
      <c r="N325" s="189"/>
      <c r="O325" s="189"/>
      <c r="P325" s="139"/>
      <c r="Q325" s="139"/>
      <c r="R325" s="139"/>
      <c r="S325" s="139"/>
      <c r="T325" s="139"/>
      <c r="U325" s="139"/>
      <c r="V325" s="139"/>
      <c r="W325" s="139"/>
      <c r="X325" s="139"/>
      <c r="Y325" s="139"/>
      <c r="Z325" s="139"/>
      <c r="AA325" s="139"/>
      <c r="AB325" s="139"/>
      <c r="AC325" s="139"/>
    </row>
    <row r="326" ht="15.75" customHeight="1">
      <c r="A326" s="399"/>
      <c r="B326" s="189"/>
      <c r="C326" s="189"/>
      <c r="D326" s="189"/>
      <c r="E326" s="313"/>
      <c r="F326" s="314"/>
      <c r="G326" s="314"/>
      <c r="H326" s="462"/>
      <c r="I326" s="189"/>
      <c r="J326" s="189"/>
      <c r="K326" s="189"/>
      <c r="L326" s="189"/>
      <c r="M326" s="189"/>
      <c r="N326" s="189"/>
      <c r="O326" s="189"/>
      <c r="P326" s="139"/>
      <c r="Q326" s="139"/>
      <c r="R326" s="139"/>
      <c r="S326" s="139"/>
      <c r="T326" s="139"/>
      <c r="U326" s="139"/>
      <c r="V326" s="139"/>
      <c r="W326" s="139"/>
      <c r="X326" s="139"/>
      <c r="Y326" s="139"/>
      <c r="Z326" s="139"/>
      <c r="AA326" s="139"/>
      <c r="AB326" s="139"/>
      <c r="AC326" s="139"/>
    </row>
    <row r="327" ht="15.75" customHeight="1">
      <c r="A327" s="399"/>
      <c r="B327" s="189"/>
      <c r="C327" s="189"/>
      <c r="D327" s="189"/>
      <c r="E327" s="313"/>
      <c r="F327" s="314"/>
      <c r="G327" s="314"/>
      <c r="H327" s="462"/>
      <c r="I327" s="189"/>
      <c r="J327" s="189"/>
      <c r="K327" s="189"/>
      <c r="L327" s="189"/>
      <c r="M327" s="189"/>
      <c r="N327" s="189"/>
      <c r="O327" s="189"/>
      <c r="P327" s="139"/>
      <c r="Q327" s="139"/>
      <c r="R327" s="139"/>
      <c r="S327" s="139"/>
      <c r="T327" s="139"/>
      <c r="U327" s="139"/>
      <c r="V327" s="139"/>
      <c r="W327" s="139"/>
      <c r="X327" s="139"/>
      <c r="Y327" s="139"/>
      <c r="Z327" s="139"/>
      <c r="AA327" s="139"/>
      <c r="AB327" s="139"/>
      <c r="AC327" s="139"/>
    </row>
    <row r="328" ht="15.75" customHeight="1">
      <c r="A328" s="399"/>
      <c r="B328" s="189"/>
      <c r="C328" s="189"/>
      <c r="D328" s="189"/>
      <c r="E328" s="313"/>
      <c r="F328" s="314"/>
      <c r="G328" s="314"/>
      <c r="H328" s="462"/>
      <c r="I328" s="189"/>
      <c r="J328" s="189"/>
      <c r="K328" s="189"/>
      <c r="L328" s="189"/>
      <c r="M328" s="189"/>
      <c r="N328" s="189"/>
      <c r="O328" s="189"/>
      <c r="P328" s="139"/>
      <c r="Q328" s="139"/>
      <c r="R328" s="139"/>
      <c r="S328" s="139"/>
      <c r="T328" s="139"/>
      <c r="U328" s="139"/>
      <c r="V328" s="139"/>
      <c r="W328" s="139"/>
      <c r="X328" s="139"/>
      <c r="Y328" s="139"/>
      <c r="Z328" s="139"/>
      <c r="AA328" s="139"/>
      <c r="AB328" s="139"/>
      <c r="AC328" s="139"/>
    </row>
    <row r="329" ht="15.75" customHeight="1">
      <c r="A329" s="399"/>
      <c r="B329" s="189"/>
      <c r="C329" s="189"/>
      <c r="D329" s="189"/>
      <c r="E329" s="313"/>
      <c r="F329" s="314"/>
      <c r="G329" s="314"/>
      <c r="H329" s="462"/>
      <c r="I329" s="189"/>
      <c r="J329" s="189"/>
      <c r="K329" s="189"/>
      <c r="L329" s="189"/>
      <c r="M329" s="189"/>
      <c r="N329" s="189"/>
      <c r="O329" s="189"/>
      <c r="P329" s="139"/>
      <c r="Q329" s="139"/>
      <c r="R329" s="139"/>
      <c r="S329" s="139"/>
      <c r="T329" s="139"/>
      <c r="U329" s="139"/>
      <c r="V329" s="139"/>
      <c r="W329" s="139"/>
      <c r="X329" s="139"/>
      <c r="Y329" s="139"/>
      <c r="Z329" s="139"/>
      <c r="AA329" s="139"/>
      <c r="AB329" s="139"/>
      <c r="AC329" s="139"/>
    </row>
    <row r="330" ht="15.75" customHeight="1">
      <c r="A330" s="399"/>
      <c r="B330" s="189"/>
      <c r="C330" s="189"/>
      <c r="D330" s="189"/>
      <c r="E330" s="313"/>
      <c r="F330" s="314"/>
      <c r="G330" s="314"/>
      <c r="H330" s="462"/>
      <c r="I330" s="189"/>
      <c r="J330" s="189"/>
      <c r="K330" s="189"/>
      <c r="L330" s="189"/>
      <c r="M330" s="189"/>
      <c r="N330" s="189"/>
      <c r="O330" s="189"/>
      <c r="P330" s="139"/>
      <c r="Q330" s="139"/>
      <c r="R330" s="139"/>
      <c r="S330" s="139"/>
      <c r="T330" s="139"/>
      <c r="U330" s="139"/>
      <c r="V330" s="139"/>
      <c r="W330" s="139"/>
      <c r="X330" s="139"/>
      <c r="Y330" s="139"/>
      <c r="Z330" s="139"/>
      <c r="AA330" s="139"/>
      <c r="AB330" s="139"/>
      <c r="AC330" s="139"/>
    </row>
    <row r="331" ht="15.75" customHeight="1">
      <c r="A331" s="399"/>
      <c r="B331" s="189"/>
      <c r="C331" s="189"/>
      <c r="D331" s="189"/>
      <c r="E331" s="313"/>
      <c r="F331" s="314"/>
      <c r="G331" s="314"/>
      <c r="H331" s="462"/>
      <c r="I331" s="189"/>
      <c r="J331" s="189"/>
      <c r="K331" s="189"/>
      <c r="L331" s="189"/>
      <c r="M331" s="189"/>
      <c r="N331" s="189"/>
      <c r="O331" s="189"/>
      <c r="P331" s="139"/>
      <c r="Q331" s="139"/>
      <c r="R331" s="139"/>
      <c r="S331" s="139"/>
      <c r="T331" s="139"/>
      <c r="U331" s="139"/>
      <c r="V331" s="139"/>
      <c r="W331" s="139"/>
      <c r="X331" s="139"/>
      <c r="Y331" s="139"/>
      <c r="Z331" s="139"/>
      <c r="AA331" s="139"/>
      <c r="AB331" s="139"/>
      <c r="AC331" s="139"/>
    </row>
    <row r="332" ht="15.75" customHeight="1">
      <c r="A332" s="399"/>
      <c r="B332" s="189"/>
      <c r="C332" s="189"/>
      <c r="D332" s="189"/>
      <c r="E332" s="313"/>
      <c r="F332" s="314"/>
      <c r="G332" s="314"/>
      <c r="H332" s="462"/>
      <c r="I332" s="189"/>
      <c r="J332" s="189"/>
      <c r="K332" s="189"/>
      <c r="L332" s="189"/>
      <c r="M332" s="189"/>
      <c r="N332" s="189"/>
      <c r="O332" s="189"/>
      <c r="P332" s="139"/>
      <c r="Q332" s="139"/>
      <c r="R332" s="139"/>
      <c r="S332" s="139"/>
      <c r="T332" s="139"/>
      <c r="U332" s="139"/>
      <c r="V332" s="139"/>
      <c r="W332" s="139"/>
      <c r="X332" s="139"/>
      <c r="Y332" s="139"/>
      <c r="Z332" s="139"/>
      <c r="AA332" s="139"/>
      <c r="AB332" s="139"/>
      <c r="AC332" s="139"/>
    </row>
    <row r="333" ht="15.75" customHeight="1">
      <c r="A333" s="399"/>
      <c r="B333" s="189"/>
      <c r="C333" s="189"/>
      <c r="D333" s="189"/>
      <c r="E333" s="313"/>
      <c r="F333" s="314"/>
      <c r="G333" s="314"/>
      <c r="H333" s="462"/>
      <c r="I333" s="189"/>
      <c r="J333" s="189"/>
      <c r="K333" s="189"/>
      <c r="L333" s="189"/>
      <c r="M333" s="189"/>
      <c r="N333" s="189"/>
      <c r="O333" s="189"/>
      <c r="P333" s="139"/>
      <c r="Q333" s="139"/>
      <c r="R333" s="139"/>
      <c r="S333" s="139"/>
      <c r="T333" s="139"/>
      <c r="U333" s="139"/>
      <c r="V333" s="139"/>
      <c r="W333" s="139"/>
      <c r="X333" s="139"/>
      <c r="Y333" s="139"/>
      <c r="Z333" s="139"/>
      <c r="AA333" s="139"/>
      <c r="AB333" s="139"/>
      <c r="AC333" s="139"/>
    </row>
    <row r="334" ht="15.75" customHeight="1">
      <c r="A334" s="399"/>
      <c r="B334" s="189"/>
      <c r="C334" s="189"/>
      <c r="D334" s="189"/>
      <c r="E334" s="313"/>
      <c r="F334" s="314"/>
      <c r="G334" s="314"/>
      <c r="H334" s="462"/>
      <c r="I334" s="189"/>
      <c r="J334" s="189"/>
      <c r="K334" s="189"/>
      <c r="L334" s="189"/>
      <c r="M334" s="189"/>
      <c r="N334" s="189"/>
      <c r="O334" s="189"/>
      <c r="P334" s="139"/>
      <c r="Q334" s="139"/>
      <c r="R334" s="139"/>
      <c r="S334" s="139"/>
      <c r="T334" s="139"/>
      <c r="U334" s="139"/>
      <c r="V334" s="139"/>
      <c r="W334" s="139"/>
      <c r="X334" s="139"/>
      <c r="Y334" s="139"/>
      <c r="Z334" s="139"/>
      <c r="AA334" s="139"/>
      <c r="AB334" s="139"/>
      <c r="AC334" s="139"/>
    </row>
    <row r="335" ht="15.75" customHeight="1">
      <c r="A335" s="399"/>
      <c r="B335" s="189"/>
      <c r="C335" s="189"/>
      <c r="D335" s="189"/>
      <c r="E335" s="313"/>
      <c r="F335" s="314"/>
      <c r="G335" s="314"/>
      <c r="H335" s="462"/>
      <c r="I335" s="189"/>
      <c r="J335" s="189"/>
      <c r="K335" s="189"/>
      <c r="L335" s="189"/>
      <c r="M335" s="189"/>
      <c r="N335" s="189"/>
      <c r="O335" s="189"/>
      <c r="P335" s="139"/>
      <c r="Q335" s="139"/>
      <c r="R335" s="139"/>
      <c r="S335" s="139"/>
      <c r="T335" s="139"/>
      <c r="U335" s="139"/>
      <c r="V335" s="139"/>
      <c r="W335" s="139"/>
      <c r="X335" s="139"/>
      <c r="Y335" s="139"/>
      <c r="Z335" s="139"/>
      <c r="AA335" s="139"/>
      <c r="AB335" s="139"/>
      <c r="AC335" s="139"/>
    </row>
    <row r="336" ht="15.75" customHeight="1">
      <c r="A336" s="399"/>
      <c r="B336" s="189"/>
      <c r="C336" s="189"/>
      <c r="D336" s="189"/>
      <c r="E336" s="313"/>
      <c r="F336" s="314"/>
      <c r="G336" s="314"/>
      <c r="H336" s="462"/>
      <c r="I336" s="189"/>
      <c r="J336" s="189"/>
      <c r="K336" s="189"/>
      <c r="L336" s="189"/>
      <c r="M336" s="189"/>
      <c r="N336" s="189"/>
      <c r="O336" s="189"/>
      <c r="P336" s="139"/>
      <c r="Q336" s="139"/>
      <c r="R336" s="139"/>
      <c r="S336" s="139"/>
      <c r="T336" s="139"/>
      <c r="U336" s="139"/>
      <c r="V336" s="139"/>
      <c r="W336" s="139"/>
      <c r="X336" s="139"/>
      <c r="Y336" s="139"/>
      <c r="Z336" s="139"/>
      <c r="AA336" s="139"/>
      <c r="AB336" s="139"/>
      <c r="AC336" s="139"/>
    </row>
    <row r="337" ht="15.75" customHeight="1">
      <c r="A337" s="399"/>
      <c r="B337" s="189"/>
      <c r="C337" s="189"/>
      <c r="D337" s="189"/>
      <c r="E337" s="313"/>
      <c r="F337" s="314"/>
      <c r="G337" s="314"/>
      <c r="H337" s="462"/>
      <c r="I337" s="189"/>
      <c r="J337" s="189"/>
      <c r="K337" s="189"/>
      <c r="L337" s="189"/>
      <c r="M337" s="189"/>
      <c r="N337" s="189"/>
      <c r="O337" s="189"/>
      <c r="P337" s="139"/>
      <c r="Q337" s="139"/>
      <c r="R337" s="139"/>
      <c r="S337" s="139"/>
      <c r="T337" s="139"/>
      <c r="U337" s="139"/>
      <c r="V337" s="139"/>
      <c r="W337" s="139"/>
      <c r="X337" s="139"/>
      <c r="Y337" s="139"/>
      <c r="Z337" s="139"/>
      <c r="AA337" s="139"/>
      <c r="AB337" s="139"/>
      <c r="AC337" s="139"/>
    </row>
    <row r="338" ht="15.75" customHeight="1">
      <c r="A338" s="399"/>
      <c r="B338" s="189"/>
      <c r="C338" s="189"/>
      <c r="D338" s="189"/>
      <c r="E338" s="313"/>
      <c r="F338" s="314"/>
      <c r="G338" s="314"/>
      <c r="H338" s="462"/>
      <c r="I338" s="189"/>
      <c r="J338" s="189"/>
      <c r="K338" s="189"/>
      <c r="L338" s="189"/>
      <c r="M338" s="189"/>
      <c r="N338" s="189"/>
      <c r="O338" s="189"/>
      <c r="P338" s="139"/>
      <c r="Q338" s="139"/>
      <c r="R338" s="139"/>
      <c r="S338" s="139"/>
      <c r="T338" s="139"/>
      <c r="U338" s="139"/>
      <c r="V338" s="139"/>
      <c r="W338" s="139"/>
      <c r="X338" s="139"/>
      <c r="Y338" s="139"/>
      <c r="Z338" s="139"/>
      <c r="AA338" s="139"/>
      <c r="AB338" s="139"/>
      <c r="AC338" s="139"/>
    </row>
    <row r="339" ht="15.75" customHeight="1">
      <c r="A339" s="399"/>
      <c r="B339" s="189"/>
      <c r="C339" s="189"/>
      <c r="D339" s="189"/>
      <c r="E339" s="313"/>
      <c r="F339" s="314"/>
      <c r="G339" s="314"/>
      <c r="H339" s="462"/>
      <c r="I339" s="189"/>
      <c r="J339" s="189"/>
      <c r="K339" s="189"/>
      <c r="L339" s="189"/>
      <c r="M339" s="189"/>
      <c r="N339" s="189"/>
      <c r="O339" s="189"/>
      <c r="P339" s="139"/>
      <c r="Q339" s="139"/>
      <c r="R339" s="139"/>
      <c r="S339" s="139"/>
      <c r="T339" s="139"/>
      <c r="U339" s="139"/>
      <c r="V339" s="139"/>
      <c r="W339" s="139"/>
      <c r="X339" s="139"/>
      <c r="Y339" s="139"/>
      <c r="Z339" s="139"/>
      <c r="AA339" s="139"/>
      <c r="AB339" s="139"/>
      <c r="AC339" s="139"/>
    </row>
    <row r="340" ht="15.75" customHeight="1">
      <c r="A340" s="399"/>
      <c r="B340" s="189"/>
      <c r="C340" s="189"/>
      <c r="D340" s="189"/>
      <c r="E340" s="313"/>
      <c r="F340" s="314"/>
      <c r="G340" s="314"/>
      <c r="H340" s="462"/>
      <c r="I340" s="189"/>
      <c r="J340" s="189"/>
      <c r="K340" s="189"/>
      <c r="L340" s="189"/>
      <c r="M340" s="189"/>
      <c r="N340" s="189"/>
      <c r="O340" s="189"/>
      <c r="P340" s="139"/>
      <c r="Q340" s="139"/>
      <c r="R340" s="139"/>
      <c r="S340" s="139"/>
      <c r="T340" s="139"/>
      <c r="U340" s="139"/>
      <c r="V340" s="139"/>
      <c r="W340" s="139"/>
      <c r="X340" s="139"/>
      <c r="Y340" s="139"/>
      <c r="Z340" s="139"/>
      <c r="AA340" s="139"/>
      <c r="AB340" s="139"/>
      <c r="AC340" s="139"/>
    </row>
    <row r="341" ht="15.75" customHeight="1">
      <c r="A341" s="399"/>
      <c r="B341" s="189"/>
      <c r="C341" s="189"/>
      <c r="D341" s="189"/>
      <c r="E341" s="313"/>
      <c r="F341" s="314"/>
      <c r="G341" s="314"/>
      <c r="H341" s="462"/>
      <c r="I341" s="189"/>
      <c r="J341" s="189"/>
      <c r="K341" s="189"/>
      <c r="L341" s="189"/>
      <c r="M341" s="189"/>
      <c r="N341" s="189"/>
      <c r="O341" s="189"/>
      <c r="P341" s="139"/>
      <c r="Q341" s="139"/>
      <c r="R341" s="139"/>
      <c r="S341" s="139"/>
      <c r="T341" s="139"/>
      <c r="U341" s="139"/>
      <c r="V341" s="139"/>
      <c r="W341" s="139"/>
      <c r="X341" s="139"/>
      <c r="Y341" s="139"/>
      <c r="Z341" s="139"/>
      <c r="AA341" s="139"/>
      <c r="AB341" s="139"/>
      <c r="AC341" s="139"/>
    </row>
    <row r="342" ht="15.75" customHeight="1">
      <c r="A342" s="399"/>
      <c r="B342" s="189"/>
      <c r="C342" s="189"/>
      <c r="D342" s="189"/>
      <c r="E342" s="313"/>
      <c r="F342" s="314"/>
      <c r="G342" s="314"/>
      <c r="H342" s="462"/>
      <c r="I342" s="189"/>
      <c r="J342" s="189"/>
      <c r="K342" s="189"/>
      <c r="L342" s="189"/>
      <c r="M342" s="189"/>
      <c r="N342" s="189"/>
      <c r="O342" s="189"/>
      <c r="P342" s="139"/>
      <c r="Q342" s="139"/>
      <c r="R342" s="139"/>
      <c r="S342" s="139"/>
      <c r="T342" s="139"/>
      <c r="U342" s="139"/>
      <c r="V342" s="139"/>
      <c r="W342" s="139"/>
      <c r="X342" s="139"/>
      <c r="Y342" s="139"/>
      <c r="Z342" s="139"/>
      <c r="AA342" s="139"/>
      <c r="AB342" s="139"/>
      <c r="AC342" s="139"/>
    </row>
    <row r="343" ht="15.75" customHeight="1">
      <c r="A343" s="399"/>
      <c r="B343" s="189"/>
      <c r="C343" s="189"/>
      <c r="D343" s="189"/>
      <c r="E343" s="313"/>
      <c r="F343" s="314"/>
      <c r="G343" s="314"/>
      <c r="H343" s="462"/>
      <c r="I343" s="189"/>
      <c r="J343" s="189"/>
      <c r="K343" s="189"/>
      <c r="L343" s="189"/>
      <c r="M343" s="189"/>
      <c r="N343" s="189"/>
      <c r="O343" s="189"/>
      <c r="P343" s="139"/>
      <c r="Q343" s="139"/>
      <c r="R343" s="139"/>
      <c r="S343" s="139"/>
      <c r="T343" s="139"/>
      <c r="U343" s="139"/>
      <c r="V343" s="139"/>
      <c r="W343" s="139"/>
      <c r="X343" s="139"/>
      <c r="Y343" s="139"/>
      <c r="Z343" s="139"/>
      <c r="AA343" s="139"/>
      <c r="AB343" s="139"/>
      <c r="AC343" s="139"/>
    </row>
    <row r="344" ht="15.75" customHeight="1">
      <c r="A344" s="399"/>
      <c r="B344" s="189"/>
      <c r="C344" s="189"/>
      <c r="D344" s="189"/>
      <c r="E344" s="313"/>
      <c r="F344" s="314"/>
      <c r="G344" s="314"/>
      <c r="H344" s="462"/>
      <c r="I344" s="189"/>
      <c r="J344" s="189"/>
      <c r="K344" s="189"/>
      <c r="L344" s="189"/>
      <c r="M344" s="189"/>
      <c r="N344" s="189"/>
      <c r="O344" s="189"/>
      <c r="P344" s="139"/>
      <c r="Q344" s="139"/>
      <c r="R344" s="139"/>
      <c r="S344" s="139"/>
      <c r="T344" s="139"/>
      <c r="U344" s="139"/>
      <c r="V344" s="139"/>
      <c r="W344" s="139"/>
      <c r="X344" s="139"/>
      <c r="Y344" s="139"/>
      <c r="Z344" s="139"/>
      <c r="AA344" s="139"/>
      <c r="AB344" s="139"/>
      <c r="AC344" s="139"/>
    </row>
    <row r="345" ht="15.75" customHeight="1">
      <c r="A345" s="399"/>
      <c r="B345" s="189"/>
      <c r="C345" s="189"/>
      <c r="D345" s="189"/>
      <c r="E345" s="313"/>
      <c r="F345" s="314"/>
      <c r="G345" s="314"/>
      <c r="H345" s="462"/>
      <c r="I345" s="189"/>
      <c r="J345" s="189"/>
      <c r="K345" s="189"/>
      <c r="L345" s="189"/>
      <c r="M345" s="189"/>
      <c r="N345" s="189"/>
      <c r="O345" s="189"/>
      <c r="P345" s="139"/>
      <c r="Q345" s="139"/>
      <c r="R345" s="139"/>
      <c r="S345" s="139"/>
      <c r="T345" s="139"/>
      <c r="U345" s="139"/>
      <c r="V345" s="139"/>
      <c r="W345" s="139"/>
      <c r="X345" s="139"/>
      <c r="Y345" s="139"/>
      <c r="Z345" s="139"/>
      <c r="AA345" s="139"/>
      <c r="AB345" s="139"/>
      <c r="AC345" s="139"/>
    </row>
    <row r="346" ht="15.75" customHeight="1">
      <c r="A346" s="399"/>
      <c r="B346" s="189"/>
      <c r="C346" s="189"/>
      <c r="D346" s="189"/>
      <c r="E346" s="313"/>
      <c r="F346" s="314"/>
      <c r="G346" s="314"/>
      <c r="H346" s="462"/>
      <c r="I346" s="189"/>
      <c r="J346" s="189"/>
      <c r="K346" s="189"/>
      <c r="L346" s="189"/>
      <c r="M346" s="189"/>
      <c r="N346" s="189"/>
      <c r="O346" s="189"/>
      <c r="P346" s="139"/>
      <c r="Q346" s="139"/>
      <c r="R346" s="139"/>
      <c r="S346" s="139"/>
      <c r="T346" s="139"/>
      <c r="U346" s="139"/>
      <c r="V346" s="139"/>
      <c r="W346" s="139"/>
      <c r="X346" s="139"/>
      <c r="Y346" s="139"/>
      <c r="Z346" s="139"/>
      <c r="AA346" s="139"/>
      <c r="AB346" s="139"/>
      <c r="AC346" s="139"/>
    </row>
    <row r="347" ht="15.75" customHeight="1">
      <c r="A347" s="399"/>
      <c r="B347" s="189"/>
      <c r="C347" s="189"/>
      <c r="D347" s="189"/>
      <c r="E347" s="313"/>
      <c r="F347" s="314"/>
      <c r="G347" s="314"/>
      <c r="H347" s="462"/>
      <c r="I347" s="189"/>
      <c r="J347" s="189"/>
      <c r="K347" s="189"/>
      <c r="L347" s="189"/>
      <c r="M347" s="189"/>
      <c r="N347" s="189"/>
      <c r="O347" s="189"/>
      <c r="P347" s="139"/>
      <c r="Q347" s="139"/>
      <c r="R347" s="139"/>
      <c r="S347" s="139"/>
      <c r="T347" s="139"/>
      <c r="U347" s="139"/>
      <c r="V347" s="139"/>
      <c r="W347" s="139"/>
      <c r="X347" s="139"/>
      <c r="Y347" s="139"/>
      <c r="Z347" s="139"/>
      <c r="AA347" s="139"/>
      <c r="AB347" s="139"/>
      <c r="AC347" s="139"/>
    </row>
    <row r="348" ht="15.75" customHeight="1">
      <c r="A348" s="399"/>
      <c r="B348" s="189"/>
      <c r="C348" s="189"/>
      <c r="D348" s="189"/>
      <c r="E348" s="313"/>
      <c r="F348" s="314"/>
      <c r="G348" s="314"/>
      <c r="H348" s="462"/>
      <c r="I348" s="189"/>
      <c r="J348" s="189"/>
      <c r="K348" s="189"/>
      <c r="L348" s="189"/>
      <c r="M348" s="189"/>
      <c r="N348" s="189"/>
      <c r="O348" s="189"/>
      <c r="P348" s="139"/>
      <c r="Q348" s="139"/>
      <c r="R348" s="139"/>
      <c r="S348" s="139"/>
      <c r="T348" s="139"/>
      <c r="U348" s="139"/>
      <c r="V348" s="139"/>
      <c r="W348" s="139"/>
      <c r="X348" s="139"/>
      <c r="Y348" s="139"/>
      <c r="Z348" s="139"/>
      <c r="AA348" s="139"/>
      <c r="AB348" s="139"/>
      <c r="AC348" s="139"/>
    </row>
    <row r="349" ht="15.75" customHeight="1">
      <c r="A349" s="399"/>
      <c r="B349" s="189"/>
      <c r="C349" s="189"/>
      <c r="D349" s="189"/>
      <c r="E349" s="313"/>
      <c r="F349" s="314"/>
      <c r="G349" s="314"/>
      <c r="H349" s="462"/>
      <c r="I349" s="189"/>
      <c r="J349" s="189"/>
      <c r="K349" s="189"/>
      <c r="L349" s="189"/>
      <c r="M349" s="189"/>
      <c r="N349" s="189"/>
      <c r="O349" s="189"/>
      <c r="P349" s="139"/>
      <c r="Q349" s="139"/>
      <c r="R349" s="139"/>
      <c r="S349" s="139"/>
      <c r="T349" s="139"/>
      <c r="U349" s="139"/>
      <c r="V349" s="139"/>
      <c r="W349" s="139"/>
      <c r="X349" s="139"/>
      <c r="Y349" s="139"/>
      <c r="Z349" s="139"/>
      <c r="AA349" s="139"/>
      <c r="AB349" s="139"/>
      <c r="AC349" s="139"/>
    </row>
    <row r="350" ht="15.75" customHeight="1">
      <c r="A350" s="399"/>
      <c r="B350" s="189"/>
      <c r="C350" s="189"/>
      <c r="D350" s="189"/>
      <c r="E350" s="313"/>
      <c r="F350" s="314"/>
      <c r="G350" s="314"/>
      <c r="H350" s="462"/>
      <c r="I350" s="189"/>
      <c r="J350" s="189"/>
      <c r="K350" s="189"/>
      <c r="L350" s="189"/>
      <c r="M350" s="189"/>
      <c r="N350" s="189"/>
      <c r="O350" s="189"/>
      <c r="P350" s="139"/>
      <c r="Q350" s="139"/>
      <c r="R350" s="139"/>
      <c r="S350" s="139"/>
      <c r="T350" s="139"/>
      <c r="U350" s="139"/>
      <c r="V350" s="139"/>
      <c r="W350" s="139"/>
      <c r="X350" s="139"/>
      <c r="Y350" s="139"/>
      <c r="Z350" s="139"/>
      <c r="AA350" s="139"/>
      <c r="AB350" s="139"/>
      <c r="AC350" s="139"/>
    </row>
    <row r="351" ht="15.75" customHeight="1">
      <c r="A351" s="399"/>
      <c r="B351" s="189"/>
      <c r="C351" s="189"/>
      <c r="D351" s="189"/>
      <c r="E351" s="313"/>
      <c r="F351" s="314"/>
      <c r="G351" s="314"/>
      <c r="H351" s="462"/>
      <c r="I351" s="189"/>
      <c r="J351" s="189"/>
      <c r="K351" s="189"/>
      <c r="L351" s="189"/>
      <c r="M351" s="189"/>
      <c r="N351" s="189"/>
      <c r="O351" s="189"/>
      <c r="P351" s="139"/>
      <c r="Q351" s="139"/>
      <c r="R351" s="139"/>
      <c r="S351" s="139"/>
      <c r="T351" s="139"/>
      <c r="U351" s="139"/>
      <c r="V351" s="139"/>
      <c r="W351" s="139"/>
      <c r="X351" s="139"/>
      <c r="Y351" s="139"/>
      <c r="Z351" s="139"/>
      <c r="AA351" s="139"/>
      <c r="AB351" s="139"/>
      <c r="AC351" s="139"/>
    </row>
    <row r="352" ht="15.75" customHeight="1">
      <c r="A352" s="399"/>
      <c r="B352" s="189"/>
      <c r="C352" s="189"/>
      <c r="D352" s="189"/>
      <c r="E352" s="313"/>
      <c r="F352" s="314"/>
      <c r="G352" s="314"/>
      <c r="H352" s="462"/>
      <c r="I352" s="189"/>
      <c r="J352" s="189"/>
      <c r="K352" s="189"/>
      <c r="L352" s="189"/>
      <c r="M352" s="189"/>
      <c r="N352" s="189"/>
      <c r="O352" s="189"/>
      <c r="P352" s="139"/>
      <c r="Q352" s="139"/>
      <c r="R352" s="139"/>
      <c r="S352" s="139"/>
      <c r="T352" s="139"/>
      <c r="U352" s="139"/>
      <c r="V352" s="139"/>
      <c r="W352" s="139"/>
      <c r="X352" s="139"/>
      <c r="Y352" s="139"/>
      <c r="Z352" s="139"/>
      <c r="AA352" s="139"/>
      <c r="AB352" s="139"/>
      <c r="AC352" s="139"/>
    </row>
    <row r="353" ht="15.75" customHeight="1">
      <c r="A353" s="399"/>
      <c r="B353" s="189"/>
      <c r="C353" s="189"/>
      <c r="D353" s="189"/>
      <c r="E353" s="313"/>
      <c r="F353" s="314"/>
      <c r="G353" s="314"/>
      <c r="H353" s="462"/>
      <c r="I353" s="189"/>
      <c r="J353" s="189"/>
      <c r="K353" s="189"/>
      <c r="L353" s="189"/>
      <c r="M353" s="189"/>
      <c r="N353" s="189"/>
      <c r="O353" s="189"/>
      <c r="P353" s="139"/>
      <c r="Q353" s="139"/>
      <c r="R353" s="139"/>
      <c r="S353" s="139"/>
      <c r="T353" s="139"/>
      <c r="U353" s="139"/>
      <c r="V353" s="139"/>
      <c r="W353" s="139"/>
      <c r="X353" s="139"/>
      <c r="Y353" s="139"/>
      <c r="Z353" s="139"/>
      <c r="AA353" s="139"/>
      <c r="AB353" s="139"/>
      <c r="AC353" s="139"/>
    </row>
    <row r="354" ht="15.75" customHeight="1">
      <c r="A354" s="399"/>
      <c r="B354" s="189"/>
      <c r="C354" s="189"/>
      <c r="D354" s="189"/>
      <c r="E354" s="313"/>
      <c r="F354" s="314"/>
      <c r="G354" s="314"/>
      <c r="H354" s="462"/>
      <c r="I354" s="189"/>
      <c r="J354" s="189"/>
      <c r="K354" s="189"/>
      <c r="L354" s="189"/>
      <c r="M354" s="189"/>
      <c r="N354" s="189"/>
      <c r="O354" s="189"/>
      <c r="P354" s="139"/>
      <c r="Q354" s="139"/>
      <c r="R354" s="139"/>
      <c r="S354" s="139"/>
      <c r="T354" s="139"/>
      <c r="U354" s="139"/>
      <c r="V354" s="139"/>
      <c r="W354" s="139"/>
      <c r="X354" s="139"/>
      <c r="Y354" s="139"/>
      <c r="Z354" s="139"/>
      <c r="AA354" s="139"/>
      <c r="AB354" s="139"/>
      <c r="AC354" s="139"/>
    </row>
    <row r="355" ht="15.75" customHeight="1">
      <c r="A355" s="399"/>
      <c r="B355" s="189"/>
      <c r="C355" s="189"/>
      <c r="D355" s="189"/>
      <c r="E355" s="313"/>
      <c r="F355" s="314"/>
      <c r="G355" s="314"/>
      <c r="H355" s="462"/>
      <c r="I355" s="189"/>
      <c r="J355" s="189"/>
      <c r="K355" s="189"/>
      <c r="L355" s="189"/>
      <c r="M355" s="189"/>
      <c r="N355" s="189"/>
      <c r="O355" s="189"/>
      <c r="P355" s="139"/>
      <c r="Q355" s="139"/>
      <c r="R355" s="139"/>
      <c r="S355" s="139"/>
      <c r="T355" s="139"/>
      <c r="U355" s="139"/>
      <c r="V355" s="139"/>
      <c r="W355" s="139"/>
      <c r="X355" s="139"/>
      <c r="Y355" s="139"/>
      <c r="Z355" s="139"/>
      <c r="AA355" s="139"/>
      <c r="AB355" s="139"/>
      <c r="AC355" s="139"/>
    </row>
    <row r="356" ht="15.75" customHeight="1">
      <c r="A356" s="399"/>
      <c r="B356" s="189"/>
      <c r="C356" s="189"/>
      <c r="D356" s="189"/>
      <c r="E356" s="313"/>
      <c r="F356" s="314"/>
      <c r="G356" s="314"/>
      <c r="H356" s="462"/>
      <c r="I356" s="189"/>
      <c r="J356" s="189"/>
      <c r="K356" s="189"/>
      <c r="L356" s="189"/>
      <c r="M356" s="189"/>
      <c r="N356" s="189"/>
      <c r="O356" s="189"/>
      <c r="P356" s="139"/>
      <c r="Q356" s="139"/>
      <c r="R356" s="139"/>
      <c r="S356" s="139"/>
      <c r="T356" s="139"/>
      <c r="U356" s="139"/>
      <c r="V356" s="139"/>
      <c r="W356" s="139"/>
      <c r="X356" s="139"/>
      <c r="Y356" s="139"/>
      <c r="Z356" s="139"/>
      <c r="AA356" s="139"/>
      <c r="AB356" s="139"/>
      <c r="AC356" s="139"/>
    </row>
    <row r="357" ht="15.75" customHeight="1">
      <c r="A357" s="399"/>
      <c r="B357" s="189"/>
      <c r="C357" s="189"/>
      <c r="D357" s="189"/>
      <c r="E357" s="313"/>
      <c r="F357" s="314"/>
      <c r="G357" s="314"/>
      <c r="H357" s="462"/>
      <c r="I357" s="189"/>
      <c r="J357" s="189"/>
      <c r="K357" s="189"/>
      <c r="L357" s="189"/>
      <c r="M357" s="189"/>
      <c r="N357" s="189"/>
      <c r="O357" s="189"/>
      <c r="P357" s="139"/>
      <c r="Q357" s="139"/>
      <c r="R357" s="139"/>
      <c r="S357" s="139"/>
      <c r="T357" s="139"/>
      <c r="U357" s="139"/>
      <c r="V357" s="139"/>
      <c r="W357" s="139"/>
      <c r="X357" s="139"/>
      <c r="Y357" s="139"/>
      <c r="Z357" s="139"/>
      <c r="AA357" s="139"/>
      <c r="AB357" s="139"/>
      <c r="AC357" s="139"/>
    </row>
    <row r="358" ht="15.75" customHeight="1">
      <c r="A358" s="399"/>
      <c r="B358" s="189"/>
      <c r="C358" s="189"/>
      <c r="D358" s="189"/>
      <c r="E358" s="313"/>
      <c r="F358" s="314"/>
      <c r="G358" s="314"/>
      <c r="H358" s="462"/>
      <c r="I358" s="189"/>
      <c r="J358" s="189"/>
      <c r="K358" s="189"/>
      <c r="L358" s="189"/>
      <c r="M358" s="189"/>
      <c r="N358" s="189"/>
      <c r="O358" s="189"/>
      <c r="P358" s="139"/>
      <c r="Q358" s="139"/>
      <c r="R358" s="139"/>
      <c r="S358" s="139"/>
      <c r="T358" s="139"/>
      <c r="U358" s="139"/>
      <c r="V358" s="139"/>
      <c r="W358" s="139"/>
      <c r="X358" s="139"/>
      <c r="Y358" s="139"/>
      <c r="Z358" s="139"/>
      <c r="AA358" s="139"/>
      <c r="AB358" s="139"/>
      <c r="AC358" s="139"/>
    </row>
    <row r="359" ht="15.75" customHeight="1">
      <c r="A359" s="399"/>
      <c r="B359" s="189"/>
      <c r="C359" s="189"/>
      <c r="D359" s="189"/>
      <c r="E359" s="313"/>
      <c r="F359" s="314"/>
      <c r="G359" s="314"/>
      <c r="H359" s="462"/>
      <c r="I359" s="189"/>
      <c r="J359" s="189"/>
      <c r="K359" s="189"/>
      <c r="L359" s="189"/>
      <c r="M359" s="189"/>
      <c r="N359" s="189"/>
      <c r="O359" s="189"/>
      <c r="P359" s="139"/>
      <c r="Q359" s="139"/>
      <c r="R359" s="139"/>
      <c r="S359" s="139"/>
      <c r="T359" s="139"/>
      <c r="U359" s="139"/>
      <c r="V359" s="139"/>
      <c r="W359" s="139"/>
      <c r="X359" s="139"/>
      <c r="Y359" s="139"/>
      <c r="Z359" s="139"/>
      <c r="AA359" s="139"/>
      <c r="AB359" s="139"/>
      <c r="AC359" s="139"/>
    </row>
    <row r="360" ht="15.75" customHeight="1">
      <c r="A360" s="399"/>
      <c r="B360" s="189"/>
      <c r="C360" s="189"/>
      <c r="D360" s="189"/>
      <c r="E360" s="313"/>
      <c r="F360" s="314"/>
      <c r="G360" s="314"/>
      <c r="H360" s="462"/>
      <c r="I360" s="189"/>
      <c r="J360" s="189"/>
      <c r="K360" s="189"/>
      <c r="L360" s="189"/>
      <c r="M360" s="189"/>
      <c r="N360" s="189"/>
      <c r="O360" s="189"/>
      <c r="P360" s="139"/>
      <c r="Q360" s="139"/>
      <c r="R360" s="139"/>
      <c r="S360" s="139"/>
      <c r="T360" s="139"/>
      <c r="U360" s="139"/>
      <c r="V360" s="139"/>
      <c r="W360" s="139"/>
      <c r="X360" s="139"/>
      <c r="Y360" s="139"/>
      <c r="Z360" s="139"/>
      <c r="AA360" s="139"/>
      <c r="AB360" s="139"/>
      <c r="AC360" s="139"/>
    </row>
    <row r="361" ht="15.75" customHeight="1">
      <c r="A361" s="399"/>
      <c r="B361" s="189"/>
      <c r="C361" s="189"/>
      <c r="D361" s="189"/>
      <c r="E361" s="313"/>
      <c r="F361" s="314"/>
      <c r="G361" s="314"/>
      <c r="H361" s="462"/>
      <c r="I361" s="189"/>
      <c r="J361" s="189"/>
      <c r="K361" s="189"/>
      <c r="L361" s="189"/>
      <c r="M361" s="189"/>
      <c r="N361" s="189"/>
      <c r="O361" s="189"/>
      <c r="P361" s="139"/>
      <c r="Q361" s="139"/>
      <c r="R361" s="139"/>
      <c r="S361" s="139"/>
      <c r="T361" s="139"/>
      <c r="U361" s="139"/>
      <c r="V361" s="139"/>
      <c r="W361" s="139"/>
      <c r="X361" s="139"/>
      <c r="Y361" s="139"/>
      <c r="Z361" s="139"/>
      <c r="AA361" s="139"/>
      <c r="AB361" s="139"/>
      <c r="AC361" s="139"/>
    </row>
    <row r="362" ht="15.75" customHeight="1">
      <c r="A362" s="399"/>
      <c r="B362" s="189"/>
      <c r="C362" s="189"/>
      <c r="D362" s="189"/>
      <c r="E362" s="313"/>
      <c r="F362" s="314"/>
      <c r="G362" s="314"/>
      <c r="H362" s="462"/>
      <c r="I362" s="189"/>
      <c r="J362" s="189"/>
      <c r="K362" s="189"/>
      <c r="L362" s="189"/>
      <c r="M362" s="189"/>
      <c r="N362" s="189"/>
      <c r="O362" s="189"/>
      <c r="P362" s="139"/>
      <c r="Q362" s="139"/>
      <c r="R362" s="139"/>
      <c r="S362" s="139"/>
      <c r="T362" s="139"/>
      <c r="U362" s="139"/>
      <c r="V362" s="139"/>
      <c r="W362" s="139"/>
      <c r="X362" s="139"/>
      <c r="Y362" s="139"/>
      <c r="Z362" s="139"/>
      <c r="AA362" s="139"/>
      <c r="AB362" s="139"/>
      <c r="AC362" s="139"/>
    </row>
    <row r="363" ht="15.75" customHeight="1">
      <c r="A363" s="399"/>
      <c r="B363" s="189"/>
      <c r="C363" s="189"/>
      <c r="D363" s="189"/>
      <c r="E363" s="313"/>
      <c r="F363" s="314"/>
      <c r="G363" s="314"/>
      <c r="H363" s="462"/>
      <c r="I363" s="189"/>
      <c r="J363" s="189"/>
      <c r="K363" s="189"/>
      <c r="L363" s="189"/>
      <c r="M363" s="189"/>
      <c r="N363" s="189"/>
      <c r="O363" s="189"/>
      <c r="P363" s="139"/>
      <c r="Q363" s="139"/>
      <c r="R363" s="139"/>
      <c r="S363" s="139"/>
      <c r="T363" s="139"/>
      <c r="U363" s="139"/>
      <c r="V363" s="139"/>
      <c r="W363" s="139"/>
      <c r="X363" s="139"/>
      <c r="Y363" s="139"/>
      <c r="Z363" s="139"/>
      <c r="AA363" s="139"/>
      <c r="AB363" s="139"/>
      <c r="AC363" s="139"/>
    </row>
    <row r="364" ht="15.75" customHeight="1">
      <c r="A364" s="399"/>
      <c r="B364" s="189"/>
      <c r="C364" s="189"/>
      <c r="D364" s="189"/>
      <c r="E364" s="313"/>
      <c r="F364" s="314"/>
      <c r="G364" s="314"/>
      <c r="H364" s="462"/>
      <c r="I364" s="189"/>
      <c r="J364" s="189"/>
      <c r="K364" s="189"/>
      <c r="L364" s="189"/>
      <c r="M364" s="189"/>
      <c r="N364" s="189"/>
      <c r="O364" s="189"/>
      <c r="P364" s="139"/>
      <c r="Q364" s="139"/>
      <c r="R364" s="139"/>
      <c r="S364" s="139"/>
      <c r="T364" s="139"/>
      <c r="U364" s="139"/>
      <c r="V364" s="139"/>
      <c r="W364" s="139"/>
      <c r="X364" s="139"/>
      <c r="Y364" s="139"/>
      <c r="Z364" s="139"/>
      <c r="AA364" s="139"/>
      <c r="AB364" s="139"/>
      <c r="AC364" s="139"/>
    </row>
    <row r="365" ht="15.75" customHeight="1">
      <c r="A365" s="399"/>
      <c r="B365" s="189"/>
      <c r="C365" s="189"/>
      <c r="D365" s="189"/>
      <c r="E365" s="313"/>
      <c r="F365" s="314"/>
      <c r="G365" s="314"/>
      <c r="H365" s="462"/>
      <c r="I365" s="189"/>
      <c r="J365" s="189"/>
      <c r="K365" s="189"/>
      <c r="L365" s="189"/>
      <c r="M365" s="189"/>
      <c r="N365" s="189"/>
      <c r="O365" s="189"/>
      <c r="P365" s="139"/>
      <c r="Q365" s="139"/>
      <c r="R365" s="139"/>
      <c r="S365" s="139"/>
      <c r="T365" s="139"/>
      <c r="U365" s="139"/>
      <c r="V365" s="139"/>
      <c r="W365" s="139"/>
      <c r="X365" s="139"/>
      <c r="Y365" s="139"/>
      <c r="Z365" s="139"/>
      <c r="AA365" s="139"/>
      <c r="AB365" s="139"/>
      <c r="AC365" s="139"/>
    </row>
    <row r="366" ht="15.75" customHeight="1">
      <c r="A366" s="399"/>
      <c r="B366" s="189"/>
      <c r="C366" s="189"/>
      <c r="D366" s="189"/>
      <c r="E366" s="313"/>
      <c r="F366" s="314"/>
      <c r="G366" s="314"/>
      <c r="H366" s="462"/>
      <c r="I366" s="189"/>
      <c r="J366" s="189"/>
      <c r="K366" s="189"/>
      <c r="L366" s="189"/>
      <c r="M366" s="189"/>
      <c r="N366" s="189"/>
      <c r="O366" s="189"/>
      <c r="P366" s="139"/>
      <c r="Q366" s="139"/>
      <c r="R366" s="139"/>
      <c r="S366" s="139"/>
      <c r="T366" s="139"/>
      <c r="U366" s="139"/>
      <c r="V366" s="139"/>
      <c r="W366" s="139"/>
      <c r="X366" s="139"/>
      <c r="Y366" s="139"/>
      <c r="Z366" s="139"/>
      <c r="AA366" s="139"/>
      <c r="AB366" s="139"/>
      <c r="AC366" s="139"/>
    </row>
    <row r="367" ht="15.75" customHeight="1">
      <c r="A367" s="399"/>
      <c r="B367" s="189"/>
      <c r="C367" s="189"/>
      <c r="D367" s="189"/>
      <c r="E367" s="313"/>
      <c r="F367" s="314"/>
      <c r="G367" s="314"/>
      <c r="H367" s="462"/>
      <c r="I367" s="189"/>
      <c r="J367" s="189"/>
      <c r="K367" s="189"/>
      <c r="L367" s="189"/>
      <c r="M367" s="189"/>
      <c r="N367" s="189"/>
      <c r="O367" s="189"/>
      <c r="P367" s="139"/>
      <c r="Q367" s="139"/>
      <c r="R367" s="139"/>
      <c r="S367" s="139"/>
      <c r="T367" s="139"/>
      <c r="U367" s="139"/>
      <c r="V367" s="139"/>
      <c r="W367" s="139"/>
      <c r="X367" s="139"/>
      <c r="Y367" s="139"/>
      <c r="Z367" s="139"/>
      <c r="AA367" s="139"/>
      <c r="AB367" s="139"/>
      <c r="AC367" s="139"/>
    </row>
    <row r="368" ht="15.75" customHeight="1">
      <c r="A368" s="399"/>
      <c r="B368" s="189"/>
      <c r="C368" s="189"/>
      <c r="D368" s="189"/>
      <c r="E368" s="313"/>
      <c r="F368" s="314"/>
      <c r="G368" s="314"/>
      <c r="H368" s="462"/>
      <c r="I368" s="189"/>
      <c r="J368" s="189"/>
      <c r="K368" s="189"/>
      <c r="L368" s="189"/>
      <c r="M368" s="189"/>
      <c r="N368" s="189"/>
      <c r="O368" s="189"/>
      <c r="P368" s="139"/>
      <c r="Q368" s="139"/>
      <c r="R368" s="139"/>
      <c r="S368" s="139"/>
      <c r="T368" s="139"/>
      <c r="U368" s="139"/>
      <c r="V368" s="139"/>
      <c r="W368" s="139"/>
      <c r="X368" s="139"/>
      <c r="Y368" s="139"/>
      <c r="Z368" s="139"/>
      <c r="AA368" s="139"/>
      <c r="AB368" s="139"/>
      <c r="AC368" s="139"/>
    </row>
    <row r="369" ht="15.75" customHeight="1">
      <c r="A369" s="399"/>
      <c r="B369" s="189"/>
      <c r="C369" s="189"/>
      <c r="D369" s="189"/>
      <c r="E369" s="313"/>
      <c r="F369" s="314"/>
      <c r="G369" s="314"/>
      <c r="H369" s="462"/>
      <c r="I369" s="189"/>
      <c r="J369" s="189"/>
      <c r="K369" s="189"/>
      <c r="L369" s="189"/>
      <c r="M369" s="189"/>
      <c r="N369" s="189"/>
      <c r="O369" s="189"/>
      <c r="P369" s="139"/>
      <c r="Q369" s="139"/>
      <c r="R369" s="139"/>
      <c r="S369" s="139"/>
      <c r="T369" s="139"/>
      <c r="U369" s="139"/>
      <c r="V369" s="139"/>
      <c r="W369" s="139"/>
      <c r="X369" s="139"/>
      <c r="Y369" s="139"/>
      <c r="Z369" s="139"/>
      <c r="AA369" s="139"/>
      <c r="AB369" s="139"/>
      <c r="AC369" s="139"/>
    </row>
    <row r="370" ht="15.75" customHeight="1">
      <c r="A370" s="399"/>
      <c r="B370" s="189"/>
      <c r="C370" s="189"/>
      <c r="D370" s="189"/>
      <c r="E370" s="313"/>
      <c r="F370" s="314"/>
      <c r="G370" s="314"/>
      <c r="H370" s="462"/>
      <c r="I370" s="189"/>
      <c r="J370" s="189"/>
      <c r="K370" s="189"/>
      <c r="L370" s="189"/>
      <c r="M370" s="189"/>
      <c r="N370" s="189"/>
      <c r="O370" s="189"/>
      <c r="P370" s="139"/>
      <c r="Q370" s="139"/>
      <c r="R370" s="139"/>
      <c r="S370" s="139"/>
      <c r="T370" s="139"/>
      <c r="U370" s="139"/>
      <c r="V370" s="139"/>
      <c r="W370" s="139"/>
      <c r="X370" s="139"/>
      <c r="Y370" s="139"/>
      <c r="Z370" s="139"/>
      <c r="AA370" s="139"/>
      <c r="AB370" s="139"/>
      <c r="AC370" s="139"/>
    </row>
    <row r="371" ht="15.75" customHeight="1">
      <c r="A371" s="399"/>
      <c r="B371" s="189"/>
      <c r="C371" s="189"/>
      <c r="D371" s="189"/>
      <c r="E371" s="313"/>
      <c r="F371" s="314"/>
      <c r="G371" s="314"/>
      <c r="H371" s="462"/>
      <c r="I371" s="189"/>
      <c r="J371" s="189"/>
      <c r="K371" s="189"/>
      <c r="L371" s="189"/>
      <c r="M371" s="189"/>
      <c r="N371" s="189"/>
      <c r="O371" s="189"/>
      <c r="P371" s="139"/>
      <c r="Q371" s="139"/>
      <c r="R371" s="139"/>
      <c r="S371" s="139"/>
      <c r="T371" s="139"/>
      <c r="U371" s="139"/>
      <c r="V371" s="139"/>
      <c r="W371" s="139"/>
      <c r="X371" s="139"/>
      <c r="Y371" s="139"/>
      <c r="Z371" s="139"/>
      <c r="AA371" s="139"/>
      <c r="AB371" s="139"/>
      <c r="AC371" s="139"/>
    </row>
    <row r="372" ht="15.75" customHeight="1">
      <c r="A372" s="399"/>
      <c r="B372" s="189"/>
      <c r="C372" s="189"/>
      <c r="D372" s="189"/>
      <c r="E372" s="313"/>
      <c r="F372" s="314"/>
      <c r="G372" s="314"/>
      <c r="H372" s="462"/>
      <c r="I372" s="189"/>
      <c r="J372" s="189"/>
      <c r="K372" s="189"/>
      <c r="L372" s="189"/>
      <c r="M372" s="189"/>
      <c r="N372" s="189"/>
      <c r="O372" s="189"/>
      <c r="P372" s="139"/>
      <c r="Q372" s="139"/>
      <c r="R372" s="139"/>
      <c r="S372" s="139"/>
      <c r="T372" s="139"/>
      <c r="U372" s="139"/>
      <c r="V372" s="139"/>
      <c r="W372" s="139"/>
      <c r="X372" s="139"/>
      <c r="Y372" s="139"/>
      <c r="Z372" s="139"/>
      <c r="AA372" s="139"/>
      <c r="AB372" s="139"/>
      <c r="AC372" s="139"/>
    </row>
    <row r="373" ht="15.75" customHeight="1">
      <c r="A373" s="399"/>
      <c r="B373" s="189"/>
      <c r="C373" s="189"/>
      <c r="D373" s="189"/>
      <c r="E373" s="313"/>
      <c r="F373" s="314"/>
      <c r="G373" s="314"/>
      <c r="H373" s="462"/>
      <c r="I373" s="189"/>
      <c r="J373" s="189"/>
      <c r="K373" s="189"/>
      <c r="L373" s="189"/>
      <c r="M373" s="189"/>
      <c r="N373" s="189"/>
      <c r="O373" s="189"/>
      <c r="P373" s="139"/>
      <c r="Q373" s="139"/>
      <c r="R373" s="139"/>
      <c r="S373" s="139"/>
      <c r="T373" s="139"/>
      <c r="U373" s="139"/>
      <c r="V373" s="139"/>
      <c r="W373" s="139"/>
      <c r="X373" s="139"/>
      <c r="Y373" s="139"/>
      <c r="Z373" s="139"/>
      <c r="AA373" s="139"/>
      <c r="AB373" s="139"/>
      <c r="AC373" s="139"/>
    </row>
    <row r="374" ht="15.75" customHeight="1">
      <c r="A374" s="399"/>
      <c r="B374" s="189"/>
      <c r="C374" s="189"/>
      <c r="D374" s="189"/>
      <c r="E374" s="313"/>
      <c r="F374" s="314"/>
      <c r="G374" s="314"/>
      <c r="H374" s="462"/>
      <c r="I374" s="189"/>
      <c r="J374" s="189"/>
      <c r="K374" s="189"/>
      <c r="L374" s="189"/>
      <c r="M374" s="189"/>
      <c r="N374" s="189"/>
      <c r="O374" s="189"/>
      <c r="P374" s="139"/>
      <c r="Q374" s="139"/>
      <c r="R374" s="139"/>
      <c r="S374" s="139"/>
      <c r="T374" s="139"/>
      <c r="U374" s="139"/>
      <c r="V374" s="139"/>
      <c r="W374" s="139"/>
      <c r="X374" s="139"/>
      <c r="Y374" s="139"/>
      <c r="Z374" s="139"/>
      <c r="AA374" s="139"/>
      <c r="AB374" s="139"/>
      <c r="AC374" s="139"/>
    </row>
    <row r="375" ht="15.75" customHeight="1">
      <c r="A375" s="399"/>
      <c r="B375" s="189"/>
      <c r="C375" s="189"/>
      <c r="D375" s="189"/>
      <c r="E375" s="313"/>
      <c r="F375" s="314"/>
      <c r="G375" s="314"/>
      <c r="H375" s="462"/>
      <c r="I375" s="189"/>
      <c r="J375" s="189"/>
      <c r="K375" s="189"/>
      <c r="L375" s="189"/>
      <c r="M375" s="189"/>
      <c r="N375" s="189"/>
      <c r="O375" s="189"/>
      <c r="P375" s="139"/>
      <c r="Q375" s="139"/>
      <c r="R375" s="139"/>
      <c r="S375" s="139"/>
      <c r="T375" s="139"/>
      <c r="U375" s="139"/>
      <c r="V375" s="139"/>
      <c r="W375" s="139"/>
      <c r="X375" s="139"/>
      <c r="Y375" s="139"/>
      <c r="Z375" s="139"/>
      <c r="AA375" s="139"/>
      <c r="AB375" s="139"/>
      <c r="AC375" s="139"/>
    </row>
    <row r="376" ht="15.75" customHeight="1">
      <c r="A376" s="399"/>
      <c r="B376" s="189"/>
      <c r="C376" s="189"/>
      <c r="D376" s="189"/>
      <c r="E376" s="313"/>
      <c r="F376" s="314"/>
      <c r="G376" s="314"/>
      <c r="H376" s="462"/>
      <c r="I376" s="189"/>
      <c r="J376" s="189"/>
      <c r="K376" s="189"/>
      <c r="L376" s="189"/>
      <c r="M376" s="189"/>
      <c r="N376" s="189"/>
      <c r="O376" s="189"/>
      <c r="P376" s="139"/>
      <c r="Q376" s="139"/>
      <c r="R376" s="139"/>
      <c r="S376" s="139"/>
      <c r="T376" s="139"/>
      <c r="U376" s="139"/>
      <c r="V376" s="139"/>
      <c r="W376" s="139"/>
      <c r="X376" s="139"/>
      <c r="Y376" s="139"/>
      <c r="Z376" s="139"/>
      <c r="AA376" s="139"/>
      <c r="AB376" s="139"/>
      <c r="AC376" s="139"/>
    </row>
    <row r="377" ht="15.75" customHeight="1">
      <c r="A377" s="399"/>
      <c r="B377" s="189"/>
      <c r="C377" s="189"/>
      <c r="D377" s="189"/>
      <c r="E377" s="313"/>
      <c r="F377" s="314"/>
      <c r="G377" s="314"/>
      <c r="H377" s="462"/>
      <c r="I377" s="189"/>
      <c r="J377" s="189"/>
      <c r="K377" s="189"/>
      <c r="L377" s="189"/>
      <c r="M377" s="189"/>
      <c r="N377" s="189"/>
      <c r="O377" s="189"/>
      <c r="P377" s="139"/>
      <c r="Q377" s="139"/>
      <c r="R377" s="139"/>
      <c r="S377" s="139"/>
      <c r="T377" s="139"/>
      <c r="U377" s="139"/>
      <c r="V377" s="139"/>
      <c r="W377" s="139"/>
      <c r="X377" s="139"/>
      <c r="Y377" s="139"/>
      <c r="Z377" s="139"/>
      <c r="AA377" s="139"/>
      <c r="AB377" s="139"/>
      <c r="AC377" s="139"/>
    </row>
    <row r="378" ht="15.75" customHeight="1">
      <c r="A378" s="399"/>
      <c r="B378" s="189"/>
      <c r="C378" s="189"/>
      <c r="D378" s="189"/>
      <c r="E378" s="313"/>
      <c r="F378" s="314"/>
      <c r="G378" s="314"/>
      <c r="H378" s="462"/>
      <c r="I378" s="189"/>
      <c r="J378" s="189"/>
      <c r="K378" s="189"/>
      <c r="L378" s="189"/>
      <c r="M378" s="189"/>
      <c r="N378" s="189"/>
      <c r="O378" s="189"/>
      <c r="P378" s="139"/>
      <c r="Q378" s="139"/>
      <c r="R378" s="139"/>
      <c r="S378" s="139"/>
      <c r="T378" s="139"/>
      <c r="U378" s="139"/>
      <c r="V378" s="139"/>
      <c r="W378" s="139"/>
      <c r="X378" s="139"/>
      <c r="Y378" s="139"/>
      <c r="Z378" s="139"/>
      <c r="AA378" s="139"/>
      <c r="AB378" s="139"/>
      <c r="AC378" s="139"/>
    </row>
    <row r="379" ht="15.75" customHeight="1">
      <c r="A379" s="399"/>
      <c r="B379" s="189"/>
      <c r="C379" s="189"/>
      <c r="D379" s="189"/>
      <c r="E379" s="313"/>
      <c r="F379" s="314"/>
      <c r="G379" s="314"/>
      <c r="H379" s="462"/>
      <c r="I379" s="189"/>
      <c r="J379" s="189"/>
      <c r="K379" s="189"/>
      <c r="L379" s="189"/>
      <c r="M379" s="189"/>
      <c r="N379" s="189"/>
      <c r="O379" s="189"/>
      <c r="P379" s="139"/>
      <c r="Q379" s="139"/>
      <c r="R379" s="139"/>
      <c r="S379" s="139"/>
      <c r="T379" s="139"/>
      <c r="U379" s="139"/>
      <c r="V379" s="139"/>
      <c r="W379" s="139"/>
      <c r="X379" s="139"/>
      <c r="Y379" s="139"/>
      <c r="Z379" s="139"/>
      <c r="AA379" s="139"/>
      <c r="AB379" s="139"/>
      <c r="AC379" s="139"/>
    </row>
    <row r="380" ht="15.75" customHeight="1">
      <c r="A380" s="399"/>
      <c r="B380" s="189"/>
      <c r="C380" s="189"/>
      <c r="D380" s="189"/>
      <c r="E380" s="313"/>
      <c r="F380" s="314"/>
      <c r="G380" s="314"/>
      <c r="H380" s="462"/>
      <c r="I380" s="189"/>
      <c r="J380" s="189"/>
      <c r="K380" s="189"/>
      <c r="L380" s="189"/>
      <c r="M380" s="189"/>
      <c r="N380" s="189"/>
      <c r="O380" s="189"/>
      <c r="P380" s="139"/>
      <c r="Q380" s="139"/>
      <c r="R380" s="139"/>
      <c r="S380" s="139"/>
      <c r="T380" s="139"/>
      <c r="U380" s="139"/>
      <c r="V380" s="139"/>
      <c r="W380" s="139"/>
      <c r="X380" s="139"/>
      <c r="Y380" s="139"/>
      <c r="Z380" s="139"/>
      <c r="AA380" s="139"/>
      <c r="AB380" s="139"/>
      <c r="AC380" s="139"/>
    </row>
    <row r="381" ht="15.75" customHeight="1">
      <c r="A381" s="399"/>
      <c r="B381" s="189"/>
      <c r="C381" s="189"/>
      <c r="D381" s="189"/>
      <c r="E381" s="313"/>
      <c r="F381" s="314"/>
      <c r="G381" s="314"/>
      <c r="H381" s="462"/>
      <c r="I381" s="189"/>
      <c r="J381" s="189"/>
      <c r="K381" s="189"/>
      <c r="L381" s="189"/>
      <c r="M381" s="189"/>
      <c r="N381" s="189"/>
      <c r="O381" s="189"/>
      <c r="P381" s="139"/>
      <c r="Q381" s="139"/>
      <c r="R381" s="139"/>
      <c r="S381" s="139"/>
      <c r="T381" s="139"/>
      <c r="U381" s="139"/>
      <c r="V381" s="139"/>
      <c r="W381" s="139"/>
      <c r="X381" s="139"/>
      <c r="Y381" s="139"/>
      <c r="Z381" s="139"/>
      <c r="AA381" s="139"/>
      <c r="AB381" s="139"/>
      <c r="AC381" s="139"/>
    </row>
    <row r="382" ht="15.75" customHeight="1">
      <c r="A382" s="399"/>
      <c r="B382" s="189"/>
      <c r="C382" s="189"/>
      <c r="D382" s="189"/>
      <c r="E382" s="313"/>
      <c r="F382" s="314"/>
      <c r="G382" s="314"/>
      <c r="H382" s="462"/>
      <c r="I382" s="189"/>
      <c r="J382" s="189"/>
      <c r="K382" s="189"/>
      <c r="L382" s="189"/>
      <c r="M382" s="189"/>
      <c r="N382" s="189"/>
      <c r="O382" s="189"/>
      <c r="P382" s="139"/>
      <c r="Q382" s="139"/>
      <c r="R382" s="139"/>
      <c r="S382" s="139"/>
      <c r="T382" s="139"/>
      <c r="U382" s="139"/>
      <c r="V382" s="139"/>
      <c r="W382" s="139"/>
      <c r="X382" s="139"/>
      <c r="Y382" s="139"/>
      <c r="Z382" s="139"/>
      <c r="AA382" s="139"/>
      <c r="AB382" s="139"/>
      <c r="AC382" s="139"/>
    </row>
    <row r="383" ht="15.75" customHeight="1">
      <c r="A383" s="399"/>
      <c r="B383" s="189"/>
      <c r="C383" s="189"/>
      <c r="D383" s="189"/>
      <c r="E383" s="313"/>
      <c r="F383" s="314"/>
      <c r="G383" s="314"/>
      <c r="H383" s="462"/>
      <c r="I383" s="189"/>
      <c r="J383" s="189"/>
      <c r="K383" s="189"/>
      <c r="L383" s="189"/>
      <c r="M383" s="189"/>
      <c r="N383" s="189"/>
      <c r="O383" s="189"/>
      <c r="P383" s="139"/>
      <c r="Q383" s="139"/>
      <c r="R383" s="139"/>
      <c r="S383" s="139"/>
      <c r="T383" s="139"/>
      <c r="U383" s="139"/>
      <c r="V383" s="139"/>
      <c r="W383" s="139"/>
      <c r="X383" s="139"/>
      <c r="Y383" s="139"/>
      <c r="Z383" s="139"/>
      <c r="AA383" s="139"/>
      <c r="AB383" s="139"/>
      <c r="AC383" s="139"/>
    </row>
    <row r="384" ht="15.75" customHeight="1">
      <c r="A384" s="399"/>
      <c r="B384" s="189"/>
      <c r="C384" s="189"/>
      <c r="D384" s="189"/>
      <c r="E384" s="313"/>
      <c r="F384" s="314"/>
      <c r="G384" s="314"/>
      <c r="H384" s="462"/>
      <c r="I384" s="189"/>
      <c r="J384" s="189"/>
      <c r="K384" s="189"/>
      <c r="L384" s="189"/>
      <c r="M384" s="189"/>
      <c r="N384" s="189"/>
      <c r="O384" s="189"/>
      <c r="P384" s="139"/>
      <c r="Q384" s="139"/>
      <c r="R384" s="139"/>
      <c r="S384" s="139"/>
      <c r="T384" s="139"/>
      <c r="U384" s="139"/>
      <c r="V384" s="139"/>
      <c r="W384" s="139"/>
      <c r="X384" s="139"/>
      <c r="Y384" s="139"/>
      <c r="Z384" s="139"/>
      <c r="AA384" s="139"/>
      <c r="AB384" s="139"/>
      <c r="AC384" s="139"/>
    </row>
    <row r="385" ht="15.75" customHeight="1">
      <c r="A385" s="399"/>
      <c r="B385" s="189"/>
      <c r="C385" s="189"/>
      <c r="D385" s="189"/>
      <c r="E385" s="313"/>
      <c r="F385" s="314"/>
      <c r="G385" s="314"/>
      <c r="H385" s="462"/>
      <c r="I385" s="189"/>
      <c r="J385" s="189"/>
      <c r="K385" s="189"/>
      <c r="L385" s="189"/>
      <c r="M385" s="189"/>
      <c r="N385" s="189"/>
      <c r="O385" s="189"/>
      <c r="P385" s="139"/>
      <c r="Q385" s="139"/>
      <c r="R385" s="139"/>
      <c r="S385" s="139"/>
      <c r="T385" s="139"/>
      <c r="U385" s="139"/>
      <c r="V385" s="139"/>
      <c r="W385" s="139"/>
      <c r="X385" s="139"/>
      <c r="Y385" s="139"/>
      <c r="Z385" s="139"/>
      <c r="AA385" s="139"/>
      <c r="AB385" s="139"/>
      <c r="AC385" s="139"/>
    </row>
    <row r="386" ht="15.75" customHeight="1">
      <c r="A386" s="399"/>
      <c r="B386" s="189"/>
      <c r="C386" s="189"/>
      <c r="D386" s="189"/>
      <c r="E386" s="313"/>
      <c r="F386" s="314"/>
      <c r="G386" s="314"/>
      <c r="H386" s="462"/>
      <c r="I386" s="189"/>
      <c r="J386" s="189"/>
      <c r="K386" s="189"/>
      <c r="L386" s="189"/>
      <c r="M386" s="189"/>
      <c r="N386" s="189"/>
      <c r="O386" s="189"/>
      <c r="P386" s="139"/>
      <c r="Q386" s="139"/>
      <c r="R386" s="139"/>
      <c r="S386" s="139"/>
      <c r="T386" s="139"/>
      <c r="U386" s="139"/>
      <c r="V386" s="139"/>
      <c r="W386" s="139"/>
      <c r="X386" s="139"/>
      <c r="Y386" s="139"/>
      <c r="Z386" s="139"/>
      <c r="AA386" s="139"/>
      <c r="AB386" s="139"/>
      <c r="AC386" s="139"/>
    </row>
    <row r="387" ht="15.75" customHeight="1">
      <c r="A387" s="399"/>
      <c r="B387" s="189"/>
      <c r="C387" s="189"/>
      <c r="D387" s="189"/>
      <c r="E387" s="313"/>
      <c r="F387" s="314"/>
      <c r="G387" s="314"/>
      <c r="H387" s="462"/>
      <c r="I387" s="189"/>
      <c r="J387" s="189"/>
      <c r="K387" s="189"/>
      <c r="L387" s="189"/>
      <c r="M387" s="189"/>
      <c r="N387" s="189"/>
      <c r="O387" s="189"/>
      <c r="P387" s="139"/>
      <c r="Q387" s="139"/>
      <c r="R387" s="139"/>
      <c r="S387" s="139"/>
      <c r="T387" s="139"/>
      <c r="U387" s="139"/>
      <c r="V387" s="139"/>
      <c r="W387" s="139"/>
      <c r="X387" s="139"/>
      <c r="Y387" s="139"/>
      <c r="Z387" s="139"/>
      <c r="AA387" s="139"/>
      <c r="AB387" s="139"/>
      <c r="AC387" s="139"/>
    </row>
    <row r="388" ht="15.75" customHeight="1">
      <c r="A388" s="399"/>
      <c r="B388" s="189"/>
      <c r="C388" s="189"/>
      <c r="D388" s="189"/>
      <c r="E388" s="313"/>
      <c r="F388" s="314"/>
      <c r="G388" s="314"/>
      <c r="H388" s="462"/>
      <c r="I388" s="189"/>
      <c r="J388" s="189"/>
      <c r="K388" s="189"/>
      <c r="L388" s="189"/>
      <c r="M388" s="189"/>
      <c r="N388" s="189"/>
      <c r="O388" s="189"/>
      <c r="P388" s="139"/>
      <c r="Q388" s="139"/>
      <c r="R388" s="139"/>
      <c r="S388" s="139"/>
      <c r="T388" s="139"/>
      <c r="U388" s="139"/>
      <c r="V388" s="139"/>
      <c r="W388" s="139"/>
      <c r="X388" s="139"/>
      <c r="Y388" s="139"/>
      <c r="Z388" s="139"/>
      <c r="AA388" s="139"/>
      <c r="AB388" s="139"/>
      <c r="AC388" s="139"/>
    </row>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86"/>
  <customSheetViews>
    <customSheetView guid="{AB856B94-BC6D-4658-AC9D-D986A8231141}" filter="1" showAutoFilter="1">
      <autoFilter ref="$A$1:$I$186">
        <filterColumn colId="4">
          <filters>
            <filter val="NOS"/>
            <filter val="Nos"/>
            <filter val="LS"/>
            <filter val="RMT"/>
            <filter val="SQM"/>
          </filters>
        </filterColumn>
      </autoFilter>
      <extLst>
        <ext uri="GoogleSheetsCustomDataVersion1">
          <go:sheetsCustomData xmlns:go="http://customooxmlschemas.google.com/" filterViewId="2044928756"/>
        </ext>
      </extLst>
    </customSheetView>
  </customSheetView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showGridLines="0" workbookViewId="0"/>
  </sheetViews>
  <sheetFormatPr customHeight="1" defaultColWidth="14.43" defaultRowHeight="15.0"/>
  <cols>
    <col customWidth="1" min="1" max="1" width="11.57"/>
    <col customWidth="1" min="2" max="2" width="42.71"/>
    <col customWidth="1" min="3" max="3" width="66.86"/>
    <col customWidth="1" min="4" max="4" width="14.57"/>
    <col customWidth="1" min="5" max="5" width="24.71"/>
    <col customWidth="1" min="6" max="6" width="12.71"/>
    <col customWidth="1" min="7" max="7" width="29.14"/>
    <col customWidth="1" min="8" max="19" width="7.0"/>
  </cols>
  <sheetData>
    <row r="1" ht="15.0" customHeight="1">
      <c r="A1" s="779" t="s">
        <v>1722</v>
      </c>
      <c r="B1" s="780"/>
      <c r="C1" s="781"/>
      <c r="D1" s="782"/>
      <c r="E1" s="782"/>
      <c r="F1" s="782"/>
      <c r="G1" s="782"/>
      <c r="H1" s="782"/>
      <c r="I1" s="782"/>
      <c r="J1" s="782"/>
      <c r="K1" s="782"/>
      <c r="L1" s="782"/>
      <c r="M1" s="782"/>
      <c r="N1" s="782"/>
      <c r="O1" s="782"/>
      <c r="P1" s="782"/>
      <c r="Q1" s="782"/>
      <c r="R1" s="782"/>
      <c r="S1" s="782"/>
      <c r="T1" s="782"/>
      <c r="U1" s="782"/>
      <c r="V1" s="782"/>
      <c r="W1" s="378"/>
      <c r="X1" s="378"/>
      <c r="Y1" s="378"/>
      <c r="Z1" s="378"/>
    </row>
    <row r="2" ht="14.25" customHeight="1">
      <c r="A2" s="783"/>
      <c r="B2" s="781"/>
      <c r="C2" s="784"/>
      <c r="D2" s="782"/>
      <c r="E2" s="782"/>
      <c r="F2" s="782"/>
      <c r="G2" s="782"/>
      <c r="H2" s="782"/>
      <c r="I2" s="782"/>
      <c r="J2" s="782"/>
      <c r="K2" s="782"/>
      <c r="L2" s="782"/>
      <c r="M2" s="782"/>
      <c r="N2" s="782"/>
      <c r="O2" s="782"/>
      <c r="P2" s="782"/>
      <c r="Q2" s="782"/>
      <c r="R2" s="782"/>
      <c r="S2" s="782"/>
      <c r="T2" s="782"/>
      <c r="U2" s="782"/>
      <c r="V2" s="782"/>
      <c r="W2" s="378"/>
      <c r="X2" s="378"/>
      <c r="Y2" s="378"/>
      <c r="Z2" s="378"/>
    </row>
    <row r="3" ht="12.75" customHeight="1">
      <c r="A3" s="785" t="s">
        <v>1723</v>
      </c>
      <c r="B3" s="786" t="s">
        <v>1724</v>
      </c>
      <c r="C3" s="787" t="s">
        <v>1725</v>
      </c>
      <c r="D3" s="782"/>
      <c r="E3" s="782"/>
      <c r="F3" s="782"/>
      <c r="G3" s="782"/>
      <c r="H3" s="782"/>
      <c r="I3" s="782"/>
      <c r="J3" s="782"/>
      <c r="K3" s="782"/>
      <c r="L3" s="782"/>
      <c r="M3" s="782"/>
      <c r="N3" s="782"/>
      <c r="O3" s="782"/>
      <c r="P3" s="782"/>
      <c r="Q3" s="782"/>
      <c r="R3" s="782"/>
      <c r="S3" s="782"/>
      <c r="T3" s="782"/>
      <c r="U3" s="782"/>
      <c r="V3" s="782"/>
      <c r="W3" s="378"/>
      <c r="X3" s="378"/>
      <c r="Y3" s="378"/>
      <c r="Z3" s="378"/>
    </row>
    <row r="4" ht="12.75" customHeight="1">
      <c r="A4" s="788"/>
      <c r="B4" s="781"/>
      <c r="C4" s="789"/>
      <c r="D4" s="401"/>
      <c r="E4" s="401"/>
      <c r="F4" s="401"/>
      <c r="G4" s="401"/>
      <c r="H4" s="401"/>
      <c r="I4" s="401"/>
      <c r="J4" s="401"/>
      <c r="K4" s="401"/>
      <c r="L4" s="401"/>
      <c r="M4" s="401"/>
      <c r="N4" s="401"/>
      <c r="O4" s="401"/>
      <c r="P4" s="401"/>
      <c r="Q4" s="401"/>
      <c r="R4" s="401"/>
      <c r="S4" s="401"/>
      <c r="T4" s="401"/>
      <c r="U4" s="401"/>
      <c r="V4" s="401"/>
      <c r="W4" s="189"/>
      <c r="X4" s="189"/>
      <c r="Y4" s="189"/>
      <c r="Z4" s="189"/>
    </row>
    <row r="5" ht="14.25" customHeight="1">
      <c r="A5" s="790" t="s">
        <v>140</v>
      </c>
      <c r="B5" s="791" t="s">
        <v>1726</v>
      </c>
      <c r="C5" s="792"/>
      <c r="D5" s="401"/>
      <c r="E5" s="401"/>
      <c r="F5" s="401"/>
      <c r="G5" s="401"/>
      <c r="H5" s="401"/>
      <c r="I5" s="401"/>
      <c r="J5" s="401"/>
      <c r="K5" s="401"/>
      <c r="L5" s="401"/>
      <c r="M5" s="401"/>
      <c r="N5" s="401"/>
      <c r="O5" s="401"/>
      <c r="P5" s="401"/>
      <c r="Q5" s="401"/>
      <c r="R5" s="401"/>
      <c r="S5" s="401"/>
      <c r="T5" s="401"/>
      <c r="U5" s="401"/>
      <c r="V5" s="401"/>
      <c r="W5" s="189"/>
      <c r="X5" s="189"/>
      <c r="Y5" s="189"/>
      <c r="Z5" s="189"/>
    </row>
    <row r="6" ht="12.75" customHeight="1">
      <c r="A6" s="793"/>
      <c r="B6" s="794"/>
      <c r="C6" s="794"/>
      <c r="D6" s="401"/>
      <c r="E6" s="401"/>
      <c r="F6" s="401"/>
      <c r="G6" s="401"/>
      <c r="H6" s="401"/>
      <c r="I6" s="401"/>
      <c r="J6" s="401"/>
      <c r="K6" s="401"/>
      <c r="L6" s="401"/>
      <c r="M6" s="401"/>
      <c r="N6" s="401"/>
      <c r="O6" s="401"/>
      <c r="P6" s="401"/>
      <c r="Q6" s="401"/>
      <c r="R6" s="401"/>
      <c r="S6" s="401"/>
      <c r="T6" s="401"/>
      <c r="U6" s="401"/>
      <c r="V6" s="401"/>
      <c r="W6" s="189"/>
      <c r="X6" s="189"/>
      <c r="Y6" s="189"/>
      <c r="Z6" s="189"/>
    </row>
    <row r="7" ht="14.25" customHeight="1">
      <c r="A7" s="795">
        <v>1.0</v>
      </c>
      <c r="B7" s="796" t="s">
        <v>1727</v>
      </c>
      <c r="C7" s="794" t="s">
        <v>1728</v>
      </c>
      <c r="D7" s="401"/>
      <c r="E7" s="401"/>
      <c r="F7" s="401"/>
      <c r="G7" s="401"/>
      <c r="H7" s="401"/>
      <c r="I7" s="401"/>
      <c r="J7" s="401"/>
      <c r="K7" s="401"/>
      <c r="L7" s="401"/>
      <c r="M7" s="401"/>
      <c r="N7" s="401"/>
      <c r="O7" s="401"/>
      <c r="P7" s="401"/>
      <c r="Q7" s="401"/>
      <c r="R7" s="401"/>
      <c r="S7" s="401"/>
      <c r="T7" s="401"/>
      <c r="U7" s="401"/>
      <c r="V7" s="401"/>
      <c r="W7" s="189"/>
      <c r="X7" s="189"/>
      <c r="Y7" s="189"/>
      <c r="Z7" s="189"/>
    </row>
    <row r="8" ht="14.25" customHeight="1">
      <c r="A8" s="795">
        <v>2.0</v>
      </c>
      <c r="B8" s="796" t="s">
        <v>1729</v>
      </c>
      <c r="C8" s="794" t="s">
        <v>1730</v>
      </c>
      <c r="D8" s="401"/>
      <c r="E8" s="401"/>
      <c r="F8" s="401"/>
      <c r="G8" s="401"/>
      <c r="H8" s="401"/>
      <c r="I8" s="401"/>
      <c r="J8" s="401"/>
      <c r="K8" s="401"/>
      <c r="L8" s="401"/>
      <c r="M8" s="401"/>
      <c r="N8" s="401"/>
      <c r="O8" s="401"/>
      <c r="P8" s="401"/>
      <c r="Q8" s="401"/>
      <c r="R8" s="401"/>
      <c r="S8" s="401"/>
      <c r="T8" s="401"/>
      <c r="U8" s="401"/>
      <c r="V8" s="401"/>
      <c r="W8" s="189"/>
      <c r="X8" s="189"/>
      <c r="Y8" s="189"/>
      <c r="Z8" s="189"/>
    </row>
    <row r="9" ht="14.25" customHeight="1">
      <c r="A9" s="795">
        <v>3.0</v>
      </c>
      <c r="B9" s="796" t="s">
        <v>1731</v>
      </c>
      <c r="C9" s="794" t="s">
        <v>1732</v>
      </c>
      <c r="D9" s="401"/>
      <c r="E9" s="401"/>
      <c r="F9" s="401"/>
      <c r="G9" s="401"/>
      <c r="H9" s="401"/>
      <c r="I9" s="401"/>
      <c r="J9" s="401"/>
      <c r="K9" s="401"/>
      <c r="L9" s="401"/>
      <c r="M9" s="401"/>
      <c r="N9" s="401"/>
      <c r="O9" s="401"/>
      <c r="P9" s="401"/>
      <c r="Q9" s="401"/>
      <c r="R9" s="401"/>
      <c r="S9" s="401"/>
      <c r="T9" s="401"/>
      <c r="U9" s="401"/>
      <c r="V9" s="401"/>
      <c r="W9" s="189"/>
      <c r="X9" s="189"/>
      <c r="Y9" s="189"/>
      <c r="Z9" s="189"/>
    </row>
    <row r="10" ht="14.25" customHeight="1">
      <c r="A10" s="795">
        <v>4.0</v>
      </c>
      <c r="B10" s="796" t="s">
        <v>1733</v>
      </c>
      <c r="C10" s="794" t="s">
        <v>1734</v>
      </c>
      <c r="D10" s="401"/>
      <c r="E10" s="401"/>
      <c r="F10" s="401"/>
      <c r="G10" s="401"/>
      <c r="H10" s="401"/>
      <c r="I10" s="401"/>
      <c r="J10" s="401"/>
      <c r="K10" s="401"/>
      <c r="L10" s="401"/>
      <c r="M10" s="401"/>
      <c r="N10" s="401"/>
      <c r="O10" s="401"/>
      <c r="P10" s="401"/>
      <c r="Q10" s="401"/>
      <c r="R10" s="401"/>
      <c r="S10" s="401"/>
      <c r="T10" s="401"/>
      <c r="U10" s="401"/>
      <c r="V10" s="401"/>
      <c r="W10" s="189"/>
      <c r="X10" s="189"/>
      <c r="Y10" s="189"/>
      <c r="Z10" s="189"/>
    </row>
    <row r="11" ht="14.25" customHeight="1">
      <c r="A11" s="795">
        <v>5.0</v>
      </c>
      <c r="B11" s="796" t="s">
        <v>1735</v>
      </c>
      <c r="C11" s="794" t="s">
        <v>1736</v>
      </c>
      <c r="D11" s="401"/>
      <c r="E11" s="401"/>
      <c r="F11" s="401"/>
      <c r="G11" s="401"/>
      <c r="H11" s="401"/>
      <c r="I11" s="401"/>
      <c r="J11" s="401"/>
      <c r="K11" s="401"/>
      <c r="L11" s="401"/>
      <c r="M11" s="401"/>
      <c r="N11" s="401"/>
      <c r="O11" s="401"/>
      <c r="P11" s="401"/>
      <c r="Q11" s="401"/>
      <c r="R11" s="401"/>
      <c r="S11" s="401"/>
      <c r="T11" s="401"/>
      <c r="U11" s="401"/>
      <c r="V11" s="401"/>
      <c r="W11" s="189"/>
      <c r="X11" s="189"/>
      <c r="Y11" s="189"/>
      <c r="Z11" s="189"/>
    </row>
    <row r="12" ht="14.25" customHeight="1">
      <c r="A12" s="795">
        <v>6.0</v>
      </c>
      <c r="B12" s="796" t="s">
        <v>1737</v>
      </c>
      <c r="C12" s="794" t="s">
        <v>1738</v>
      </c>
      <c r="D12" s="401"/>
      <c r="E12" s="401"/>
      <c r="F12" s="401"/>
      <c r="G12" s="401"/>
      <c r="H12" s="401"/>
      <c r="I12" s="401"/>
      <c r="J12" s="401"/>
      <c r="K12" s="401"/>
      <c r="L12" s="401"/>
      <c r="M12" s="401"/>
      <c r="N12" s="401"/>
      <c r="O12" s="401"/>
      <c r="P12" s="401"/>
      <c r="Q12" s="401"/>
      <c r="R12" s="401"/>
      <c r="S12" s="401"/>
      <c r="T12" s="401"/>
      <c r="U12" s="401"/>
      <c r="V12" s="401"/>
      <c r="W12" s="189"/>
      <c r="X12" s="189"/>
      <c r="Y12" s="189"/>
      <c r="Z12" s="189"/>
    </row>
    <row r="13" ht="14.25" customHeight="1">
      <c r="A13" s="795">
        <v>7.0</v>
      </c>
      <c r="B13" s="796" t="s">
        <v>1739</v>
      </c>
      <c r="C13" s="794" t="s">
        <v>1740</v>
      </c>
      <c r="D13" s="401"/>
      <c r="E13" s="401"/>
      <c r="F13" s="401"/>
      <c r="G13" s="401"/>
      <c r="H13" s="401"/>
      <c r="I13" s="401"/>
      <c r="J13" s="401"/>
      <c r="K13" s="401"/>
      <c r="L13" s="401"/>
      <c r="M13" s="401"/>
      <c r="N13" s="401"/>
      <c r="O13" s="401"/>
      <c r="P13" s="401"/>
      <c r="Q13" s="401"/>
      <c r="R13" s="401"/>
      <c r="S13" s="401"/>
      <c r="T13" s="401"/>
      <c r="U13" s="401"/>
      <c r="V13" s="401"/>
      <c r="W13" s="189"/>
      <c r="X13" s="189"/>
      <c r="Y13" s="189"/>
      <c r="Z13" s="189"/>
    </row>
    <row r="14" ht="14.25" customHeight="1">
      <c r="A14" s="795">
        <v>8.0</v>
      </c>
      <c r="B14" s="796" t="s">
        <v>1741</v>
      </c>
      <c r="C14" s="794" t="s">
        <v>1742</v>
      </c>
      <c r="D14" s="401"/>
      <c r="E14" s="401"/>
      <c r="F14" s="401"/>
      <c r="G14" s="401"/>
      <c r="H14" s="401"/>
      <c r="I14" s="401"/>
      <c r="J14" s="401"/>
      <c r="K14" s="401"/>
      <c r="L14" s="401"/>
      <c r="M14" s="401"/>
      <c r="N14" s="401"/>
      <c r="O14" s="401"/>
      <c r="P14" s="401"/>
      <c r="Q14" s="401"/>
      <c r="R14" s="401"/>
      <c r="S14" s="401"/>
      <c r="T14" s="401"/>
      <c r="U14" s="401"/>
      <c r="V14" s="401"/>
      <c r="W14" s="189"/>
      <c r="X14" s="189"/>
      <c r="Y14" s="189"/>
      <c r="Z14" s="189"/>
    </row>
    <row r="15" ht="14.25" customHeight="1">
      <c r="A15" s="795">
        <v>9.0</v>
      </c>
      <c r="B15" s="796" t="s">
        <v>1743</v>
      </c>
      <c r="C15" s="794" t="s">
        <v>1742</v>
      </c>
      <c r="D15" s="401"/>
      <c r="E15" s="401"/>
      <c r="F15" s="401"/>
      <c r="G15" s="401"/>
      <c r="H15" s="401"/>
      <c r="I15" s="401"/>
      <c r="J15" s="401"/>
      <c r="K15" s="401"/>
      <c r="L15" s="401"/>
      <c r="M15" s="401"/>
      <c r="N15" s="401"/>
      <c r="O15" s="401"/>
      <c r="P15" s="401"/>
      <c r="Q15" s="401"/>
      <c r="R15" s="401"/>
      <c r="S15" s="401"/>
      <c r="T15" s="401"/>
      <c r="U15" s="401"/>
      <c r="V15" s="401"/>
      <c r="W15" s="189"/>
      <c r="X15" s="189"/>
      <c r="Y15" s="189"/>
      <c r="Z15" s="189"/>
    </row>
    <row r="16" ht="14.25" customHeight="1">
      <c r="A16" s="795">
        <v>10.0</v>
      </c>
      <c r="B16" s="796" t="s">
        <v>1744</v>
      </c>
      <c r="C16" s="794" t="s">
        <v>1745</v>
      </c>
      <c r="D16" s="401"/>
      <c r="E16" s="401"/>
      <c r="F16" s="401"/>
      <c r="G16" s="401"/>
      <c r="H16" s="401"/>
      <c r="I16" s="401"/>
      <c r="J16" s="401"/>
      <c r="K16" s="401"/>
      <c r="L16" s="401"/>
      <c r="M16" s="401"/>
      <c r="N16" s="401"/>
      <c r="O16" s="401"/>
      <c r="P16" s="401"/>
      <c r="Q16" s="401"/>
      <c r="R16" s="401"/>
      <c r="S16" s="401"/>
      <c r="T16" s="401"/>
      <c r="U16" s="401"/>
      <c r="V16" s="401"/>
      <c r="W16" s="189"/>
      <c r="X16" s="189"/>
      <c r="Y16" s="189"/>
      <c r="Z16" s="189"/>
    </row>
    <row r="17" ht="14.25" customHeight="1">
      <c r="A17" s="795">
        <v>11.0</v>
      </c>
      <c r="B17" s="796" t="s">
        <v>1746</v>
      </c>
      <c r="C17" s="794" t="s">
        <v>1747</v>
      </c>
      <c r="D17" s="401"/>
      <c r="E17" s="401"/>
      <c r="F17" s="401"/>
      <c r="G17" s="401"/>
      <c r="H17" s="401"/>
      <c r="I17" s="401"/>
      <c r="J17" s="401"/>
      <c r="K17" s="401"/>
      <c r="L17" s="401"/>
      <c r="M17" s="401"/>
      <c r="N17" s="401"/>
      <c r="O17" s="401"/>
      <c r="P17" s="401"/>
      <c r="Q17" s="401"/>
      <c r="R17" s="401"/>
      <c r="S17" s="401"/>
      <c r="T17" s="401"/>
      <c r="U17" s="401"/>
      <c r="V17" s="401"/>
      <c r="W17" s="189"/>
      <c r="X17" s="189"/>
      <c r="Y17" s="189"/>
      <c r="Z17" s="189"/>
    </row>
    <row r="18" ht="14.25" customHeight="1">
      <c r="A18" s="795">
        <v>12.0</v>
      </c>
      <c r="B18" s="796" t="s">
        <v>1748</v>
      </c>
      <c r="C18" s="794" t="s">
        <v>1747</v>
      </c>
      <c r="D18" s="401"/>
      <c r="E18" s="401"/>
      <c r="F18" s="401"/>
      <c r="G18" s="401"/>
      <c r="H18" s="401"/>
      <c r="I18" s="401"/>
      <c r="J18" s="401"/>
      <c r="K18" s="401"/>
      <c r="L18" s="401"/>
      <c r="M18" s="401"/>
      <c r="N18" s="401"/>
      <c r="O18" s="401"/>
      <c r="P18" s="401"/>
      <c r="Q18" s="401"/>
      <c r="R18" s="401"/>
      <c r="S18" s="401"/>
      <c r="T18" s="401"/>
      <c r="U18" s="401"/>
      <c r="V18" s="401"/>
      <c r="W18" s="189"/>
      <c r="X18" s="189"/>
      <c r="Y18" s="189"/>
      <c r="Z18" s="189"/>
    </row>
    <row r="19" ht="14.25" customHeight="1">
      <c r="A19" s="795">
        <v>12.0</v>
      </c>
      <c r="B19" s="796" t="s">
        <v>1749</v>
      </c>
      <c r="C19" s="794" t="s">
        <v>1750</v>
      </c>
      <c r="D19" s="401"/>
      <c r="E19" s="401"/>
      <c r="F19" s="401"/>
      <c r="G19" s="401"/>
      <c r="H19" s="401"/>
      <c r="I19" s="401"/>
      <c r="J19" s="401"/>
      <c r="K19" s="401"/>
      <c r="L19" s="401"/>
      <c r="M19" s="401"/>
      <c r="N19" s="401"/>
      <c r="O19" s="401"/>
      <c r="P19" s="401"/>
      <c r="Q19" s="401"/>
      <c r="R19" s="401"/>
      <c r="S19" s="401"/>
      <c r="T19" s="401"/>
      <c r="U19" s="401"/>
      <c r="V19" s="401"/>
      <c r="W19" s="189"/>
      <c r="X19" s="189"/>
      <c r="Y19" s="189"/>
      <c r="Z19" s="189"/>
    </row>
    <row r="20" ht="14.25" customHeight="1">
      <c r="A20" s="795">
        <v>13.0</v>
      </c>
      <c r="B20" s="796" t="s">
        <v>1751</v>
      </c>
      <c r="C20" s="794" t="s">
        <v>1750</v>
      </c>
      <c r="D20" s="401"/>
      <c r="E20" s="401"/>
      <c r="F20" s="401"/>
      <c r="G20" s="401"/>
      <c r="H20" s="401"/>
      <c r="I20" s="401"/>
      <c r="J20" s="401"/>
      <c r="K20" s="401"/>
      <c r="L20" s="401"/>
      <c r="M20" s="401"/>
      <c r="N20" s="401"/>
      <c r="O20" s="401"/>
      <c r="P20" s="401"/>
      <c r="Q20" s="401"/>
      <c r="R20" s="401"/>
      <c r="S20" s="401"/>
      <c r="T20" s="401"/>
      <c r="U20" s="401"/>
      <c r="V20" s="401"/>
      <c r="W20" s="189"/>
      <c r="X20" s="189"/>
      <c r="Y20" s="189"/>
      <c r="Z20" s="189"/>
    </row>
    <row r="21" ht="14.25" customHeight="1">
      <c r="A21" s="795">
        <v>14.0</v>
      </c>
      <c r="B21" s="796" t="s">
        <v>1752</v>
      </c>
      <c r="C21" s="794" t="s">
        <v>1750</v>
      </c>
      <c r="D21" s="401"/>
      <c r="E21" s="401"/>
      <c r="F21" s="401"/>
      <c r="G21" s="401"/>
      <c r="H21" s="401"/>
      <c r="I21" s="401"/>
      <c r="J21" s="401"/>
      <c r="K21" s="401"/>
      <c r="L21" s="401"/>
      <c r="M21" s="401"/>
      <c r="N21" s="401"/>
      <c r="O21" s="401"/>
      <c r="P21" s="401"/>
      <c r="Q21" s="401"/>
      <c r="R21" s="401"/>
      <c r="S21" s="401"/>
      <c r="T21" s="401"/>
      <c r="U21" s="401"/>
      <c r="V21" s="401"/>
      <c r="W21" s="189"/>
      <c r="X21" s="189"/>
      <c r="Y21" s="189"/>
      <c r="Z21" s="189"/>
    </row>
    <row r="22" ht="14.25" customHeight="1">
      <c r="A22" s="795">
        <v>15.0</v>
      </c>
      <c r="B22" s="796" t="s">
        <v>1753</v>
      </c>
      <c r="C22" s="794" t="s">
        <v>1754</v>
      </c>
      <c r="D22" s="401"/>
      <c r="E22" s="401"/>
      <c r="F22" s="401"/>
      <c r="G22" s="401"/>
      <c r="H22" s="401"/>
      <c r="I22" s="401"/>
      <c r="J22" s="401"/>
      <c r="K22" s="401"/>
      <c r="L22" s="401"/>
      <c r="M22" s="401"/>
      <c r="N22" s="401"/>
      <c r="O22" s="401"/>
      <c r="P22" s="401"/>
      <c r="Q22" s="401"/>
      <c r="R22" s="401"/>
      <c r="S22" s="401"/>
      <c r="T22" s="401"/>
      <c r="U22" s="401"/>
      <c r="V22" s="401"/>
      <c r="W22" s="189"/>
      <c r="X22" s="189"/>
      <c r="Y22" s="189"/>
      <c r="Z22" s="189"/>
    </row>
    <row r="23" ht="14.25" customHeight="1">
      <c r="A23" s="795">
        <v>16.0</v>
      </c>
      <c r="B23" s="796" t="s">
        <v>1755</v>
      </c>
      <c r="C23" s="794" t="s">
        <v>1756</v>
      </c>
      <c r="D23" s="401"/>
      <c r="E23" s="401"/>
      <c r="F23" s="401"/>
      <c r="G23" s="401"/>
      <c r="H23" s="401"/>
      <c r="I23" s="401"/>
      <c r="J23" s="401"/>
      <c r="K23" s="401"/>
      <c r="L23" s="401"/>
      <c r="M23" s="401"/>
      <c r="N23" s="401"/>
      <c r="O23" s="401"/>
      <c r="P23" s="401"/>
      <c r="Q23" s="401"/>
      <c r="R23" s="401"/>
      <c r="S23" s="401"/>
      <c r="T23" s="401"/>
      <c r="U23" s="401"/>
      <c r="V23" s="401"/>
      <c r="W23" s="189"/>
      <c r="X23" s="189"/>
      <c r="Y23" s="189"/>
      <c r="Z23" s="189"/>
    </row>
    <row r="24" ht="14.25" customHeight="1">
      <c r="A24" s="795">
        <v>17.0</v>
      </c>
      <c r="B24" s="796" t="s">
        <v>1757</v>
      </c>
      <c r="C24" s="794" t="s">
        <v>1756</v>
      </c>
      <c r="D24" s="401"/>
      <c r="E24" s="401"/>
      <c r="F24" s="401"/>
      <c r="G24" s="401"/>
      <c r="H24" s="401"/>
      <c r="I24" s="401"/>
      <c r="J24" s="401"/>
      <c r="K24" s="401"/>
      <c r="L24" s="401"/>
      <c r="M24" s="401"/>
      <c r="N24" s="401"/>
      <c r="O24" s="401"/>
      <c r="P24" s="401"/>
      <c r="Q24" s="401"/>
      <c r="R24" s="401"/>
      <c r="S24" s="401"/>
      <c r="T24" s="401"/>
      <c r="U24" s="401"/>
      <c r="V24" s="401"/>
      <c r="W24" s="189"/>
      <c r="X24" s="189"/>
      <c r="Y24" s="189"/>
      <c r="Z24" s="189"/>
    </row>
    <row r="25" ht="14.25" customHeight="1">
      <c r="A25" s="795">
        <v>18.0</v>
      </c>
      <c r="B25" s="796" t="s">
        <v>1758</v>
      </c>
      <c r="C25" s="794" t="s">
        <v>1759</v>
      </c>
      <c r="D25" s="401"/>
      <c r="E25" s="401"/>
      <c r="F25" s="401"/>
      <c r="G25" s="401"/>
      <c r="H25" s="401"/>
      <c r="I25" s="401"/>
      <c r="J25" s="401"/>
      <c r="K25" s="401"/>
      <c r="L25" s="401"/>
      <c r="M25" s="401"/>
      <c r="N25" s="401"/>
      <c r="O25" s="401"/>
      <c r="P25" s="401"/>
      <c r="Q25" s="401"/>
      <c r="R25" s="401"/>
      <c r="S25" s="401"/>
      <c r="T25" s="401"/>
      <c r="U25" s="401"/>
      <c r="V25" s="401"/>
      <c r="W25" s="189"/>
      <c r="X25" s="189"/>
      <c r="Y25" s="189"/>
      <c r="Z25" s="189"/>
    </row>
    <row r="26" ht="14.25" customHeight="1">
      <c r="A26" s="795">
        <v>20.0</v>
      </c>
      <c r="B26" s="796" t="s">
        <v>1760</v>
      </c>
      <c r="C26" s="794" t="s">
        <v>1761</v>
      </c>
      <c r="D26" s="401"/>
      <c r="E26" s="401"/>
      <c r="F26" s="401"/>
      <c r="G26" s="401"/>
      <c r="H26" s="401"/>
      <c r="I26" s="401"/>
      <c r="J26" s="401"/>
      <c r="K26" s="401"/>
      <c r="L26" s="401"/>
      <c r="M26" s="401"/>
      <c r="N26" s="401"/>
      <c r="O26" s="401"/>
      <c r="P26" s="401"/>
      <c r="Q26" s="401"/>
      <c r="R26" s="401"/>
      <c r="S26" s="401"/>
      <c r="T26" s="401"/>
      <c r="U26" s="401"/>
      <c r="V26" s="401"/>
      <c r="W26" s="189"/>
      <c r="X26" s="189"/>
      <c r="Y26" s="189"/>
      <c r="Z26" s="189"/>
    </row>
    <row r="27" ht="14.25" customHeight="1">
      <c r="A27" s="795">
        <v>21.0</v>
      </c>
      <c r="B27" s="796" t="s">
        <v>1762</v>
      </c>
      <c r="C27" s="794" t="s">
        <v>1761</v>
      </c>
      <c r="D27" s="401"/>
      <c r="E27" s="401"/>
      <c r="F27" s="401"/>
      <c r="G27" s="401"/>
      <c r="H27" s="401"/>
      <c r="I27" s="401"/>
      <c r="J27" s="401"/>
      <c r="K27" s="401"/>
      <c r="L27" s="401"/>
      <c r="M27" s="401"/>
      <c r="N27" s="401"/>
      <c r="O27" s="401"/>
      <c r="P27" s="401"/>
      <c r="Q27" s="401"/>
      <c r="R27" s="401"/>
      <c r="S27" s="401"/>
      <c r="T27" s="401"/>
      <c r="U27" s="401"/>
      <c r="V27" s="401"/>
      <c r="W27" s="189"/>
      <c r="X27" s="189"/>
      <c r="Y27" s="189"/>
      <c r="Z27" s="189"/>
    </row>
    <row r="28" ht="14.25" customHeight="1">
      <c r="A28" s="795">
        <v>22.0</v>
      </c>
      <c r="B28" s="796" t="s">
        <v>1763</v>
      </c>
      <c r="C28" s="794" t="s">
        <v>1764</v>
      </c>
      <c r="D28" s="401"/>
      <c r="E28" s="401"/>
      <c r="F28" s="401"/>
      <c r="G28" s="401"/>
      <c r="H28" s="401"/>
      <c r="I28" s="401"/>
      <c r="J28" s="401"/>
      <c r="K28" s="401"/>
      <c r="L28" s="401"/>
      <c r="M28" s="401"/>
      <c r="N28" s="401"/>
      <c r="O28" s="401"/>
      <c r="P28" s="401"/>
      <c r="Q28" s="401"/>
      <c r="R28" s="401"/>
      <c r="S28" s="401"/>
      <c r="T28" s="401"/>
      <c r="U28" s="401"/>
      <c r="V28" s="401"/>
      <c r="W28" s="189"/>
      <c r="X28" s="189"/>
      <c r="Y28" s="189"/>
      <c r="Z28" s="189"/>
    </row>
    <row r="29" ht="14.25" customHeight="1">
      <c r="A29" s="795">
        <v>23.0</v>
      </c>
      <c r="B29" s="796" t="s">
        <v>1765</v>
      </c>
      <c r="C29" s="794" t="s">
        <v>1766</v>
      </c>
      <c r="D29" s="401"/>
      <c r="E29" s="401"/>
      <c r="F29" s="401"/>
      <c r="G29" s="401"/>
      <c r="H29" s="401"/>
      <c r="I29" s="401"/>
      <c r="J29" s="401"/>
      <c r="K29" s="401"/>
      <c r="L29" s="401"/>
      <c r="M29" s="401"/>
      <c r="N29" s="401"/>
      <c r="O29" s="401"/>
      <c r="P29" s="401"/>
      <c r="Q29" s="401"/>
      <c r="R29" s="401"/>
      <c r="S29" s="401"/>
      <c r="T29" s="401"/>
      <c r="U29" s="401"/>
      <c r="V29" s="401"/>
      <c r="W29" s="189"/>
      <c r="X29" s="189"/>
      <c r="Y29" s="189"/>
      <c r="Z29" s="189"/>
    </row>
    <row r="30" ht="14.25" customHeight="1">
      <c r="A30" s="795">
        <v>24.0</v>
      </c>
      <c r="B30" s="796" t="s">
        <v>1767</v>
      </c>
      <c r="C30" s="794" t="s">
        <v>1768</v>
      </c>
      <c r="D30" s="401"/>
      <c r="E30" s="401"/>
      <c r="F30" s="401"/>
      <c r="G30" s="401"/>
      <c r="H30" s="401"/>
      <c r="I30" s="401"/>
      <c r="J30" s="401"/>
      <c r="K30" s="401"/>
      <c r="L30" s="401"/>
      <c r="M30" s="401"/>
      <c r="N30" s="401"/>
      <c r="O30" s="401"/>
      <c r="P30" s="401"/>
      <c r="Q30" s="401"/>
      <c r="R30" s="401"/>
      <c r="S30" s="401"/>
      <c r="T30" s="401"/>
      <c r="U30" s="401"/>
      <c r="V30" s="401"/>
      <c r="W30" s="189"/>
      <c r="X30" s="189"/>
      <c r="Y30" s="189"/>
      <c r="Z30" s="189"/>
    </row>
    <row r="31" ht="14.25" customHeight="1">
      <c r="A31" s="795">
        <v>25.0</v>
      </c>
      <c r="B31" s="796" t="s">
        <v>1769</v>
      </c>
      <c r="C31" s="794" t="s">
        <v>1768</v>
      </c>
      <c r="D31" s="401"/>
      <c r="E31" s="401"/>
      <c r="F31" s="401"/>
      <c r="G31" s="401"/>
      <c r="H31" s="401"/>
      <c r="I31" s="401"/>
      <c r="J31" s="401"/>
      <c r="K31" s="401"/>
      <c r="L31" s="401"/>
      <c r="M31" s="401"/>
      <c r="N31" s="401"/>
      <c r="O31" s="401"/>
      <c r="P31" s="401"/>
      <c r="Q31" s="401"/>
      <c r="R31" s="401"/>
      <c r="S31" s="401"/>
      <c r="T31" s="401"/>
      <c r="U31" s="401"/>
      <c r="V31" s="401"/>
      <c r="W31" s="189"/>
      <c r="X31" s="189"/>
      <c r="Y31" s="189"/>
      <c r="Z31" s="189"/>
    </row>
    <row r="32" ht="14.25" customHeight="1">
      <c r="A32" s="795">
        <v>26.0</v>
      </c>
      <c r="B32" s="796" t="s">
        <v>1770</v>
      </c>
      <c r="C32" s="794" t="s">
        <v>1771</v>
      </c>
      <c r="D32" s="401"/>
      <c r="E32" s="401"/>
      <c r="F32" s="401"/>
      <c r="G32" s="401"/>
      <c r="H32" s="401"/>
      <c r="I32" s="401"/>
      <c r="J32" s="401"/>
      <c r="K32" s="401"/>
      <c r="L32" s="401"/>
      <c r="M32" s="401"/>
      <c r="N32" s="401"/>
      <c r="O32" s="401"/>
      <c r="P32" s="401"/>
      <c r="Q32" s="401"/>
      <c r="R32" s="401"/>
      <c r="S32" s="401"/>
      <c r="T32" s="401"/>
      <c r="U32" s="401"/>
      <c r="V32" s="401"/>
      <c r="W32" s="189"/>
      <c r="X32" s="189"/>
      <c r="Y32" s="189"/>
      <c r="Z32" s="189"/>
    </row>
    <row r="33" ht="14.25" customHeight="1">
      <c r="A33" s="795">
        <v>27.0</v>
      </c>
      <c r="B33" s="796" t="s">
        <v>1772</v>
      </c>
      <c r="C33" s="794" t="s">
        <v>1773</v>
      </c>
      <c r="D33" s="401"/>
      <c r="E33" s="401"/>
      <c r="F33" s="401"/>
      <c r="G33" s="401"/>
      <c r="H33" s="401"/>
      <c r="I33" s="401"/>
      <c r="J33" s="401"/>
      <c r="K33" s="401"/>
      <c r="L33" s="401"/>
      <c r="M33" s="401"/>
      <c r="N33" s="401"/>
      <c r="O33" s="401"/>
      <c r="P33" s="401"/>
      <c r="Q33" s="401"/>
      <c r="R33" s="401"/>
      <c r="S33" s="401"/>
      <c r="T33" s="401"/>
      <c r="U33" s="401"/>
      <c r="V33" s="401"/>
      <c r="W33" s="189"/>
      <c r="X33" s="189"/>
      <c r="Y33" s="189"/>
      <c r="Z33" s="189"/>
    </row>
    <row r="34" ht="14.25" customHeight="1">
      <c r="A34" s="795">
        <v>28.0</v>
      </c>
      <c r="B34" s="796" t="s">
        <v>153</v>
      </c>
      <c r="C34" s="794" t="s">
        <v>1774</v>
      </c>
      <c r="D34" s="401"/>
      <c r="E34" s="401"/>
      <c r="F34" s="401"/>
      <c r="G34" s="401"/>
      <c r="H34" s="401"/>
      <c r="I34" s="401"/>
      <c r="J34" s="401"/>
      <c r="K34" s="401"/>
      <c r="L34" s="401"/>
      <c r="M34" s="401"/>
      <c r="N34" s="401"/>
      <c r="O34" s="401"/>
      <c r="P34" s="401"/>
      <c r="Q34" s="401"/>
      <c r="R34" s="401"/>
      <c r="S34" s="401"/>
      <c r="T34" s="401"/>
      <c r="U34" s="401"/>
      <c r="V34" s="401"/>
      <c r="W34" s="189"/>
      <c r="X34" s="189"/>
      <c r="Y34" s="189"/>
      <c r="Z34" s="189"/>
    </row>
    <row r="35" ht="14.25" customHeight="1">
      <c r="A35" s="795">
        <v>29.0</v>
      </c>
      <c r="B35" s="796" t="s">
        <v>1775</v>
      </c>
      <c r="C35" s="794" t="s">
        <v>1776</v>
      </c>
      <c r="D35" s="401"/>
      <c r="E35" s="401"/>
      <c r="F35" s="401"/>
      <c r="G35" s="401"/>
      <c r="H35" s="401"/>
      <c r="I35" s="401"/>
      <c r="J35" s="401"/>
      <c r="K35" s="401"/>
      <c r="L35" s="401"/>
      <c r="M35" s="401"/>
      <c r="N35" s="401"/>
      <c r="O35" s="401"/>
      <c r="P35" s="401"/>
      <c r="Q35" s="401"/>
      <c r="R35" s="401"/>
      <c r="S35" s="401"/>
      <c r="T35" s="401"/>
      <c r="U35" s="401"/>
      <c r="V35" s="401"/>
      <c r="W35" s="189"/>
      <c r="X35" s="189"/>
      <c r="Y35" s="189"/>
      <c r="Z35" s="189"/>
    </row>
    <row r="36" ht="14.25" customHeight="1">
      <c r="A36" s="795">
        <v>30.0</v>
      </c>
      <c r="B36" s="796" t="s">
        <v>1777</v>
      </c>
      <c r="C36" s="794" t="s">
        <v>1778</v>
      </c>
      <c r="D36" s="401"/>
      <c r="E36" s="401"/>
      <c r="F36" s="401"/>
      <c r="G36" s="401"/>
      <c r="H36" s="401"/>
      <c r="I36" s="401"/>
      <c r="J36" s="401"/>
      <c r="K36" s="401"/>
      <c r="L36" s="401"/>
      <c r="M36" s="401"/>
      <c r="N36" s="401"/>
      <c r="O36" s="401"/>
      <c r="P36" s="401"/>
      <c r="Q36" s="401"/>
      <c r="R36" s="401"/>
      <c r="S36" s="401"/>
      <c r="T36" s="401"/>
      <c r="U36" s="401"/>
      <c r="V36" s="401"/>
      <c r="W36" s="189"/>
      <c r="X36" s="189"/>
      <c r="Y36" s="189"/>
      <c r="Z36" s="189"/>
    </row>
    <row r="37" ht="14.25" customHeight="1">
      <c r="A37" s="795">
        <v>31.0</v>
      </c>
      <c r="B37" s="796" t="s">
        <v>1779</v>
      </c>
      <c r="C37" s="794" t="s">
        <v>1780</v>
      </c>
      <c r="D37" s="401"/>
      <c r="E37" s="401"/>
      <c r="F37" s="401"/>
      <c r="G37" s="401"/>
      <c r="H37" s="401"/>
      <c r="I37" s="401"/>
      <c r="J37" s="401"/>
      <c r="K37" s="401"/>
      <c r="L37" s="401"/>
      <c r="M37" s="401"/>
      <c r="N37" s="401"/>
      <c r="O37" s="401"/>
      <c r="P37" s="401"/>
      <c r="Q37" s="401"/>
      <c r="R37" s="401"/>
      <c r="S37" s="401"/>
      <c r="T37" s="401"/>
      <c r="U37" s="401"/>
      <c r="V37" s="401"/>
      <c r="W37" s="189"/>
      <c r="X37" s="189"/>
      <c r="Y37" s="189"/>
      <c r="Z37" s="189"/>
    </row>
    <row r="38" ht="14.25" customHeight="1">
      <c r="A38" s="795">
        <v>32.0</v>
      </c>
      <c r="B38" s="796" t="s">
        <v>1781</v>
      </c>
      <c r="C38" s="794" t="s">
        <v>1780</v>
      </c>
      <c r="D38" s="401"/>
      <c r="E38" s="401"/>
      <c r="F38" s="401"/>
      <c r="G38" s="401"/>
      <c r="H38" s="401"/>
      <c r="I38" s="401"/>
      <c r="J38" s="401"/>
      <c r="K38" s="401"/>
      <c r="L38" s="401"/>
      <c r="M38" s="401"/>
      <c r="N38" s="401"/>
      <c r="O38" s="401"/>
      <c r="P38" s="401"/>
      <c r="Q38" s="401"/>
      <c r="R38" s="401"/>
      <c r="S38" s="401"/>
      <c r="T38" s="401"/>
      <c r="U38" s="401"/>
      <c r="V38" s="401"/>
      <c r="W38" s="189"/>
      <c r="X38" s="189"/>
      <c r="Y38" s="189"/>
      <c r="Z38" s="189"/>
    </row>
    <row r="39" ht="14.25" customHeight="1">
      <c r="A39" s="795">
        <v>33.0</v>
      </c>
      <c r="B39" s="796" t="s">
        <v>1782</v>
      </c>
      <c r="C39" s="794" t="s">
        <v>1783</v>
      </c>
      <c r="D39" s="401"/>
      <c r="E39" s="401"/>
      <c r="F39" s="401"/>
      <c r="G39" s="401"/>
      <c r="H39" s="401"/>
      <c r="I39" s="401"/>
      <c r="J39" s="401"/>
      <c r="K39" s="401"/>
      <c r="L39" s="401"/>
      <c r="M39" s="401"/>
      <c r="N39" s="401"/>
      <c r="O39" s="401"/>
      <c r="P39" s="401"/>
      <c r="Q39" s="401"/>
      <c r="R39" s="401"/>
      <c r="S39" s="401"/>
      <c r="T39" s="401"/>
      <c r="U39" s="401"/>
      <c r="V39" s="401"/>
      <c r="W39" s="189"/>
      <c r="X39" s="189"/>
      <c r="Y39" s="189"/>
      <c r="Z39" s="189"/>
    </row>
    <row r="40" ht="14.25" customHeight="1">
      <c r="A40" s="795">
        <v>34.0</v>
      </c>
      <c r="B40" s="796" t="s">
        <v>1784</v>
      </c>
      <c r="C40" s="794" t="s">
        <v>1785</v>
      </c>
      <c r="D40" s="401"/>
      <c r="E40" s="401"/>
      <c r="F40" s="401"/>
      <c r="G40" s="401"/>
      <c r="H40" s="401"/>
      <c r="I40" s="401"/>
      <c r="J40" s="401"/>
      <c r="K40" s="401"/>
      <c r="L40" s="401"/>
      <c r="M40" s="401"/>
      <c r="N40" s="401"/>
      <c r="O40" s="401"/>
      <c r="P40" s="401"/>
      <c r="Q40" s="401"/>
      <c r="R40" s="401"/>
      <c r="S40" s="401"/>
      <c r="T40" s="401"/>
      <c r="U40" s="401"/>
      <c r="V40" s="401"/>
      <c r="W40" s="189"/>
      <c r="X40" s="189"/>
      <c r="Y40" s="189"/>
      <c r="Z40" s="189"/>
    </row>
    <row r="41" ht="12.75" customHeight="1">
      <c r="A41" s="795">
        <v>35.0</v>
      </c>
      <c r="B41" s="796" t="s">
        <v>1786</v>
      </c>
      <c r="C41" s="794" t="s">
        <v>1787</v>
      </c>
      <c r="D41" s="401"/>
      <c r="E41" s="401"/>
      <c r="F41" s="401"/>
      <c r="G41" s="401"/>
      <c r="H41" s="401"/>
      <c r="I41" s="401"/>
      <c r="J41" s="401"/>
      <c r="K41" s="401"/>
      <c r="L41" s="401"/>
      <c r="M41" s="401"/>
      <c r="N41" s="401"/>
      <c r="O41" s="401"/>
      <c r="P41" s="401"/>
      <c r="Q41" s="401"/>
      <c r="R41" s="401"/>
      <c r="S41" s="401"/>
      <c r="T41" s="401"/>
      <c r="U41" s="401"/>
      <c r="V41" s="401"/>
      <c r="W41" s="189"/>
      <c r="X41" s="189"/>
      <c r="Y41" s="189"/>
      <c r="Z41" s="189"/>
    </row>
    <row r="42" ht="12.75" customHeight="1">
      <c r="A42" s="795">
        <v>36.0</v>
      </c>
      <c r="B42" s="796" t="s">
        <v>1788</v>
      </c>
      <c r="C42" s="794" t="s">
        <v>1789</v>
      </c>
      <c r="D42" s="401"/>
      <c r="E42" s="401"/>
      <c r="F42" s="401"/>
      <c r="G42" s="401"/>
      <c r="H42" s="401"/>
      <c r="I42" s="401"/>
      <c r="J42" s="401"/>
      <c r="K42" s="401"/>
      <c r="L42" s="401"/>
      <c r="M42" s="401"/>
      <c r="N42" s="401"/>
      <c r="O42" s="401"/>
      <c r="P42" s="401"/>
      <c r="Q42" s="401"/>
      <c r="R42" s="401"/>
      <c r="S42" s="401"/>
      <c r="T42" s="401"/>
      <c r="U42" s="401"/>
      <c r="V42" s="401"/>
      <c r="W42" s="189"/>
      <c r="X42" s="189"/>
      <c r="Y42" s="189"/>
      <c r="Z42" s="189"/>
    </row>
    <row r="43" ht="14.25" customHeight="1">
      <c r="A43" s="793"/>
      <c r="B43" s="794"/>
      <c r="C43" s="794"/>
      <c r="D43" s="401"/>
      <c r="E43" s="401"/>
      <c r="F43" s="401"/>
      <c r="G43" s="401"/>
      <c r="H43" s="401"/>
      <c r="I43" s="401"/>
      <c r="J43" s="401"/>
      <c r="K43" s="401"/>
      <c r="L43" s="401"/>
      <c r="M43" s="401"/>
      <c r="N43" s="401"/>
      <c r="O43" s="401"/>
      <c r="P43" s="401"/>
      <c r="Q43" s="401"/>
      <c r="R43" s="401"/>
      <c r="S43" s="401"/>
      <c r="T43" s="401"/>
      <c r="U43" s="401"/>
      <c r="V43" s="401"/>
      <c r="W43" s="189"/>
      <c r="X43" s="189"/>
      <c r="Y43" s="189"/>
      <c r="Z43" s="189"/>
    </row>
    <row r="44" ht="14.25" customHeight="1">
      <c r="A44" s="790" t="s">
        <v>158</v>
      </c>
      <c r="B44" s="791" t="s">
        <v>1790</v>
      </c>
      <c r="C44" s="792"/>
      <c r="D44" s="401"/>
      <c r="E44" s="401"/>
      <c r="F44" s="401"/>
      <c r="G44" s="401"/>
      <c r="H44" s="401"/>
      <c r="I44" s="401"/>
      <c r="J44" s="401"/>
      <c r="K44" s="401"/>
      <c r="L44" s="401"/>
      <c r="M44" s="401"/>
      <c r="N44" s="401"/>
      <c r="O44" s="401"/>
      <c r="P44" s="401"/>
      <c r="Q44" s="401"/>
      <c r="R44" s="401"/>
      <c r="S44" s="401"/>
      <c r="T44" s="401"/>
      <c r="U44" s="401"/>
      <c r="V44" s="401"/>
      <c r="W44" s="189"/>
      <c r="X44" s="189"/>
      <c r="Y44" s="189"/>
      <c r="Z44" s="189"/>
    </row>
    <row r="45" ht="14.25" customHeight="1">
      <c r="A45" s="795">
        <v>1.0</v>
      </c>
      <c r="B45" s="796" t="s">
        <v>163</v>
      </c>
      <c r="C45" s="794" t="s">
        <v>1791</v>
      </c>
      <c r="D45" s="401"/>
      <c r="E45" s="401"/>
      <c r="F45" s="401"/>
      <c r="G45" s="401"/>
      <c r="H45" s="401"/>
      <c r="I45" s="401"/>
      <c r="J45" s="401"/>
      <c r="K45" s="401"/>
      <c r="L45" s="401"/>
      <c r="M45" s="401"/>
      <c r="N45" s="401"/>
      <c r="O45" s="401"/>
      <c r="P45" s="401"/>
      <c r="Q45" s="401"/>
      <c r="R45" s="401"/>
      <c r="S45" s="401"/>
      <c r="T45" s="401"/>
      <c r="U45" s="401"/>
      <c r="V45" s="401"/>
      <c r="W45" s="189"/>
      <c r="X45" s="189"/>
      <c r="Y45" s="189"/>
      <c r="Z45" s="189"/>
    </row>
    <row r="46" ht="36.0" customHeight="1">
      <c r="A46" s="795">
        <v>2.0</v>
      </c>
      <c r="B46" s="796" t="s">
        <v>1792</v>
      </c>
      <c r="C46" s="796" t="s">
        <v>1793</v>
      </c>
      <c r="D46" s="401"/>
      <c r="E46" s="401"/>
      <c r="F46" s="401"/>
      <c r="G46" s="401"/>
      <c r="H46" s="401"/>
      <c r="I46" s="401"/>
      <c r="J46" s="401"/>
      <c r="K46" s="401"/>
      <c r="L46" s="401"/>
      <c r="M46" s="401"/>
      <c r="N46" s="401"/>
      <c r="O46" s="401"/>
      <c r="P46" s="401"/>
      <c r="Q46" s="401"/>
      <c r="R46" s="401"/>
      <c r="S46" s="401"/>
      <c r="T46" s="401"/>
      <c r="U46" s="401"/>
      <c r="V46" s="401"/>
      <c r="W46" s="189"/>
      <c r="X46" s="189"/>
      <c r="Y46" s="189"/>
      <c r="Z46" s="189"/>
    </row>
    <row r="47" ht="36.0" customHeight="1">
      <c r="A47" s="795">
        <v>3.0</v>
      </c>
      <c r="B47" s="796" t="s">
        <v>1794</v>
      </c>
      <c r="C47" s="796" t="s">
        <v>1793</v>
      </c>
      <c r="D47" s="401"/>
      <c r="E47" s="401"/>
      <c r="F47" s="401"/>
      <c r="G47" s="401"/>
      <c r="H47" s="401"/>
      <c r="I47" s="401"/>
      <c r="J47" s="401"/>
      <c r="K47" s="401"/>
      <c r="L47" s="401"/>
      <c r="M47" s="401"/>
      <c r="N47" s="401"/>
      <c r="O47" s="401"/>
      <c r="P47" s="401"/>
      <c r="Q47" s="401"/>
      <c r="R47" s="401"/>
      <c r="S47" s="401"/>
      <c r="T47" s="401"/>
      <c r="U47" s="401"/>
      <c r="V47" s="401"/>
      <c r="W47" s="189"/>
      <c r="X47" s="189"/>
      <c r="Y47" s="189"/>
      <c r="Z47" s="189"/>
    </row>
    <row r="48" ht="14.25" customHeight="1">
      <c r="A48" s="795">
        <v>3.0</v>
      </c>
      <c r="B48" s="796" t="s">
        <v>1795</v>
      </c>
      <c r="C48" s="794" t="s">
        <v>1796</v>
      </c>
      <c r="D48" s="401"/>
      <c r="E48" s="401"/>
      <c r="F48" s="401"/>
      <c r="G48" s="401"/>
      <c r="H48" s="401"/>
      <c r="I48" s="401"/>
      <c r="J48" s="401"/>
      <c r="K48" s="401"/>
      <c r="L48" s="401"/>
      <c r="M48" s="401"/>
      <c r="N48" s="401"/>
      <c r="O48" s="401"/>
      <c r="P48" s="401"/>
      <c r="Q48" s="401"/>
      <c r="R48" s="401"/>
      <c r="S48" s="401"/>
      <c r="T48" s="401"/>
      <c r="U48" s="401"/>
      <c r="V48" s="401"/>
      <c r="W48" s="189"/>
      <c r="X48" s="189"/>
      <c r="Y48" s="189"/>
      <c r="Z48" s="189"/>
    </row>
    <row r="49" ht="12.75" customHeight="1">
      <c r="A49" s="795">
        <v>4.0</v>
      </c>
      <c r="B49" s="796" t="s">
        <v>1797</v>
      </c>
      <c r="C49" s="794" t="s">
        <v>1798</v>
      </c>
      <c r="D49" s="401"/>
      <c r="E49" s="401"/>
      <c r="F49" s="401"/>
      <c r="G49" s="401"/>
      <c r="H49" s="401"/>
      <c r="I49" s="401"/>
      <c r="J49" s="401"/>
      <c r="K49" s="401"/>
      <c r="L49" s="401"/>
      <c r="M49" s="401"/>
      <c r="N49" s="401"/>
      <c r="O49" s="401"/>
      <c r="P49" s="401"/>
      <c r="Q49" s="401"/>
      <c r="R49" s="401"/>
      <c r="S49" s="401"/>
      <c r="T49" s="401"/>
      <c r="U49" s="401"/>
      <c r="V49" s="401"/>
      <c r="W49" s="189"/>
      <c r="X49" s="189"/>
      <c r="Y49" s="189"/>
      <c r="Z49" s="189"/>
    </row>
    <row r="50" ht="12.75" customHeight="1">
      <c r="A50" s="795"/>
      <c r="B50" s="796"/>
      <c r="C50" s="794"/>
      <c r="D50" s="401"/>
      <c r="E50" s="401"/>
      <c r="F50" s="401"/>
      <c r="G50" s="401"/>
      <c r="H50" s="401"/>
      <c r="I50" s="401"/>
      <c r="J50" s="401"/>
      <c r="K50" s="401"/>
      <c r="L50" s="401"/>
      <c r="M50" s="401"/>
      <c r="N50" s="401"/>
      <c r="O50" s="401"/>
      <c r="P50" s="401"/>
      <c r="Q50" s="401"/>
      <c r="R50" s="401"/>
      <c r="S50" s="401"/>
      <c r="T50" s="401"/>
      <c r="U50" s="401"/>
      <c r="V50" s="401"/>
      <c r="W50" s="189"/>
      <c r="X50" s="189"/>
      <c r="Y50" s="189"/>
      <c r="Z50" s="189"/>
    </row>
    <row r="51" ht="14.25" customHeight="1">
      <c r="A51" s="790" t="s">
        <v>166</v>
      </c>
      <c r="B51" s="791" t="s">
        <v>1799</v>
      </c>
      <c r="C51" s="792"/>
      <c r="D51" s="401"/>
      <c r="E51" s="401"/>
      <c r="F51" s="401"/>
      <c r="G51" s="401"/>
      <c r="H51" s="401"/>
      <c r="I51" s="401"/>
      <c r="J51" s="401"/>
      <c r="K51" s="401"/>
      <c r="L51" s="401"/>
      <c r="M51" s="401"/>
      <c r="N51" s="401"/>
      <c r="O51" s="401"/>
      <c r="P51" s="401"/>
      <c r="Q51" s="401"/>
      <c r="R51" s="401"/>
      <c r="S51" s="401"/>
      <c r="T51" s="401"/>
      <c r="U51" s="401"/>
      <c r="V51" s="401"/>
      <c r="W51" s="189"/>
      <c r="X51" s="189"/>
      <c r="Y51" s="189"/>
      <c r="Z51" s="189"/>
    </row>
    <row r="52" ht="14.25" customHeight="1">
      <c r="A52" s="793"/>
      <c r="B52" s="794"/>
      <c r="C52" s="794"/>
      <c r="D52" s="401"/>
      <c r="E52" s="401"/>
      <c r="F52" s="401"/>
      <c r="G52" s="401"/>
      <c r="H52" s="401"/>
      <c r="I52" s="401"/>
      <c r="J52" s="401"/>
      <c r="K52" s="401"/>
      <c r="L52" s="401"/>
      <c r="M52" s="401"/>
      <c r="N52" s="401"/>
      <c r="O52" s="401"/>
      <c r="P52" s="401"/>
      <c r="Q52" s="401"/>
      <c r="R52" s="401"/>
      <c r="S52" s="401"/>
      <c r="T52" s="401"/>
      <c r="U52" s="401"/>
      <c r="V52" s="401"/>
      <c r="W52" s="189"/>
      <c r="X52" s="189"/>
      <c r="Y52" s="189"/>
      <c r="Z52" s="189"/>
    </row>
    <row r="53" ht="14.25" customHeight="1">
      <c r="A53" s="795">
        <v>1.0</v>
      </c>
      <c r="B53" s="796" t="s">
        <v>1800</v>
      </c>
      <c r="C53" s="794" t="s">
        <v>1801</v>
      </c>
      <c r="D53" s="401"/>
      <c r="E53" s="401"/>
      <c r="F53" s="401"/>
      <c r="G53" s="401"/>
      <c r="H53" s="401"/>
      <c r="I53" s="401"/>
      <c r="J53" s="401"/>
      <c r="K53" s="401"/>
      <c r="L53" s="401"/>
      <c r="M53" s="401"/>
      <c r="N53" s="401"/>
      <c r="O53" s="401"/>
      <c r="P53" s="401"/>
      <c r="Q53" s="401"/>
      <c r="R53" s="401"/>
      <c r="S53" s="401"/>
      <c r="T53" s="401"/>
      <c r="U53" s="401"/>
      <c r="V53" s="401"/>
      <c r="W53" s="189"/>
      <c r="X53" s="189"/>
      <c r="Y53" s="189"/>
      <c r="Z53" s="189"/>
    </row>
    <row r="54" ht="14.25" customHeight="1">
      <c r="A54" s="795">
        <v>2.0</v>
      </c>
      <c r="B54" s="796" t="s">
        <v>1802</v>
      </c>
      <c r="C54" s="794" t="s">
        <v>1803</v>
      </c>
      <c r="D54" s="401"/>
      <c r="E54" s="401"/>
      <c r="F54" s="401"/>
      <c r="G54" s="401"/>
      <c r="H54" s="401"/>
      <c r="I54" s="401"/>
      <c r="J54" s="401"/>
      <c r="K54" s="401"/>
      <c r="L54" s="401"/>
      <c r="M54" s="401"/>
      <c r="N54" s="401"/>
      <c r="O54" s="401"/>
      <c r="P54" s="401"/>
      <c r="Q54" s="401"/>
      <c r="R54" s="401"/>
      <c r="S54" s="401"/>
      <c r="T54" s="401"/>
      <c r="U54" s="401"/>
      <c r="V54" s="401"/>
      <c r="W54" s="189"/>
      <c r="X54" s="189"/>
      <c r="Y54" s="189"/>
      <c r="Z54" s="189"/>
    </row>
    <row r="55" ht="14.25" customHeight="1">
      <c r="A55" s="795">
        <v>3.0</v>
      </c>
      <c r="B55" s="796" t="s">
        <v>1804</v>
      </c>
      <c r="C55" s="794" t="s">
        <v>1805</v>
      </c>
      <c r="D55" s="401"/>
      <c r="E55" s="401"/>
      <c r="F55" s="401"/>
      <c r="G55" s="401"/>
      <c r="H55" s="401"/>
      <c r="I55" s="401"/>
      <c r="J55" s="401"/>
      <c r="K55" s="401"/>
      <c r="L55" s="401"/>
      <c r="M55" s="401"/>
      <c r="N55" s="401"/>
      <c r="O55" s="401"/>
      <c r="P55" s="401"/>
      <c r="Q55" s="401"/>
      <c r="R55" s="401"/>
      <c r="S55" s="401"/>
      <c r="T55" s="401"/>
      <c r="U55" s="401"/>
      <c r="V55" s="401"/>
      <c r="W55" s="189"/>
      <c r="X55" s="189"/>
      <c r="Y55" s="189"/>
      <c r="Z55" s="189"/>
    </row>
    <row r="56" ht="14.25" customHeight="1">
      <c r="A56" s="795">
        <v>4.0</v>
      </c>
      <c r="B56" s="796" t="s">
        <v>1806</v>
      </c>
      <c r="C56" s="794" t="s">
        <v>1807</v>
      </c>
      <c r="D56" s="401"/>
      <c r="E56" s="401"/>
      <c r="F56" s="401"/>
      <c r="G56" s="401"/>
      <c r="H56" s="401"/>
      <c r="I56" s="401"/>
      <c r="J56" s="401"/>
      <c r="K56" s="401"/>
      <c r="L56" s="401"/>
      <c r="M56" s="401"/>
      <c r="N56" s="401"/>
      <c r="O56" s="401"/>
      <c r="P56" s="401"/>
      <c r="Q56" s="401"/>
      <c r="R56" s="401"/>
      <c r="S56" s="401"/>
      <c r="T56" s="401"/>
      <c r="U56" s="401"/>
      <c r="V56" s="401"/>
      <c r="W56" s="189"/>
      <c r="X56" s="189"/>
      <c r="Y56" s="189"/>
      <c r="Z56" s="189"/>
    </row>
    <row r="57" ht="24.75" customHeight="1">
      <c r="A57" s="795">
        <v>5.0</v>
      </c>
      <c r="B57" s="796" t="s">
        <v>1808</v>
      </c>
      <c r="C57" s="794" t="s">
        <v>1809</v>
      </c>
      <c r="D57" s="401"/>
      <c r="E57" s="401"/>
      <c r="F57" s="401"/>
      <c r="G57" s="401"/>
      <c r="H57" s="401"/>
      <c r="I57" s="401"/>
      <c r="J57" s="401"/>
      <c r="K57" s="401"/>
      <c r="L57" s="401"/>
      <c r="M57" s="401"/>
      <c r="N57" s="401"/>
      <c r="O57" s="401"/>
      <c r="P57" s="401"/>
      <c r="Q57" s="401"/>
      <c r="R57" s="401"/>
      <c r="S57" s="401"/>
      <c r="T57" s="401"/>
      <c r="U57" s="401"/>
      <c r="V57" s="401"/>
      <c r="W57" s="189"/>
      <c r="X57" s="189"/>
      <c r="Y57" s="189"/>
      <c r="Z57" s="189"/>
    </row>
    <row r="58" ht="108.0" customHeight="1">
      <c r="A58" s="795">
        <v>6.0</v>
      </c>
      <c r="B58" s="796" t="s">
        <v>1810</v>
      </c>
      <c r="C58" s="794" t="s">
        <v>1811</v>
      </c>
      <c r="D58" s="401"/>
      <c r="E58" s="401"/>
      <c r="F58" s="401"/>
      <c r="G58" s="401"/>
      <c r="H58" s="401"/>
      <c r="I58" s="401"/>
      <c r="J58" s="401"/>
      <c r="K58" s="401"/>
      <c r="L58" s="401"/>
      <c r="M58" s="401"/>
      <c r="N58" s="401"/>
      <c r="O58" s="401"/>
      <c r="P58" s="401"/>
      <c r="Q58" s="401"/>
      <c r="R58" s="401"/>
      <c r="S58" s="401"/>
      <c r="T58" s="401"/>
      <c r="U58" s="401"/>
      <c r="V58" s="401"/>
      <c r="W58" s="189"/>
      <c r="X58" s="189"/>
      <c r="Y58" s="189"/>
      <c r="Z58" s="189"/>
    </row>
    <row r="59" ht="36.0" customHeight="1">
      <c r="A59" s="795">
        <v>7.0</v>
      </c>
      <c r="B59" s="796" t="s">
        <v>1812</v>
      </c>
      <c r="C59" s="794" t="s">
        <v>1813</v>
      </c>
      <c r="D59" s="401"/>
      <c r="E59" s="401"/>
      <c r="F59" s="401"/>
      <c r="G59" s="401"/>
      <c r="H59" s="401"/>
      <c r="I59" s="401"/>
      <c r="J59" s="401"/>
      <c r="K59" s="401"/>
      <c r="L59" s="401"/>
      <c r="M59" s="401"/>
      <c r="N59" s="401"/>
      <c r="O59" s="401"/>
      <c r="P59" s="401"/>
      <c r="Q59" s="401"/>
      <c r="R59" s="401"/>
      <c r="S59" s="401"/>
      <c r="T59" s="401"/>
      <c r="U59" s="401"/>
      <c r="V59" s="401"/>
      <c r="W59" s="189"/>
      <c r="X59" s="189"/>
      <c r="Y59" s="189"/>
      <c r="Z59" s="189"/>
    </row>
    <row r="60" ht="14.25" customHeight="1">
      <c r="A60" s="795">
        <v>8.0</v>
      </c>
      <c r="B60" s="796" t="s">
        <v>1814</v>
      </c>
      <c r="C60" s="794" t="s">
        <v>1815</v>
      </c>
      <c r="D60" s="401"/>
      <c r="E60" s="401"/>
      <c r="F60" s="401"/>
      <c r="G60" s="401"/>
      <c r="H60" s="401"/>
      <c r="I60" s="401"/>
      <c r="J60" s="401"/>
      <c r="K60" s="401"/>
      <c r="L60" s="401"/>
      <c r="M60" s="401"/>
      <c r="N60" s="401"/>
      <c r="O60" s="401"/>
      <c r="P60" s="401"/>
      <c r="Q60" s="401"/>
      <c r="R60" s="401"/>
      <c r="S60" s="401"/>
      <c r="T60" s="401"/>
      <c r="U60" s="401"/>
      <c r="V60" s="401"/>
      <c r="W60" s="189"/>
      <c r="X60" s="189"/>
      <c r="Y60" s="189"/>
      <c r="Z60" s="189"/>
    </row>
    <row r="61" ht="14.25" customHeight="1">
      <c r="A61" s="795">
        <v>9.0</v>
      </c>
      <c r="B61" s="794" t="s">
        <v>1816</v>
      </c>
      <c r="C61" s="794" t="s">
        <v>1817</v>
      </c>
      <c r="D61" s="401"/>
      <c r="E61" s="401"/>
      <c r="F61" s="401"/>
      <c r="G61" s="401"/>
      <c r="H61" s="401"/>
      <c r="I61" s="401"/>
      <c r="J61" s="401"/>
      <c r="K61" s="401"/>
      <c r="L61" s="401"/>
      <c r="M61" s="401"/>
      <c r="N61" s="401"/>
      <c r="O61" s="401"/>
      <c r="P61" s="401"/>
      <c r="Q61" s="401"/>
      <c r="R61" s="401"/>
      <c r="S61" s="401"/>
      <c r="T61" s="401"/>
      <c r="U61" s="401"/>
      <c r="V61" s="401"/>
      <c r="W61" s="189"/>
      <c r="X61" s="189"/>
      <c r="Y61" s="189"/>
      <c r="Z61" s="189"/>
    </row>
    <row r="62" ht="14.25" customHeight="1">
      <c r="A62" s="795">
        <v>10.0</v>
      </c>
      <c r="B62" s="796" t="s">
        <v>1818</v>
      </c>
      <c r="C62" s="794" t="s">
        <v>1819</v>
      </c>
      <c r="D62" s="401"/>
      <c r="E62" s="401"/>
      <c r="F62" s="401"/>
      <c r="G62" s="401"/>
      <c r="H62" s="401"/>
      <c r="I62" s="401"/>
      <c r="J62" s="401"/>
      <c r="K62" s="401"/>
      <c r="L62" s="401"/>
      <c r="M62" s="401"/>
      <c r="N62" s="401"/>
      <c r="O62" s="401"/>
      <c r="P62" s="401"/>
      <c r="Q62" s="401"/>
      <c r="R62" s="401"/>
      <c r="S62" s="401"/>
      <c r="T62" s="401"/>
      <c r="U62" s="401"/>
      <c r="V62" s="401"/>
      <c r="W62" s="189"/>
      <c r="X62" s="189"/>
      <c r="Y62" s="189"/>
      <c r="Z62" s="189"/>
    </row>
    <row r="63" ht="14.25" customHeight="1">
      <c r="A63" s="795">
        <v>11.0</v>
      </c>
      <c r="B63" s="796" t="s">
        <v>1820</v>
      </c>
      <c r="C63" s="794" t="s">
        <v>1821</v>
      </c>
      <c r="D63" s="401"/>
      <c r="E63" s="401"/>
      <c r="F63" s="401"/>
      <c r="G63" s="401"/>
      <c r="H63" s="401"/>
      <c r="I63" s="401"/>
      <c r="J63" s="401"/>
      <c r="K63" s="401"/>
      <c r="L63" s="401"/>
      <c r="M63" s="401"/>
      <c r="N63" s="401"/>
      <c r="O63" s="401"/>
      <c r="P63" s="401"/>
      <c r="Q63" s="401"/>
      <c r="R63" s="401"/>
      <c r="S63" s="401"/>
      <c r="T63" s="401"/>
      <c r="U63" s="401"/>
      <c r="V63" s="401"/>
      <c r="W63" s="189"/>
      <c r="X63" s="189"/>
      <c r="Y63" s="189"/>
      <c r="Z63" s="189"/>
    </row>
    <row r="64" ht="14.25" customHeight="1">
      <c r="A64" s="793"/>
      <c r="B64" s="794"/>
      <c r="C64" s="794"/>
      <c r="D64" s="401"/>
      <c r="E64" s="401"/>
      <c r="F64" s="401"/>
      <c r="G64" s="401"/>
      <c r="H64" s="401"/>
      <c r="I64" s="401"/>
      <c r="J64" s="401"/>
      <c r="K64" s="401"/>
      <c r="L64" s="401"/>
      <c r="M64" s="401"/>
      <c r="N64" s="401"/>
      <c r="O64" s="401"/>
      <c r="P64" s="401"/>
      <c r="Q64" s="401"/>
      <c r="R64" s="401"/>
      <c r="S64" s="401"/>
      <c r="T64" s="401"/>
      <c r="U64" s="401"/>
      <c r="V64" s="401"/>
      <c r="W64" s="189"/>
      <c r="X64" s="189"/>
      <c r="Y64" s="189"/>
      <c r="Z64" s="189"/>
    </row>
    <row r="65" ht="14.25" customHeight="1">
      <c r="A65" s="790" t="s">
        <v>171</v>
      </c>
      <c r="B65" s="791" t="s">
        <v>1822</v>
      </c>
      <c r="C65" s="792"/>
      <c r="D65" s="401"/>
      <c r="E65" s="401"/>
      <c r="F65" s="401"/>
      <c r="G65" s="401"/>
      <c r="H65" s="401"/>
      <c r="I65" s="401"/>
      <c r="J65" s="401"/>
      <c r="K65" s="401"/>
      <c r="L65" s="401"/>
      <c r="M65" s="401"/>
      <c r="N65" s="401"/>
      <c r="O65" s="401"/>
      <c r="P65" s="401"/>
      <c r="Q65" s="401"/>
      <c r="R65" s="401"/>
      <c r="S65" s="401"/>
      <c r="T65" s="401"/>
      <c r="U65" s="401"/>
      <c r="V65" s="401"/>
      <c r="W65" s="189"/>
      <c r="X65" s="189"/>
      <c r="Y65" s="189"/>
      <c r="Z65" s="189"/>
    </row>
    <row r="66" ht="14.25" customHeight="1">
      <c r="A66" s="793"/>
      <c r="B66" s="794"/>
      <c r="C66" s="794"/>
      <c r="D66" s="401"/>
      <c r="E66" s="401"/>
      <c r="F66" s="401"/>
      <c r="G66" s="401"/>
      <c r="H66" s="401"/>
      <c r="I66" s="401"/>
      <c r="J66" s="401"/>
      <c r="K66" s="401"/>
      <c r="L66" s="401"/>
      <c r="M66" s="401"/>
      <c r="N66" s="401"/>
      <c r="O66" s="401"/>
      <c r="P66" s="401"/>
      <c r="Q66" s="401"/>
      <c r="R66" s="401"/>
      <c r="S66" s="401"/>
      <c r="T66" s="401"/>
      <c r="U66" s="401"/>
      <c r="V66" s="401"/>
      <c r="W66" s="189"/>
      <c r="X66" s="189"/>
      <c r="Y66" s="189"/>
      <c r="Z66" s="189"/>
    </row>
    <row r="67" ht="14.25" customHeight="1">
      <c r="A67" s="793"/>
      <c r="B67" s="791" t="s">
        <v>1823</v>
      </c>
      <c r="C67" s="794"/>
      <c r="D67" s="401"/>
      <c r="E67" s="401"/>
      <c r="F67" s="401"/>
      <c r="G67" s="401"/>
      <c r="H67" s="401"/>
      <c r="I67" s="401"/>
      <c r="J67" s="401"/>
      <c r="K67" s="401"/>
      <c r="L67" s="401"/>
      <c r="M67" s="401"/>
      <c r="N67" s="401"/>
      <c r="O67" s="401"/>
      <c r="P67" s="401"/>
      <c r="Q67" s="401"/>
      <c r="R67" s="401"/>
      <c r="S67" s="401"/>
      <c r="T67" s="401"/>
      <c r="U67" s="401"/>
      <c r="V67" s="401"/>
      <c r="W67" s="189"/>
      <c r="X67" s="189"/>
      <c r="Y67" s="189"/>
      <c r="Z67" s="189"/>
    </row>
    <row r="68" ht="14.25" customHeight="1">
      <c r="A68" s="795">
        <v>1.0</v>
      </c>
      <c r="B68" s="796" t="s">
        <v>1824</v>
      </c>
      <c r="C68" s="794" t="s">
        <v>1825</v>
      </c>
      <c r="D68" s="401"/>
      <c r="E68" s="401"/>
      <c r="F68" s="401"/>
      <c r="G68" s="401"/>
      <c r="H68" s="401"/>
      <c r="I68" s="401"/>
      <c r="J68" s="401"/>
      <c r="K68" s="401"/>
      <c r="L68" s="401"/>
      <c r="M68" s="401"/>
      <c r="N68" s="401"/>
      <c r="O68" s="401"/>
      <c r="P68" s="401"/>
      <c r="Q68" s="401"/>
      <c r="R68" s="401"/>
      <c r="S68" s="401"/>
      <c r="T68" s="401"/>
      <c r="U68" s="401"/>
      <c r="V68" s="401"/>
      <c r="W68" s="189"/>
      <c r="X68" s="189"/>
      <c r="Y68" s="189"/>
      <c r="Z68" s="189"/>
    </row>
    <row r="69" ht="14.25" customHeight="1">
      <c r="A69" s="795">
        <v>2.0</v>
      </c>
      <c r="B69" s="796" t="s">
        <v>1826</v>
      </c>
      <c r="C69" s="794" t="s">
        <v>1827</v>
      </c>
      <c r="D69" s="401"/>
      <c r="E69" s="401"/>
      <c r="F69" s="401"/>
      <c r="G69" s="401"/>
      <c r="H69" s="401"/>
      <c r="I69" s="401"/>
      <c r="J69" s="401"/>
      <c r="K69" s="401"/>
      <c r="L69" s="401"/>
      <c r="M69" s="401"/>
      <c r="N69" s="401"/>
      <c r="O69" s="401"/>
      <c r="P69" s="401"/>
      <c r="Q69" s="401"/>
      <c r="R69" s="401"/>
      <c r="S69" s="401"/>
      <c r="T69" s="401"/>
      <c r="U69" s="401"/>
      <c r="V69" s="401"/>
      <c r="W69" s="189"/>
      <c r="X69" s="189"/>
      <c r="Y69" s="189"/>
      <c r="Z69" s="189"/>
    </row>
    <row r="70" ht="14.25" customHeight="1">
      <c r="A70" s="795">
        <v>3.0</v>
      </c>
      <c r="B70" s="796" t="s">
        <v>1828</v>
      </c>
      <c r="C70" s="794" t="s">
        <v>1829</v>
      </c>
      <c r="D70" s="401"/>
      <c r="E70" s="401"/>
      <c r="F70" s="401"/>
      <c r="G70" s="401"/>
      <c r="H70" s="401"/>
      <c r="I70" s="401"/>
      <c r="J70" s="401"/>
      <c r="K70" s="401"/>
      <c r="L70" s="401"/>
      <c r="M70" s="401"/>
      <c r="N70" s="401"/>
      <c r="O70" s="401"/>
      <c r="P70" s="401"/>
      <c r="Q70" s="401"/>
      <c r="R70" s="401"/>
      <c r="S70" s="401"/>
      <c r="T70" s="401"/>
      <c r="U70" s="401"/>
      <c r="V70" s="401"/>
      <c r="W70" s="189"/>
      <c r="X70" s="189"/>
      <c r="Y70" s="189"/>
      <c r="Z70" s="189"/>
    </row>
    <row r="71" ht="14.25" customHeight="1">
      <c r="A71" s="793"/>
      <c r="B71" s="794"/>
      <c r="C71" s="794"/>
      <c r="D71" s="401"/>
      <c r="E71" s="401"/>
      <c r="F71" s="401"/>
      <c r="G71" s="401"/>
      <c r="H71" s="401"/>
      <c r="I71" s="401"/>
      <c r="J71" s="401"/>
      <c r="K71" s="401"/>
      <c r="L71" s="401"/>
      <c r="M71" s="401"/>
      <c r="N71" s="401"/>
      <c r="O71" s="401"/>
      <c r="P71" s="401"/>
      <c r="Q71" s="401"/>
      <c r="R71" s="401"/>
      <c r="S71" s="401"/>
      <c r="T71" s="401"/>
      <c r="U71" s="401"/>
      <c r="V71" s="401"/>
      <c r="W71" s="189"/>
      <c r="X71" s="189"/>
      <c r="Y71" s="189"/>
      <c r="Z71" s="189"/>
    </row>
    <row r="72" ht="14.25" customHeight="1">
      <c r="A72" s="793"/>
      <c r="B72" s="791" t="s">
        <v>1830</v>
      </c>
      <c r="C72" s="794"/>
      <c r="D72" s="401"/>
      <c r="E72" s="401"/>
      <c r="F72" s="401"/>
      <c r="G72" s="401"/>
      <c r="H72" s="401"/>
      <c r="I72" s="401"/>
      <c r="J72" s="401"/>
      <c r="K72" s="401"/>
      <c r="L72" s="401"/>
      <c r="M72" s="401"/>
      <c r="N72" s="401"/>
      <c r="O72" s="401"/>
      <c r="P72" s="401"/>
      <c r="Q72" s="401"/>
      <c r="R72" s="401"/>
      <c r="S72" s="401"/>
      <c r="T72" s="401"/>
      <c r="U72" s="401"/>
      <c r="V72" s="401"/>
      <c r="W72" s="189"/>
      <c r="X72" s="189"/>
      <c r="Y72" s="189"/>
      <c r="Z72" s="189"/>
    </row>
    <row r="73" ht="14.25" customHeight="1">
      <c r="A73" s="795">
        <v>1.0</v>
      </c>
      <c r="B73" s="796" t="s">
        <v>1831</v>
      </c>
      <c r="C73" s="794" t="s">
        <v>1832</v>
      </c>
      <c r="D73" s="401"/>
      <c r="E73" s="401"/>
      <c r="F73" s="401"/>
      <c r="G73" s="401"/>
      <c r="H73" s="401"/>
      <c r="I73" s="401"/>
      <c r="J73" s="401"/>
      <c r="K73" s="401"/>
      <c r="L73" s="401"/>
      <c r="M73" s="401"/>
      <c r="N73" s="401"/>
      <c r="O73" s="401"/>
      <c r="P73" s="401"/>
      <c r="Q73" s="401"/>
      <c r="R73" s="401"/>
      <c r="S73" s="401"/>
      <c r="T73" s="401"/>
      <c r="U73" s="401"/>
      <c r="V73" s="401"/>
      <c r="W73" s="189"/>
      <c r="X73" s="189"/>
      <c r="Y73" s="189"/>
      <c r="Z73" s="189"/>
    </row>
    <row r="74" ht="14.25" customHeight="1">
      <c r="A74" s="795">
        <v>2.0</v>
      </c>
      <c r="B74" s="796" t="s">
        <v>1833</v>
      </c>
      <c r="C74" s="794" t="s">
        <v>1832</v>
      </c>
      <c r="D74" s="401"/>
      <c r="E74" s="401"/>
      <c r="F74" s="401"/>
      <c r="G74" s="401"/>
      <c r="H74" s="401"/>
      <c r="I74" s="401"/>
      <c r="J74" s="401"/>
      <c r="K74" s="401"/>
      <c r="L74" s="401"/>
      <c r="M74" s="401"/>
      <c r="N74" s="401"/>
      <c r="O74" s="401"/>
      <c r="P74" s="401"/>
      <c r="Q74" s="401"/>
      <c r="R74" s="401"/>
      <c r="S74" s="401"/>
      <c r="T74" s="401"/>
      <c r="U74" s="401"/>
      <c r="V74" s="401"/>
      <c r="W74" s="189"/>
      <c r="X74" s="189"/>
      <c r="Y74" s="189"/>
      <c r="Z74" s="189"/>
    </row>
    <row r="75" ht="45.0" customHeight="1">
      <c r="A75" s="795">
        <v>3.0</v>
      </c>
      <c r="B75" s="796" t="s">
        <v>1834</v>
      </c>
      <c r="C75" s="794" t="s">
        <v>1835</v>
      </c>
      <c r="D75" s="401"/>
      <c r="E75" s="401"/>
      <c r="F75" s="401"/>
      <c r="G75" s="401"/>
      <c r="H75" s="401"/>
      <c r="I75" s="401"/>
      <c r="J75" s="401"/>
      <c r="K75" s="401"/>
      <c r="L75" s="401"/>
      <c r="M75" s="401"/>
      <c r="N75" s="401"/>
      <c r="O75" s="401"/>
      <c r="P75" s="401"/>
      <c r="Q75" s="401"/>
      <c r="R75" s="401"/>
      <c r="S75" s="401"/>
      <c r="T75" s="401"/>
      <c r="U75" s="401"/>
      <c r="V75" s="401"/>
      <c r="W75" s="189"/>
      <c r="X75" s="189"/>
      <c r="Y75" s="189"/>
      <c r="Z75" s="189"/>
    </row>
    <row r="76" ht="14.25" customHeight="1">
      <c r="A76" s="795">
        <v>3.0</v>
      </c>
      <c r="B76" s="796" t="s">
        <v>1836</v>
      </c>
      <c r="C76" s="794" t="s">
        <v>1835</v>
      </c>
      <c r="D76" s="401"/>
      <c r="E76" s="401"/>
      <c r="F76" s="401"/>
      <c r="G76" s="401"/>
      <c r="H76" s="401"/>
      <c r="I76" s="401"/>
      <c r="J76" s="401"/>
      <c r="K76" s="401"/>
      <c r="L76" s="401"/>
      <c r="M76" s="401"/>
      <c r="N76" s="401"/>
      <c r="O76" s="401"/>
      <c r="P76" s="401"/>
      <c r="Q76" s="401"/>
      <c r="R76" s="401"/>
      <c r="S76" s="401"/>
      <c r="T76" s="401"/>
      <c r="U76" s="401"/>
      <c r="V76" s="401"/>
      <c r="W76" s="189"/>
      <c r="X76" s="189"/>
      <c r="Y76" s="189"/>
      <c r="Z76" s="189"/>
    </row>
    <row r="77" ht="14.25" customHeight="1">
      <c r="A77" s="795">
        <v>4.0</v>
      </c>
      <c r="B77" s="796" t="s">
        <v>1837</v>
      </c>
      <c r="C77" s="794" t="s">
        <v>1838</v>
      </c>
      <c r="D77" s="401"/>
      <c r="E77" s="401"/>
      <c r="F77" s="401"/>
      <c r="G77" s="401"/>
      <c r="H77" s="401"/>
      <c r="I77" s="401"/>
      <c r="J77" s="401"/>
      <c r="K77" s="401"/>
      <c r="L77" s="401"/>
      <c r="M77" s="401"/>
      <c r="N77" s="401"/>
      <c r="O77" s="401"/>
      <c r="P77" s="401"/>
      <c r="Q77" s="401"/>
      <c r="R77" s="401"/>
      <c r="S77" s="401"/>
      <c r="T77" s="401"/>
      <c r="U77" s="401"/>
      <c r="V77" s="401"/>
      <c r="W77" s="189"/>
      <c r="X77" s="189"/>
      <c r="Y77" s="189"/>
      <c r="Z77" s="189"/>
    </row>
    <row r="78" ht="30.0" customHeight="1">
      <c r="A78" s="795">
        <v>5.0</v>
      </c>
      <c r="B78" s="796" t="s">
        <v>1839</v>
      </c>
      <c r="C78" s="794" t="s">
        <v>1840</v>
      </c>
      <c r="D78" s="401"/>
      <c r="E78" s="401"/>
      <c r="F78" s="401"/>
      <c r="G78" s="401"/>
      <c r="H78" s="401"/>
      <c r="I78" s="401"/>
      <c r="J78" s="401"/>
      <c r="K78" s="401"/>
      <c r="L78" s="401"/>
      <c r="M78" s="401"/>
      <c r="N78" s="401"/>
      <c r="O78" s="401"/>
      <c r="P78" s="401"/>
      <c r="Q78" s="401"/>
      <c r="R78" s="401"/>
      <c r="S78" s="401"/>
      <c r="T78" s="401"/>
      <c r="U78" s="401"/>
      <c r="V78" s="401"/>
      <c r="W78" s="189"/>
      <c r="X78" s="189"/>
      <c r="Y78" s="189"/>
      <c r="Z78" s="189"/>
    </row>
    <row r="79" ht="30.0" customHeight="1">
      <c r="A79" s="793"/>
      <c r="B79" s="794"/>
      <c r="C79" s="794"/>
      <c r="D79" s="401"/>
      <c r="E79" s="401"/>
      <c r="F79" s="401"/>
      <c r="G79" s="401"/>
      <c r="H79" s="401"/>
      <c r="I79" s="401"/>
      <c r="J79" s="401"/>
      <c r="K79" s="401"/>
      <c r="L79" s="401"/>
      <c r="M79" s="401"/>
      <c r="N79" s="401"/>
      <c r="O79" s="401"/>
      <c r="P79" s="401"/>
      <c r="Q79" s="401"/>
      <c r="R79" s="401"/>
      <c r="S79" s="401"/>
      <c r="T79" s="401"/>
      <c r="U79" s="401"/>
      <c r="V79" s="401"/>
      <c r="W79" s="189"/>
      <c r="X79" s="189"/>
      <c r="Y79" s="189"/>
      <c r="Z79" s="189"/>
    </row>
    <row r="80" ht="14.25" customHeight="1">
      <c r="A80" s="793"/>
      <c r="B80" s="791" t="s">
        <v>1841</v>
      </c>
      <c r="C80" s="794"/>
      <c r="D80" s="401"/>
      <c r="E80" s="401"/>
      <c r="F80" s="401"/>
      <c r="G80" s="401"/>
      <c r="H80" s="401"/>
      <c r="I80" s="401"/>
      <c r="J80" s="401"/>
      <c r="K80" s="401"/>
      <c r="L80" s="401"/>
      <c r="M80" s="401"/>
      <c r="N80" s="401"/>
      <c r="O80" s="401"/>
      <c r="P80" s="401"/>
      <c r="Q80" s="401"/>
      <c r="R80" s="401"/>
      <c r="S80" s="401"/>
      <c r="T80" s="401"/>
      <c r="U80" s="401"/>
      <c r="V80" s="401"/>
      <c r="W80" s="189"/>
      <c r="X80" s="189"/>
      <c r="Y80" s="189"/>
      <c r="Z80" s="189"/>
    </row>
    <row r="81" ht="14.25" customHeight="1">
      <c r="A81" s="795">
        <v>1.0</v>
      </c>
      <c r="B81" s="796" t="s">
        <v>1842</v>
      </c>
      <c r="C81" s="794" t="s">
        <v>1843</v>
      </c>
      <c r="D81" s="401"/>
      <c r="E81" s="401"/>
      <c r="F81" s="401"/>
      <c r="G81" s="401"/>
      <c r="H81" s="401"/>
      <c r="I81" s="401"/>
      <c r="J81" s="401"/>
      <c r="K81" s="401"/>
      <c r="L81" s="401"/>
      <c r="M81" s="401"/>
      <c r="N81" s="401"/>
      <c r="O81" s="401"/>
      <c r="P81" s="401"/>
      <c r="Q81" s="401"/>
      <c r="R81" s="401"/>
      <c r="S81" s="401"/>
      <c r="T81" s="401"/>
      <c r="U81" s="401"/>
      <c r="V81" s="401"/>
      <c r="W81" s="189"/>
      <c r="X81" s="189"/>
      <c r="Y81" s="189"/>
      <c r="Z81" s="189"/>
    </row>
    <row r="82" ht="14.25" customHeight="1">
      <c r="A82" s="795">
        <v>2.0</v>
      </c>
      <c r="B82" s="797" t="s">
        <v>1844</v>
      </c>
      <c r="C82" s="794" t="s">
        <v>1843</v>
      </c>
      <c r="D82" s="189"/>
      <c r="E82" s="189"/>
      <c r="F82" s="189"/>
      <c r="G82" s="189"/>
      <c r="H82" s="189"/>
      <c r="I82" s="189"/>
      <c r="J82" s="189"/>
      <c r="K82" s="189"/>
      <c r="L82" s="189"/>
      <c r="M82" s="189"/>
      <c r="N82" s="189"/>
      <c r="O82" s="189"/>
      <c r="P82" s="189"/>
      <c r="Q82" s="189"/>
      <c r="R82" s="189"/>
      <c r="S82" s="189"/>
      <c r="T82" s="189"/>
      <c r="U82" s="189"/>
      <c r="V82" s="189"/>
      <c r="W82" s="189"/>
      <c r="X82" s="189"/>
      <c r="Y82" s="189"/>
      <c r="Z82" s="189"/>
    </row>
    <row r="83" ht="14.25" customHeight="1">
      <c r="A83" s="795">
        <v>3.0</v>
      </c>
      <c r="B83" s="797" t="s">
        <v>1299</v>
      </c>
      <c r="C83" s="794" t="s">
        <v>1845</v>
      </c>
      <c r="D83" s="189"/>
      <c r="E83" s="189"/>
      <c r="F83" s="189"/>
      <c r="G83" s="189"/>
      <c r="H83" s="189"/>
      <c r="I83" s="189"/>
      <c r="J83" s="189"/>
      <c r="K83" s="189"/>
      <c r="L83" s="189"/>
      <c r="M83" s="189"/>
      <c r="N83" s="189"/>
      <c r="O83" s="189"/>
      <c r="P83" s="189"/>
      <c r="Q83" s="189"/>
      <c r="R83" s="189"/>
      <c r="S83" s="189"/>
      <c r="T83" s="189"/>
      <c r="U83" s="189"/>
      <c r="V83" s="189"/>
      <c r="W83" s="189"/>
      <c r="X83" s="189"/>
      <c r="Y83" s="189"/>
      <c r="Z83" s="189"/>
    </row>
    <row r="84" ht="14.25" customHeight="1">
      <c r="A84" s="793"/>
      <c r="B84" s="798"/>
      <c r="C84" s="794"/>
      <c r="D84" s="189"/>
      <c r="E84" s="189"/>
      <c r="F84" s="189"/>
      <c r="G84" s="189"/>
      <c r="H84" s="189"/>
      <c r="I84" s="189"/>
      <c r="J84" s="189"/>
      <c r="K84" s="189"/>
      <c r="L84" s="189"/>
      <c r="M84" s="189"/>
      <c r="N84" s="189"/>
      <c r="O84" s="189"/>
      <c r="P84" s="189"/>
      <c r="Q84" s="189"/>
      <c r="R84" s="189"/>
      <c r="S84" s="189"/>
      <c r="T84" s="189"/>
      <c r="U84" s="189"/>
      <c r="V84" s="189"/>
      <c r="W84" s="189"/>
      <c r="X84" s="189"/>
      <c r="Y84" s="189"/>
      <c r="Z84" s="189"/>
    </row>
    <row r="85" ht="14.25" customHeight="1">
      <c r="A85" s="793"/>
      <c r="B85" s="799" t="s">
        <v>1846</v>
      </c>
      <c r="C85" s="794"/>
      <c r="D85" s="189"/>
      <c r="E85" s="189"/>
      <c r="F85" s="189"/>
      <c r="G85" s="189"/>
      <c r="H85" s="189"/>
      <c r="I85" s="189"/>
      <c r="J85" s="189"/>
      <c r="K85" s="189"/>
      <c r="L85" s="189"/>
      <c r="M85" s="189"/>
      <c r="N85" s="189"/>
      <c r="O85" s="189"/>
      <c r="P85" s="189"/>
      <c r="Q85" s="189"/>
      <c r="R85" s="189"/>
      <c r="S85" s="189"/>
      <c r="T85" s="189"/>
      <c r="U85" s="189"/>
      <c r="V85" s="189"/>
      <c r="W85" s="189"/>
      <c r="X85" s="189"/>
      <c r="Y85" s="189"/>
      <c r="Z85" s="189"/>
    </row>
    <row r="86" ht="14.25" customHeight="1">
      <c r="A86" s="795">
        <v>1.0</v>
      </c>
      <c r="B86" s="797" t="s">
        <v>1847</v>
      </c>
      <c r="C86" s="798" t="s">
        <v>1848</v>
      </c>
      <c r="D86" s="189"/>
      <c r="E86" s="189"/>
      <c r="F86" s="189"/>
      <c r="G86" s="189"/>
      <c r="H86" s="189"/>
      <c r="I86" s="189"/>
      <c r="J86" s="189"/>
      <c r="K86" s="189"/>
      <c r="L86" s="189"/>
      <c r="M86" s="189"/>
      <c r="N86" s="189"/>
      <c r="O86" s="189"/>
      <c r="P86" s="189"/>
      <c r="Q86" s="189"/>
      <c r="R86" s="189"/>
      <c r="S86" s="189"/>
      <c r="T86" s="189"/>
      <c r="U86" s="189"/>
      <c r="V86" s="189"/>
      <c r="W86" s="189"/>
      <c r="X86" s="189"/>
      <c r="Y86" s="189"/>
      <c r="Z86" s="189"/>
    </row>
    <row r="87" ht="14.25" customHeight="1">
      <c r="A87" s="795">
        <v>2.0</v>
      </c>
      <c r="B87" s="797" t="s">
        <v>1849</v>
      </c>
      <c r="C87" s="798" t="s">
        <v>1850</v>
      </c>
      <c r="D87" s="189"/>
      <c r="E87" s="189"/>
      <c r="F87" s="189"/>
      <c r="G87" s="189"/>
      <c r="H87" s="189"/>
      <c r="I87" s="189"/>
      <c r="J87" s="189"/>
      <c r="K87" s="189"/>
      <c r="L87" s="189"/>
      <c r="M87" s="189"/>
      <c r="N87" s="189"/>
      <c r="O87" s="189"/>
      <c r="P87" s="189"/>
      <c r="Q87" s="189"/>
      <c r="R87" s="189"/>
      <c r="S87" s="189"/>
      <c r="T87" s="189"/>
      <c r="U87" s="189"/>
      <c r="V87" s="189"/>
      <c r="W87" s="189"/>
      <c r="X87" s="189"/>
      <c r="Y87" s="189"/>
      <c r="Z87" s="189"/>
    </row>
    <row r="88" ht="14.25" customHeight="1">
      <c r="A88" s="793"/>
      <c r="B88" s="798"/>
      <c r="C88" s="798"/>
      <c r="D88" s="189"/>
      <c r="E88" s="189"/>
      <c r="F88" s="189"/>
      <c r="G88" s="189"/>
      <c r="H88" s="189"/>
      <c r="I88" s="189"/>
      <c r="J88" s="189"/>
      <c r="K88" s="189"/>
      <c r="L88" s="189"/>
      <c r="M88" s="189"/>
      <c r="N88" s="189"/>
      <c r="O88" s="189"/>
      <c r="P88" s="189"/>
      <c r="Q88" s="189"/>
      <c r="R88" s="189"/>
      <c r="S88" s="189"/>
      <c r="T88" s="189"/>
      <c r="U88" s="189"/>
      <c r="V88" s="189"/>
      <c r="W88" s="189"/>
      <c r="X88" s="189"/>
      <c r="Y88" s="189"/>
      <c r="Z88" s="189"/>
    </row>
    <row r="89" ht="14.25" customHeight="1">
      <c r="A89" s="800" t="s">
        <v>174</v>
      </c>
      <c r="B89" s="799" t="s">
        <v>1851</v>
      </c>
      <c r="C89" s="801"/>
      <c r="D89" s="189"/>
      <c r="E89" s="189"/>
      <c r="F89" s="189"/>
      <c r="G89" s="189"/>
      <c r="H89" s="189"/>
      <c r="I89" s="189"/>
      <c r="J89" s="189"/>
      <c r="K89" s="189"/>
      <c r="L89" s="189"/>
      <c r="M89" s="189"/>
      <c r="N89" s="189"/>
      <c r="O89" s="189"/>
      <c r="P89" s="189"/>
      <c r="Q89" s="189"/>
      <c r="R89" s="189"/>
      <c r="S89" s="189"/>
      <c r="T89" s="189"/>
      <c r="U89" s="189"/>
      <c r="V89" s="189"/>
      <c r="W89" s="189"/>
      <c r="X89" s="189"/>
      <c r="Y89" s="189"/>
      <c r="Z89" s="189"/>
    </row>
    <row r="90" ht="14.25" customHeight="1">
      <c r="A90" s="795"/>
      <c r="B90" s="797"/>
      <c r="C90" s="794"/>
      <c r="D90" s="189"/>
      <c r="E90" s="189"/>
      <c r="F90" s="189"/>
      <c r="G90" s="189"/>
      <c r="H90" s="189"/>
      <c r="I90" s="189"/>
      <c r="J90" s="189"/>
      <c r="K90" s="189"/>
      <c r="L90" s="189"/>
      <c r="M90" s="189"/>
      <c r="N90" s="189"/>
      <c r="O90" s="189"/>
      <c r="P90" s="189"/>
      <c r="Q90" s="189"/>
      <c r="R90" s="189"/>
      <c r="S90" s="189"/>
      <c r="T90" s="189"/>
      <c r="U90" s="189"/>
      <c r="V90" s="189"/>
      <c r="W90" s="189"/>
      <c r="X90" s="189"/>
      <c r="Y90" s="189"/>
      <c r="Z90" s="189"/>
    </row>
    <row r="91" ht="14.25" customHeight="1">
      <c r="A91" s="795"/>
      <c r="B91" s="791" t="s">
        <v>1852</v>
      </c>
      <c r="C91" s="794"/>
      <c r="D91" s="189"/>
      <c r="E91" s="189"/>
      <c r="F91" s="189"/>
      <c r="G91" s="189"/>
      <c r="H91" s="189"/>
      <c r="I91" s="189"/>
      <c r="J91" s="189"/>
      <c r="K91" s="189"/>
      <c r="L91" s="189"/>
      <c r="M91" s="189"/>
      <c r="N91" s="189"/>
      <c r="O91" s="189"/>
      <c r="P91" s="189"/>
      <c r="Q91" s="189"/>
      <c r="R91" s="189"/>
      <c r="S91" s="189"/>
      <c r="T91" s="189"/>
      <c r="U91" s="189"/>
      <c r="V91" s="189"/>
      <c r="W91" s="189"/>
      <c r="X91" s="189"/>
      <c r="Y91" s="189"/>
      <c r="Z91" s="189"/>
    </row>
    <row r="92" ht="14.25" customHeight="1">
      <c r="A92" s="795">
        <v>1.0</v>
      </c>
      <c r="B92" s="797" t="s">
        <v>1853</v>
      </c>
      <c r="C92" s="794" t="s">
        <v>1854</v>
      </c>
      <c r="D92" s="189"/>
      <c r="E92" s="189"/>
      <c r="F92" s="189"/>
      <c r="G92" s="189"/>
      <c r="H92" s="189"/>
      <c r="I92" s="189"/>
      <c r="J92" s="189"/>
      <c r="K92" s="189"/>
      <c r="L92" s="189"/>
      <c r="M92" s="189"/>
      <c r="N92" s="189"/>
      <c r="O92" s="189"/>
      <c r="P92" s="189"/>
      <c r="Q92" s="189"/>
      <c r="R92" s="189"/>
      <c r="S92" s="189"/>
      <c r="T92" s="189"/>
      <c r="U92" s="189"/>
      <c r="V92" s="189"/>
      <c r="W92" s="189"/>
      <c r="X92" s="189"/>
      <c r="Y92" s="189"/>
      <c r="Z92" s="189"/>
    </row>
    <row r="93" ht="14.25" customHeight="1">
      <c r="A93" s="795">
        <v>2.0</v>
      </c>
      <c r="B93" s="797" t="s">
        <v>1855</v>
      </c>
      <c r="C93" s="794" t="s">
        <v>1854</v>
      </c>
      <c r="D93" s="189"/>
      <c r="E93" s="189"/>
      <c r="F93" s="189"/>
      <c r="G93" s="189"/>
      <c r="H93" s="189"/>
      <c r="I93" s="189"/>
      <c r="J93" s="189"/>
      <c r="K93" s="189"/>
      <c r="L93" s="189"/>
      <c r="M93" s="189"/>
      <c r="N93" s="189"/>
      <c r="O93" s="189"/>
      <c r="P93" s="189"/>
      <c r="Q93" s="189"/>
      <c r="R93" s="189"/>
      <c r="S93" s="189"/>
      <c r="T93" s="189"/>
      <c r="U93" s="189"/>
      <c r="V93" s="189"/>
      <c r="W93" s="189"/>
      <c r="X93" s="189"/>
      <c r="Y93" s="189"/>
      <c r="Z93" s="189"/>
    </row>
    <row r="94" ht="14.25" customHeight="1">
      <c r="A94" s="795">
        <v>3.0</v>
      </c>
      <c r="B94" s="797" t="s">
        <v>1856</v>
      </c>
      <c r="C94" s="794" t="s">
        <v>1854</v>
      </c>
      <c r="D94" s="189"/>
      <c r="E94" s="189"/>
      <c r="F94" s="189"/>
      <c r="G94" s="189"/>
      <c r="H94" s="189"/>
      <c r="I94" s="189"/>
      <c r="J94" s="189"/>
      <c r="K94" s="189"/>
      <c r="L94" s="189"/>
      <c r="M94" s="189"/>
      <c r="N94" s="189"/>
      <c r="O94" s="189"/>
      <c r="P94" s="189"/>
      <c r="Q94" s="189"/>
      <c r="R94" s="189"/>
      <c r="S94" s="189"/>
      <c r="T94" s="189"/>
      <c r="U94" s="189"/>
      <c r="V94" s="189"/>
      <c r="W94" s="189"/>
      <c r="X94" s="189"/>
      <c r="Y94" s="189"/>
      <c r="Z94" s="189"/>
    </row>
    <row r="95" ht="14.25" customHeight="1">
      <c r="A95" s="795">
        <v>4.0</v>
      </c>
      <c r="B95" s="797" t="s">
        <v>1857</v>
      </c>
      <c r="C95" s="794" t="s">
        <v>1854</v>
      </c>
      <c r="D95" s="189"/>
      <c r="E95" s="189"/>
      <c r="F95" s="189"/>
      <c r="G95" s="189"/>
      <c r="H95" s="189"/>
      <c r="I95" s="189"/>
      <c r="J95" s="189"/>
      <c r="K95" s="189"/>
      <c r="L95" s="189"/>
      <c r="M95" s="189"/>
      <c r="N95" s="189"/>
      <c r="O95" s="189"/>
      <c r="P95" s="189"/>
      <c r="Q95" s="189"/>
      <c r="R95" s="189"/>
      <c r="S95" s="189"/>
      <c r="T95" s="189"/>
      <c r="U95" s="189"/>
      <c r="V95" s="189"/>
      <c r="W95" s="189"/>
      <c r="X95" s="189"/>
      <c r="Y95" s="189"/>
      <c r="Z95" s="189"/>
    </row>
    <row r="96" ht="14.25" customHeight="1">
      <c r="A96" s="795">
        <v>5.0</v>
      </c>
      <c r="B96" s="797" t="s">
        <v>1858</v>
      </c>
      <c r="C96" s="794" t="s">
        <v>1854</v>
      </c>
      <c r="D96" s="189"/>
      <c r="E96" s="189"/>
      <c r="F96" s="189"/>
      <c r="G96" s="189"/>
      <c r="H96" s="189"/>
      <c r="I96" s="189"/>
      <c r="J96" s="189"/>
      <c r="K96" s="189"/>
      <c r="L96" s="189"/>
      <c r="M96" s="189"/>
      <c r="N96" s="189"/>
      <c r="O96" s="189"/>
      <c r="P96" s="189"/>
      <c r="Q96" s="189"/>
      <c r="R96" s="189"/>
      <c r="S96" s="189"/>
      <c r="T96" s="189"/>
      <c r="U96" s="189"/>
      <c r="V96" s="189"/>
      <c r="W96" s="189"/>
      <c r="X96" s="189"/>
      <c r="Y96" s="189"/>
      <c r="Z96" s="189"/>
    </row>
    <row r="97" ht="14.25" customHeight="1">
      <c r="A97" s="795">
        <v>6.0</v>
      </c>
      <c r="B97" s="797" t="s">
        <v>1824</v>
      </c>
      <c r="C97" s="794" t="s">
        <v>1859</v>
      </c>
      <c r="D97" s="189"/>
      <c r="E97" s="189"/>
      <c r="F97" s="189"/>
      <c r="G97" s="189"/>
      <c r="H97" s="189"/>
      <c r="I97" s="189"/>
      <c r="J97" s="189"/>
      <c r="K97" s="189"/>
      <c r="L97" s="189"/>
      <c r="M97" s="189"/>
      <c r="N97" s="189"/>
      <c r="O97" s="189"/>
      <c r="P97" s="189"/>
      <c r="Q97" s="189"/>
      <c r="R97" s="189"/>
      <c r="S97" s="189"/>
      <c r="T97" s="189"/>
      <c r="U97" s="189"/>
      <c r="V97" s="189"/>
      <c r="W97" s="189"/>
      <c r="X97" s="189"/>
      <c r="Y97" s="189"/>
      <c r="Z97" s="189"/>
    </row>
    <row r="98" ht="14.25" customHeight="1">
      <c r="A98" s="793"/>
      <c r="B98" s="798"/>
      <c r="C98" s="794"/>
      <c r="D98" s="189"/>
      <c r="E98" s="189"/>
      <c r="F98" s="189"/>
      <c r="G98" s="189"/>
      <c r="H98" s="189"/>
      <c r="I98" s="189"/>
      <c r="J98" s="189"/>
      <c r="K98" s="189"/>
      <c r="L98" s="189"/>
      <c r="M98" s="189"/>
      <c r="N98" s="189"/>
      <c r="O98" s="189"/>
      <c r="P98" s="189"/>
      <c r="Q98" s="189"/>
      <c r="R98" s="189"/>
      <c r="S98" s="189"/>
      <c r="T98" s="189"/>
      <c r="U98" s="189"/>
      <c r="V98" s="189"/>
      <c r="W98" s="189"/>
      <c r="X98" s="189"/>
      <c r="Y98" s="189"/>
      <c r="Z98" s="189"/>
    </row>
    <row r="99" ht="14.25" customHeight="1">
      <c r="A99" s="793"/>
      <c r="B99" s="791" t="s">
        <v>1860</v>
      </c>
      <c r="C99" s="794"/>
      <c r="D99" s="189"/>
      <c r="E99" s="189"/>
      <c r="F99" s="189"/>
      <c r="G99" s="189"/>
      <c r="H99" s="189"/>
      <c r="I99" s="189"/>
      <c r="J99" s="189"/>
      <c r="K99" s="189"/>
      <c r="L99" s="189"/>
      <c r="M99" s="189"/>
      <c r="N99" s="189"/>
      <c r="O99" s="189"/>
      <c r="P99" s="189"/>
      <c r="Q99" s="189"/>
      <c r="R99" s="189"/>
      <c r="S99" s="189"/>
      <c r="T99" s="189"/>
      <c r="U99" s="189"/>
      <c r="V99" s="189"/>
      <c r="W99" s="189"/>
      <c r="X99" s="189"/>
      <c r="Y99" s="189"/>
      <c r="Z99" s="189"/>
    </row>
    <row r="100" ht="14.25" customHeight="1">
      <c r="A100" s="793">
        <v>1.0</v>
      </c>
      <c r="B100" s="789" t="s">
        <v>1861</v>
      </c>
      <c r="C100" s="789" t="s">
        <v>1862</v>
      </c>
      <c r="D100" s="189"/>
      <c r="E100" s="189"/>
      <c r="F100" s="189"/>
      <c r="G100" s="189"/>
      <c r="H100" s="189"/>
      <c r="I100" s="189"/>
      <c r="J100" s="189"/>
      <c r="K100" s="189"/>
      <c r="L100" s="189"/>
      <c r="M100" s="189"/>
      <c r="N100" s="189"/>
      <c r="O100" s="189"/>
      <c r="P100" s="189"/>
      <c r="Q100" s="189"/>
      <c r="R100" s="189"/>
      <c r="S100" s="189"/>
      <c r="T100" s="189"/>
      <c r="U100" s="189"/>
      <c r="V100" s="189"/>
      <c r="W100" s="189"/>
      <c r="X100" s="189"/>
      <c r="Y100" s="189"/>
      <c r="Z100" s="189"/>
    </row>
    <row r="101" ht="14.25" customHeight="1">
      <c r="A101" s="793">
        <v>2.0</v>
      </c>
      <c r="B101" s="789" t="s">
        <v>1863</v>
      </c>
      <c r="C101" s="789" t="s">
        <v>1862</v>
      </c>
      <c r="D101" s="189"/>
      <c r="E101" s="189"/>
      <c r="F101" s="189"/>
      <c r="G101" s="189"/>
      <c r="H101" s="189"/>
      <c r="I101" s="189"/>
      <c r="J101" s="189"/>
      <c r="K101" s="189"/>
      <c r="L101" s="189"/>
      <c r="M101" s="189"/>
      <c r="N101" s="189"/>
      <c r="O101" s="189"/>
      <c r="P101" s="189"/>
      <c r="Q101" s="189"/>
      <c r="R101" s="189"/>
      <c r="S101" s="189"/>
      <c r="T101" s="189"/>
      <c r="U101" s="189"/>
      <c r="V101" s="189"/>
      <c r="W101" s="189"/>
      <c r="X101" s="189"/>
      <c r="Y101" s="189"/>
      <c r="Z101" s="189"/>
    </row>
    <row r="102" ht="14.25" customHeight="1">
      <c r="A102" s="793">
        <v>3.0</v>
      </c>
      <c r="B102" s="789" t="s">
        <v>1864</v>
      </c>
      <c r="C102" s="789" t="s">
        <v>1865</v>
      </c>
      <c r="D102" s="189"/>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189"/>
    </row>
    <row r="103" ht="14.25" customHeight="1">
      <c r="A103" s="793">
        <v>4.0</v>
      </c>
      <c r="B103" s="789" t="s">
        <v>1866</v>
      </c>
      <c r="C103" s="789" t="s">
        <v>1867</v>
      </c>
      <c r="D103" s="189"/>
      <c r="E103" s="189"/>
      <c r="F103" s="189"/>
      <c r="G103" s="189"/>
      <c r="H103" s="189"/>
      <c r="I103" s="189"/>
      <c r="J103" s="189"/>
      <c r="K103" s="189"/>
      <c r="L103" s="189"/>
      <c r="M103" s="189"/>
      <c r="N103" s="189"/>
      <c r="O103" s="189"/>
      <c r="P103" s="189"/>
      <c r="Q103" s="189"/>
      <c r="R103" s="189"/>
      <c r="S103" s="189"/>
      <c r="T103" s="189"/>
      <c r="U103" s="189"/>
      <c r="V103" s="189"/>
      <c r="W103" s="189"/>
      <c r="X103" s="189"/>
      <c r="Y103" s="189"/>
      <c r="Z103" s="189"/>
    </row>
    <row r="104" ht="14.25" customHeight="1">
      <c r="A104" s="793">
        <v>5.0</v>
      </c>
      <c r="B104" s="789" t="s">
        <v>1868</v>
      </c>
      <c r="C104" s="789" t="s">
        <v>1869</v>
      </c>
      <c r="D104" s="189"/>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189"/>
    </row>
    <row r="105" ht="14.25" customHeight="1">
      <c r="A105" s="793">
        <v>6.0</v>
      </c>
      <c r="B105" s="789" t="s">
        <v>1870</v>
      </c>
      <c r="C105" s="789" t="s">
        <v>1871</v>
      </c>
      <c r="D105" s="189"/>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189"/>
    </row>
    <row r="106" ht="14.25" customHeight="1">
      <c r="A106" s="793">
        <v>7.0</v>
      </c>
      <c r="B106" s="789" t="s">
        <v>1872</v>
      </c>
      <c r="C106" s="789" t="s">
        <v>1873</v>
      </c>
      <c r="D106" s="189"/>
      <c r="E106" s="189"/>
      <c r="F106" s="189"/>
      <c r="G106" s="189"/>
      <c r="H106" s="189"/>
      <c r="I106" s="189"/>
      <c r="J106" s="189"/>
      <c r="K106" s="189"/>
      <c r="L106" s="189"/>
      <c r="M106" s="189"/>
      <c r="N106" s="189"/>
      <c r="O106" s="189"/>
      <c r="P106" s="189"/>
      <c r="Q106" s="189"/>
      <c r="R106" s="189"/>
      <c r="S106" s="189"/>
      <c r="T106" s="189"/>
      <c r="U106" s="189"/>
      <c r="V106" s="189"/>
      <c r="W106" s="189"/>
      <c r="X106" s="189"/>
      <c r="Y106" s="189"/>
      <c r="Z106" s="189"/>
    </row>
    <row r="107" ht="14.25" customHeight="1">
      <c r="A107" s="793">
        <v>8.0</v>
      </c>
      <c r="B107" s="789" t="s">
        <v>1874</v>
      </c>
      <c r="C107" s="789" t="s">
        <v>1875</v>
      </c>
      <c r="D107" s="189"/>
      <c r="E107" s="189"/>
      <c r="F107" s="189"/>
      <c r="G107" s="189"/>
      <c r="H107" s="189"/>
      <c r="I107" s="189"/>
      <c r="J107" s="189"/>
      <c r="K107" s="189"/>
      <c r="L107" s="189"/>
      <c r="M107" s="189"/>
      <c r="N107" s="189"/>
      <c r="O107" s="189"/>
      <c r="P107" s="189"/>
      <c r="Q107" s="189"/>
      <c r="R107" s="189"/>
      <c r="S107" s="189"/>
      <c r="T107" s="189"/>
      <c r="U107" s="189"/>
      <c r="V107" s="189"/>
      <c r="W107" s="189"/>
      <c r="X107" s="189"/>
      <c r="Y107" s="189"/>
      <c r="Z107" s="189"/>
    </row>
    <row r="108" ht="14.25" customHeight="1">
      <c r="A108" s="793">
        <v>9.0</v>
      </c>
      <c r="B108" s="789" t="s">
        <v>1876</v>
      </c>
      <c r="C108" s="789" t="s">
        <v>1877</v>
      </c>
      <c r="D108" s="189"/>
      <c r="E108" s="189"/>
      <c r="F108" s="189"/>
      <c r="G108" s="189"/>
      <c r="H108" s="189"/>
      <c r="I108" s="189"/>
      <c r="J108" s="189"/>
      <c r="K108" s="189"/>
      <c r="L108" s="189"/>
      <c r="M108" s="189"/>
      <c r="N108" s="189"/>
      <c r="O108" s="189"/>
      <c r="P108" s="189"/>
      <c r="Q108" s="189"/>
      <c r="R108" s="189"/>
      <c r="S108" s="189"/>
      <c r="T108" s="189"/>
      <c r="U108" s="189"/>
      <c r="V108" s="189"/>
      <c r="W108" s="189"/>
      <c r="X108" s="189"/>
      <c r="Y108" s="189"/>
      <c r="Z108" s="189"/>
    </row>
    <row r="109" ht="14.25" customHeight="1">
      <c r="A109" s="793">
        <v>10.0</v>
      </c>
      <c r="B109" s="789" t="s">
        <v>1878</v>
      </c>
      <c r="C109" s="789" t="s">
        <v>1879</v>
      </c>
      <c r="D109" s="189"/>
      <c r="E109" s="189"/>
      <c r="F109" s="189"/>
      <c r="G109" s="189"/>
      <c r="H109" s="189"/>
      <c r="I109" s="189"/>
      <c r="J109" s="189"/>
      <c r="K109" s="189"/>
      <c r="L109" s="189"/>
      <c r="M109" s="189"/>
      <c r="N109" s="189"/>
      <c r="O109" s="189"/>
      <c r="P109" s="189"/>
      <c r="Q109" s="189"/>
      <c r="R109" s="189"/>
      <c r="S109" s="189"/>
      <c r="T109" s="189"/>
      <c r="U109" s="189"/>
      <c r="V109" s="189"/>
      <c r="W109" s="189"/>
      <c r="X109" s="189"/>
      <c r="Y109" s="189"/>
      <c r="Z109" s="189"/>
    </row>
    <row r="110" ht="14.25" customHeight="1">
      <c r="A110" s="793">
        <v>11.0</v>
      </c>
      <c r="B110" s="789" t="s">
        <v>1880</v>
      </c>
      <c r="C110" s="789" t="s">
        <v>1881</v>
      </c>
      <c r="D110" s="189"/>
      <c r="E110" s="189"/>
      <c r="F110" s="189"/>
      <c r="G110" s="189"/>
      <c r="H110" s="189"/>
      <c r="I110" s="189"/>
      <c r="J110" s="189"/>
      <c r="K110" s="189"/>
      <c r="L110" s="189"/>
      <c r="M110" s="189"/>
      <c r="N110" s="189"/>
      <c r="O110" s="189"/>
      <c r="P110" s="189"/>
      <c r="Q110" s="189"/>
      <c r="R110" s="189"/>
      <c r="S110" s="189"/>
      <c r="T110" s="189"/>
      <c r="U110" s="189"/>
      <c r="V110" s="189"/>
      <c r="W110" s="189"/>
      <c r="X110" s="189"/>
      <c r="Y110" s="189"/>
      <c r="Z110" s="189"/>
    </row>
    <row r="111" ht="14.25" customHeight="1">
      <c r="A111" s="793">
        <v>12.0</v>
      </c>
      <c r="B111" s="789" t="s">
        <v>1882</v>
      </c>
      <c r="C111" s="789" t="s">
        <v>1879</v>
      </c>
      <c r="D111" s="189"/>
      <c r="E111" s="189"/>
      <c r="F111" s="189"/>
      <c r="G111" s="189"/>
      <c r="H111" s="189"/>
      <c r="I111" s="189"/>
      <c r="J111" s="189"/>
      <c r="K111" s="189"/>
      <c r="L111" s="189"/>
      <c r="M111" s="189"/>
      <c r="N111" s="189"/>
      <c r="O111" s="189"/>
      <c r="P111" s="189"/>
      <c r="Q111" s="189"/>
      <c r="R111" s="189"/>
      <c r="S111" s="189"/>
      <c r="T111" s="189"/>
      <c r="U111" s="189"/>
      <c r="V111" s="189"/>
      <c r="W111" s="189"/>
      <c r="X111" s="189"/>
      <c r="Y111" s="189"/>
      <c r="Z111" s="189"/>
    </row>
    <row r="112" ht="14.25" customHeight="1">
      <c r="A112" s="793">
        <v>13.0</v>
      </c>
      <c r="B112" s="789" t="s">
        <v>1883</v>
      </c>
      <c r="C112" s="789" t="s">
        <v>1884</v>
      </c>
      <c r="D112" s="189"/>
      <c r="E112" s="189"/>
      <c r="F112" s="189"/>
      <c r="G112" s="189"/>
      <c r="H112" s="189"/>
      <c r="I112" s="189"/>
      <c r="J112" s="189"/>
      <c r="K112" s="189"/>
      <c r="L112" s="189"/>
      <c r="M112" s="189"/>
      <c r="N112" s="189"/>
      <c r="O112" s="189"/>
      <c r="P112" s="189"/>
      <c r="Q112" s="189"/>
      <c r="R112" s="189"/>
      <c r="S112" s="189"/>
      <c r="T112" s="189"/>
      <c r="U112" s="189"/>
      <c r="V112" s="189"/>
      <c r="W112" s="189"/>
      <c r="X112" s="189"/>
      <c r="Y112" s="189"/>
      <c r="Z112" s="189"/>
    </row>
    <row r="113" ht="14.25" customHeight="1">
      <c r="A113" s="793">
        <v>14.0</v>
      </c>
      <c r="B113" s="789" t="s">
        <v>1885</v>
      </c>
      <c r="C113" s="789" t="s">
        <v>1886</v>
      </c>
      <c r="D113" s="189"/>
      <c r="E113" s="189"/>
      <c r="F113" s="189"/>
      <c r="G113" s="189"/>
      <c r="H113" s="189"/>
      <c r="I113" s="189"/>
      <c r="J113" s="189"/>
      <c r="K113" s="189"/>
      <c r="L113" s="189"/>
      <c r="M113" s="189"/>
      <c r="N113" s="189"/>
      <c r="O113" s="189"/>
      <c r="P113" s="189"/>
      <c r="Q113" s="189"/>
      <c r="R113" s="189"/>
      <c r="S113" s="189"/>
      <c r="T113" s="189"/>
      <c r="U113" s="189"/>
      <c r="V113" s="189"/>
      <c r="W113" s="189"/>
      <c r="X113" s="189"/>
      <c r="Y113" s="189"/>
      <c r="Z113" s="189"/>
    </row>
    <row r="114" ht="14.25" customHeight="1">
      <c r="A114" s="793">
        <v>15.0</v>
      </c>
      <c r="B114" s="789" t="s">
        <v>1887</v>
      </c>
      <c r="C114" s="789" t="s">
        <v>1888</v>
      </c>
      <c r="D114" s="189"/>
      <c r="E114" s="189"/>
      <c r="F114" s="189"/>
      <c r="G114" s="189"/>
      <c r="H114" s="189"/>
      <c r="I114" s="189"/>
      <c r="J114" s="189"/>
      <c r="K114" s="189"/>
      <c r="L114" s="189"/>
      <c r="M114" s="189"/>
      <c r="N114" s="189"/>
      <c r="O114" s="189"/>
      <c r="P114" s="189"/>
      <c r="Q114" s="189"/>
      <c r="R114" s="189"/>
      <c r="S114" s="189"/>
      <c r="T114" s="189"/>
      <c r="U114" s="189"/>
      <c r="V114" s="189"/>
      <c r="W114" s="189"/>
      <c r="X114" s="189"/>
      <c r="Y114" s="189"/>
      <c r="Z114" s="189"/>
    </row>
    <row r="115" ht="14.25" customHeight="1">
      <c r="A115" s="793">
        <v>16.0</v>
      </c>
      <c r="B115" s="789" t="s">
        <v>1889</v>
      </c>
      <c r="C115" s="789" t="s">
        <v>1890</v>
      </c>
      <c r="D115" s="189"/>
      <c r="E115" s="189"/>
      <c r="F115" s="189"/>
      <c r="G115" s="189"/>
      <c r="H115" s="189"/>
      <c r="I115" s="189"/>
      <c r="J115" s="189"/>
      <c r="K115" s="189"/>
      <c r="L115" s="189"/>
      <c r="M115" s="189"/>
      <c r="N115" s="189"/>
      <c r="O115" s="189"/>
      <c r="P115" s="189"/>
      <c r="Q115" s="189"/>
      <c r="R115" s="189"/>
      <c r="S115" s="189"/>
      <c r="T115" s="189"/>
      <c r="U115" s="189"/>
      <c r="V115" s="189"/>
      <c r="W115" s="189"/>
      <c r="X115" s="189"/>
      <c r="Y115" s="189"/>
      <c r="Z115" s="189"/>
    </row>
    <row r="116" ht="14.25" customHeight="1">
      <c r="A116" s="793">
        <v>17.0</v>
      </c>
      <c r="B116" s="789" t="s">
        <v>1891</v>
      </c>
      <c r="C116" s="789" t="s">
        <v>1892</v>
      </c>
      <c r="D116" s="189"/>
      <c r="E116" s="189"/>
      <c r="F116" s="189"/>
      <c r="G116" s="189"/>
      <c r="H116" s="189"/>
      <c r="I116" s="189"/>
      <c r="J116" s="189"/>
      <c r="K116" s="189"/>
      <c r="L116" s="189"/>
      <c r="M116" s="189"/>
      <c r="N116" s="189"/>
      <c r="O116" s="189"/>
      <c r="P116" s="189"/>
      <c r="Q116" s="189"/>
      <c r="R116" s="189"/>
      <c r="S116" s="189"/>
      <c r="T116" s="189"/>
      <c r="U116" s="189"/>
      <c r="V116" s="189"/>
      <c r="W116" s="189"/>
      <c r="X116" s="189"/>
      <c r="Y116" s="189"/>
      <c r="Z116" s="189"/>
    </row>
    <row r="117" ht="14.25" customHeight="1">
      <c r="A117" s="793">
        <v>18.0</v>
      </c>
      <c r="B117" s="789" t="s">
        <v>1893</v>
      </c>
      <c r="C117" s="789" t="s">
        <v>1894</v>
      </c>
      <c r="D117" s="189"/>
      <c r="E117" s="189"/>
      <c r="F117" s="189"/>
      <c r="G117" s="189"/>
      <c r="H117" s="189"/>
      <c r="I117" s="189"/>
      <c r="J117" s="189"/>
      <c r="K117" s="189"/>
      <c r="L117" s="189"/>
      <c r="M117" s="189"/>
      <c r="N117" s="189"/>
      <c r="O117" s="189"/>
      <c r="P117" s="189"/>
      <c r="Q117" s="189"/>
      <c r="R117" s="189"/>
      <c r="S117" s="189"/>
      <c r="T117" s="189"/>
      <c r="U117" s="189"/>
      <c r="V117" s="189"/>
      <c r="W117" s="189"/>
      <c r="X117" s="189"/>
      <c r="Y117" s="189"/>
      <c r="Z117" s="189"/>
    </row>
    <row r="118" ht="14.25" customHeight="1">
      <c r="A118" s="793">
        <v>19.0</v>
      </c>
      <c r="B118" s="789" t="s">
        <v>1895</v>
      </c>
      <c r="C118" s="789" t="s">
        <v>1896</v>
      </c>
      <c r="D118" s="189"/>
      <c r="E118" s="189"/>
      <c r="F118" s="189"/>
      <c r="G118" s="189"/>
      <c r="H118" s="189"/>
      <c r="I118" s="189"/>
      <c r="J118" s="189"/>
      <c r="K118" s="189"/>
      <c r="L118" s="189"/>
      <c r="M118" s="189"/>
      <c r="N118" s="189"/>
      <c r="O118" s="189"/>
      <c r="P118" s="189"/>
      <c r="Q118" s="189"/>
      <c r="R118" s="189"/>
      <c r="S118" s="189"/>
      <c r="T118" s="189"/>
      <c r="U118" s="189"/>
      <c r="V118" s="189"/>
      <c r="W118" s="189"/>
      <c r="X118" s="189"/>
      <c r="Y118" s="189"/>
      <c r="Z118" s="189"/>
    </row>
    <row r="119" ht="14.25" customHeight="1">
      <c r="A119" s="793">
        <v>20.0</v>
      </c>
      <c r="B119" s="789" t="s">
        <v>1897</v>
      </c>
      <c r="C119" s="789" t="s">
        <v>1898</v>
      </c>
      <c r="D119" s="189"/>
      <c r="E119" s="189"/>
      <c r="F119" s="189"/>
      <c r="G119" s="189"/>
      <c r="H119" s="189"/>
      <c r="I119" s="189"/>
      <c r="J119" s="189"/>
      <c r="K119" s="189"/>
      <c r="L119" s="189"/>
      <c r="M119" s="189"/>
      <c r="N119" s="189"/>
      <c r="O119" s="189"/>
      <c r="P119" s="189"/>
      <c r="Q119" s="189"/>
      <c r="R119" s="189"/>
      <c r="S119" s="189"/>
      <c r="T119" s="189"/>
      <c r="U119" s="189"/>
      <c r="V119" s="189"/>
      <c r="W119" s="189"/>
      <c r="X119" s="189"/>
      <c r="Y119" s="189"/>
      <c r="Z119" s="189"/>
    </row>
    <row r="120" ht="14.25" customHeight="1">
      <c r="A120" s="793">
        <v>21.0</v>
      </c>
      <c r="B120" s="789" t="s">
        <v>1899</v>
      </c>
      <c r="C120" s="789" t="s">
        <v>1900</v>
      </c>
      <c r="D120" s="189"/>
      <c r="E120" s="189"/>
      <c r="F120" s="189"/>
      <c r="G120" s="189"/>
      <c r="H120" s="189"/>
      <c r="I120" s="189"/>
      <c r="J120" s="189"/>
      <c r="K120" s="189"/>
      <c r="L120" s="189"/>
      <c r="M120" s="189"/>
      <c r="N120" s="189"/>
      <c r="O120" s="189"/>
      <c r="P120" s="189"/>
      <c r="Q120" s="189"/>
      <c r="R120" s="189"/>
      <c r="S120" s="189"/>
      <c r="T120" s="189"/>
      <c r="U120" s="189"/>
      <c r="V120" s="189"/>
      <c r="W120" s="189"/>
      <c r="X120" s="189"/>
      <c r="Y120" s="189"/>
      <c r="Z120" s="189"/>
    </row>
    <row r="121" ht="14.25" customHeight="1">
      <c r="A121" s="793"/>
      <c r="B121" s="789"/>
      <c r="C121" s="789"/>
      <c r="D121" s="189"/>
      <c r="E121" s="189"/>
      <c r="F121" s="189"/>
      <c r="G121" s="189"/>
      <c r="H121" s="189"/>
      <c r="I121" s="189"/>
      <c r="J121" s="189"/>
      <c r="K121" s="189"/>
      <c r="L121" s="189"/>
      <c r="M121" s="189"/>
      <c r="N121" s="189"/>
      <c r="O121" s="189"/>
      <c r="P121" s="189"/>
      <c r="Q121" s="189"/>
      <c r="R121" s="189"/>
      <c r="S121" s="189"/>
      <c r="T121" s="189"/>
      <c r="U121" s="189"/>
      <c r="V121" s="189"/>
      <c r="W121" s="189"/>
      <c r="X121" s="189"/>
      <c r="Y121" s="189"/>
      <c r="Z121" s="189"/>
    </row>
    <row r="122" ht="14.25" customHeight="1">
      <c r="A122" s="793"/>
      <c r="B122" s="791" t="s">
        <v>1901</v>
      </c>
      <c r="C122" s="789"/>
      <c r="D122" s="189"/>
      <c r="E122" s="189"/>
      <c r="F122" s="189"/>
      <c r="G122" s="189"/>
      <c r="H122" s="189"/>
      <c r="I122" s="189"/>
      <c r="J122" s="189"/>
      <c r="K122" s="189"/>
      <c r="L122" s="189"/>
      <c r="M122" s="189"/>
      <c r="N122" s="189"/>
      <c r="O122" s="189"/>
      <c r="P122" s="189"/>
      <c r="Q122" s="189"/>
      <c r="R122" s="189"/>
      <c r="S122" s="189"/>
      <c r="T122" s="189"/>
      <c r="U122" s="189"/>
      <c r="V122" s="189"/>
      <c r="W122" s="189"/>
      <c r="X122" s="189"/>
      <c r="Y122" s="189"/>
      <c r="Z122" s="189"/>
    </row>
    <row r="123" ht="14.25" customHeight="1">
      <c r="A123" s="793">
        <v>1.0</v>
      </c>
      <c r="B123" s="789" t="s">
        <v>1902</v>
      </c>
      <c r="C123" s="789" t="s">
        <v>1903</v>
      </c>
      <c r="D123" s="189"/>
      <c r="E123" s="189"/>
      <c r="F123" s="189"/>
      <c r="G123" s="189"/>
      <c r="H123" s="189"/>
      <c r="I123" s="189"/>
      <c r="J123" s="189"/>
      <c r="K123" s="189"/>
      <c r="L123" s="189"/>
      <c r="M123" s="189"/>
      <c r="N123" s="189"/>
      <c r="O123" s="189"/>
      <c r="P123" s="189"/>
      <c r="Q123" s="189"/>
      <c r="R123" s="189"/>
      <c r="S123" s="189"/>
      <c r="T123" s="189"/>
      <c r="U123" s="189"/>
      <c r="V123" s="189"/>
      <c r="W123" s="189"/>
      <c r="X123" s="189"/>
      <c r="Y123" s="189"/>
      <c r="Z123" s="189"/>
    </row>
    <row r="124" ht="14.25" customHeight="1">
      <c r="A124" s="793">
        <v>2.0</v>
      </c>
      <c r="B124" s="789" t="s">
        <v>1904</v>
      </c>
      <c r="C124" s="789" t="s">
        <v>1905</v>
      </c>
      <c r="D124" s="189"/>
      <c r="E124" s="189"/>
      <c r="F124" s="189"/>
      <c r="G124" s="189"/>
      <c r="H124" s="189"/>
      <c r="I124" s="189"/>
      <c r="J124" s="189"/>
      <c r="K124" s="189"/>
      <c r="L124" s="189"/>
      <c r="M124" s="189"/>
      <c r="N124" s="189"/>
      <c r="O124" s="189"/>
      <c r="P124" s="189"/>
      <c r="Q124" s="189"/>
      <c r="R124" s="189"/>
      <c r="S124" s="189"/>
      <c r="T124" s="189"/>
      <c r="U124" s="189"/>
      <c r="V124" s="189"/>
      <c r="W124" s="189"/>
      <c r="X124" s="189"/>
      <c r="Y124" s="189"/>
      <c r="Z124" s="189"/>
    </row>
    <row r="125" ht="14.25" customHeight="1">
      <c r="A125" s="793"/>
      <c r="B125" s="798"/>
      <c r="C125" s="794"/>
      <c r="D125" s="189"/>
      <c r="E125" s="189"/>
      <c r="F125" s="189"/>
      <c r="G125" s="189"/>
      <c r="H125" s="189"/>
      <c r="I125" s="189"/>
      <c r="J125" s="189"/>
      <c r="K125" s="189"/>
      <c r="L125" s="189"/>
      <c r="M125" s="189"/>
      <c r="N125" s="189"/>
      <c r="O125" s="189"/>
      <c r="P125" s="189"/>
      <c r="Q125" s="189"/>
      <c r="R125" s="189"/>
      <c r="S125" s="189"/>
      <c r="T125" s="189"/>
      <c r="U125" s="189"/>
      <c r="V125" s="189"/>
      <c r="W125" s="189"/>
      <c r="X125" s="189"/>
      <c r="Y125" s="189"/>
      <c r="Z125" s="189"/>
    </row>
    <row r="126" ht="14.25" customHeight="1">
      <c r="A126" s="800" t="s">
        <v>178</v>
      </c>
      <c r="B126" s="799" t="s">
        <v>1906</v>
      </c>
      <c r="C126" s="801"/>
      <c r="D126" s="189"/>
      <c r="E126" s="189"/>
      <c r="F126" s="189"/>
      <c r="G126" s="189"/>
      <c r="H126" s="189"/>
      <c r="I126" s="189"/>
      <c r="J126" s="189"/>
      <c r="K126" s="189"/>
      <c r="L126" s="189"/>
      <c r="M126" s="189"/>
      <c r="N126" s="189"/>
      <c r="O126" s="189"/>
      <c r="P126" s="189"/>
      <c r="Q126" s="189"/>
      <c r="R126" s="189"/>
      <c r="S126" s="189"/>
      <c r="T126" s="189"/>
      <c r="U126" s="189"/>
      <c r="V126" s="189"/>
      <c r="W126" s="189"/>
      <c r="X126" s="189"/>
      <c r="Y126" s="189"/>
      <c r="Z126" s="189"/>
    </row>
    <row r="127" ht="14.25" customHeight="1">
      <c r="A127" s="795">
        <v>1.0</v>
      </c>
      <c r="B127" s="797" t="s">
        <v>1906</v>
      </c>
      <c r="C127" s="798" t="s">
        <v>1907</v>
      </c>
      <c r="D127" s="189"/>
      <c r="E127" s="189"/>
      <c r="F127" s="189"/>
      <c r="G127" s="189"/>
      <c r="H127" s="189"/>
      <c r="I127" s="189"/>
      <c r="J127" s="189"/>
      <c r="K127" s="189"/>
      <c r="L127" s="189"/>
      <c r="M127" s="189"/>
      <c r="N127" s="189"/>
      <c r="O127" s="189"/>
      <c r="P127" s="189"/>
      <c r="Q127" s="189"/>
      <c r="R127" s="189"/>
      <c r="S127" s="189"/>
      <c r="T127" s="189"/>
      <c r="U127" s="189"/>
      <c r="V127" s="189"/>
      <c r="W127" s="189"/>
      <c r="X127" s="189"/>
      <c r="Y127" s="189"/>
      <c r="Z127" s="189"/>
    </row>
    <row r="128" ht="14.25" customHeight="1">
      <c r="A128" s="795">
        <v>2.0</v>
      </c>
      <c r="B128" s="797" t="s">
        <v>1824</v>
      </c>
      <c r="C128" s="798" t="s">
        <v>1832</v>
      </c>
      <c r="D128" s="189"/>
      <c r="E128" s="189"/>
      <c r="F128" s="189"/>
      <c r="G128" s="189"/>
      <c r="H128" s="189"/>
      <c r="I128" s="189"/>
      <c r="J128" s="189"/>
      <c r="K128" s="189"/>
      <c r="L128" s="189"/>
      <c r="M128" s="189"/>
      <c r="N128" s="189"/>
      <c r="O128" s="189"/>
      <c r="P128" s="189"/>
      <c r="Q128" s="189"/>
      <c r="R128" s="189"/>
      <c r="S128" s="189"/>
      <c r="T128" s="189"/>
      <c r="U128" s="189"/>
      <c r="V128" s="189"/>
      <c r="W128" s="189"/>
      <c r="X128" s="189"/>
      <c r="Y128" s="189"/>
      <c r="Z128" s="189"/>
    </row>
    <row r="129" ht="14.25" customHeight="1">
      <c r="A129" s="793"/>
      <c r="B129" s="798"/>
      <c r="C129" s="794"/>
      <c r="D129" s="189"/>
      <c r="E129" s="189"/>
      <c r="F129" s="189"/>
      <c r="G129" s="189"/>
      <c r="H129" s="189"/>
      <c r="I129" s="189"/>
      <c r="J129" s="189"/>
      <c r="K129" s="189"/>
      <c r="L129" s="189"/>
      <c r="M129" s="189"/>
      <c r="N129" s="189"/>
      <c r="O129" s="189"/>
      <c r="P129" s="189"/>
      <c r="Q129" s="189"/>
      <c r="R129" s="189"/>
      <c r="S129" s="189"/>
      <c r="T129" s="189"/>
      <c r="U129" s="189"/>
      <c r="V129" s="189"/>
      <c r="W129" s="189"/>
      <c r="X129" s="189"/>
      <c r="Y129" s="189"/>
      <c r="Z129" s="189"/>
    </row>
    <row r="130" ht="14.25" customHeight="1">
      <c r="A130" s="800" t="s">
        <v>182</v>
      </c>
      <c r="B130" s="799" t="s">
        <v>1908</v>
      </c>
      <c r="C130" s="801"/>
      <c r="D130" s="189"/>
      <c r="E130" s="189"/>
      <c r="F130" s="189"/>
      <c r="G130" s="189"/>
      <c r="H130" s="189"/>
      <c r="I130" s="189"/>
      <c r="J130" s="189"/>
      <c r="K130" s="189"/>
      <c r="L130" s="189"/>
      <c r="M130" s="189"/>
      <c r="N130" s="189"/>
      <c r="O130" s="189"/>
      <c r="P130" s="189"/>
      <c r="Q130" s="189"/>
      <c r="R130" s="189"/>
      <c r="S130" s="189"/>
      <c r="T130" s="189"/>
      <c r="U130" s="189"/>
      <c r="V130" s="189"/>
      <c r="W130" s="189"/>
      <c r="X130" s="189"/>
      <c r="Y130" s="189"/>
      <c r="Z130" s="189"/>
    </row>
    <row r="131" ht="14.25" customHeight="1">
      <c r="A131" s="795">
        <v>1.0</v>
      </c>
      <c r="B131" s="797" t="s">
        <v>1909</v>
      </c>
      <c r="C131" s="798" t="s">
        <v>1910</v>
      </c>
      <c r="D131" s="189"/>
      <c r="E131" s="189"/>
      <c r="F131" s="189"/>
      <c r="G131" s="189"/>
      <c r="H131" s="189"/>
      <c r="I131" s="189"/>
      <c r="J131" s="189"/>
      <c r="K131" s="189"/>
      <c r="L131" s="189"/>
      <c r="M131" s="189"/>
      <c r="N131" s="189"/>
      <c r="O131" s="189"/>
      <c r="P131" s="189"/>
      <c r="Q131" s="189"/>
      <c r="R131" s="189"/>
      <c r="S131" s="189"/>
      <c r="T131" s="189"/>
      <c r="U131" s="189"/>
      <c r="V131" s="189"/>
      <c r="W131" s="189"/>
      <c r="X131" s="189"/>
      <c r="Y131" s="189"/>
      <c r="Z131" s="189"/>
    </row>
    <row r="132" ht="14.25" customHeight="1">
      <c r="A132" s="795">
        <v>2.0</v>
      </c>
      <c r="B132" s="797" t="s">
        <v>1911</v>
      </c>
      <c r="C132" s="798" t="s">
        <v>1910</v>
      </c>
      <c r="D132" s="189"/>
      <c r="E132" s="189"/>
      <c r="F132" s="189"/>
      <c r="G132" s="189"/>
      <c r="H132" s="189"/>
      <c r="I132" s="189"/>
      <c r="J132" s="189"/>
      <c r="K132" s="189"/>
      <c r="L132" s="189"/>
      <c r="M132" s="189"/>
      <c r="N132" s="189"/>
      <c r="O132" s="189"/>
      <c r="P132" s="189"/>
      <c r="Q132" s="189"/>
      <c r="R132" s="189"/>
      <c r="S132" s="189"/>
      <c r="T132" s="189"/>
      <c r="U132" s="189"/>
      <c r="V132" s="189"/>
      <c r="W132" s="189"/>
      <c r="X132" s="189"/>
      <c r="Y132" s="189"/>
      <c r="Z132" s="189"/>
    </row>
    <row r="133" ht="14.25" customHeight="1">
      <c r="A133" s="795">
        <v>2.0</v>
      </c>
      <c r="B133" s="797" t="s">
        <v>1824</v>
      </c>
      <c r="C133" s="798" t="s">
        <v>1832</v>
      </c>
      <c r="D133" s="189"/>
      <c r="E133" s="189"/>
      <c r="F133" s="189"/>
      <c r="G133" s="189"/>
      <c r="H133" s="189"/>
      <c r="I133" s="189"/>
      <c r="J133" s="189"/>
      <c r="K133" s="189"/>
      <c r="L133" s="189"/>
      <c r="M133" s="189"/>
      <c r="N133" s="189"/>
      <c r="O133" s="189"/>
      <c r="P133" s="189"/>
      <c r="Q133" s="189"/>
      <c r="R133" s="189"/>
      <c r="S133" s="189"/>
      <c r="T133" s="189"/>
      <c r="U133" s="189"/>
      <c r="V133" s="189"/>
      <c r="W133" s="189"/>
      <c r="X133" s="189"/>
      <c r="Y133" s="189"/>
      <c r="Z133" s="189"/>
    </row>
    <row r="134" ht="14.25" customHeight="1">
      <c r="A134" s="793"/>
      <c r="B134" s="798"/>
      <c r="C134" s="798"/>
      <c r="D134" s="189"/>
      <c r="E134" s="189"/>
      <c r="F134" s="189"/>
      <c r="G134" s="189"/>
      <c r="H134" s="189"/>
      <c r="I134" s="189"/>
      <c r="J134" s="189"/>
      <c r="K134" s="189"/>
      <c r="L134" s="189"/>
      <c r="M134" s="189"/>
      <c r="N134" s="189"/>
      <c r="O134" s="189"/>
      <c r="P134" s="189"/>
      <c r="Q134" s="189"/>
      <c r="R134" s="189"/>
      <c r="S134" s="189"/>
      <c r="T134" s="189"/>
      <c r="U134" s="189"/>
      <c r="V134" s="189"/>
      <c r="W134" s="189"/>
      <c r="X134" s="189"/>
      <c r="Y134" s="189"/>
      <c r="Z134" s="189"/>
    </row>
    <row r="135" ht="14.25" customHeight="1">
      <c r="A135" s="802" t="s">
        <v>193</v>
      </c>
      <c r="B135" s="803" t="s">
        <v>1912</v>
      </c>
      <c r="C135" s="804"/>
      <c r="D135" s="189"/>
      <c r="E135" s="189"/>
      <c r="F135" s="189"/>
      <c r="G135" s="189"/>
      <c r="H135" s="189"/>
      <c r="I135" s="189"/>
      <c r="J135" s="189"/>
      <c r="K135" s="189"/>
      <c r="L135" s="189"/>
      <c r="M135" s="189"/>
      <c r="N135" s="189"/>
      <c r="O135" s="189"/>
      <c r="P135" s="189"/>
      <c r="Q135" s="189"/>
      <c r="R135" s="189"/>
      <c r="S135" s="189"/>
      <c r="T135" s="189"/>
      <c r="U135" s="189"/>
      <c r="V135" s="189"/>
      <c r="W135" s="189"/>
      <c r="X135" s="189"/>
      <c r="Y135" s="189"/>
      <c r="Z135" s="189"/>
    </row>
    <row r="136" ht="14.25" customHeight="1">
      <c r="A136" s="795">
        <v>1.0</v>
      </c>
      <c r="B136" s="797" t="s">
        <v>1913</v>
      </c>
      <c r="C136" s="798" t="s">
        <v>1914</v>
      </c>
      <c r="D136" s="189"/>
      <c r="E136" s="189"/>
      <c r="F136" s="189"/>
      <c r="G136" s="189"/>
      <c r="H136" s="189"/>
      <c r="I136" s="189"/>
      <c r="J136" s="189"/>
      <c r="K136" s="189"/>
      <c r="L136" s="189"/>
      <c r="M136" s="189"/>
      <c r="N136" s="189"/>
      <c r="O136" s="189"/>
      <c r="P136" s="189"/>
      <c r="Q136" s="189"/>
      <c r="R136" s="189"/>
      <c r="S136" s="189"/>
      <c r="T136" s="189"/>
      <c r="U136" s="189"/>
      <c r="V136" s="189"/>
      <c r="W136" s="189"/>
      <c r="X136" s="189"/>
      <c r="Y136" s="189"/>
      <c r="Z136" s="189"/>
    </row>
    <row r="137" ht="14.25" customHeight="1">
      <c r="A137" s="795">
        <v>2.0</v>
      </c>
      <c r="B137" s="797" t="s">
        <v>1915</v>
      </c>
      <c r="C137" s="798" t="s">
        <v>1914</v>
      </c>
      <c r="D137" s="189"/>
      <c r="E137" s="189"/>
      <c r="F137" s="189"/>
      <c r="G137" s="189"/>
      <c r="H137" s="189"/>
      <c r="I137" s="189"/>
      <c r="J137" s="189"/>
      <c r="K137" s="189"/>
      <c r="L137" s="189"/>
      <c r="M137" s="189"/>
      <c r="N137" s="189"/>
      <c r="O137" s="189"/>
      <c r="P137" s="189"/>
      <c r="Q137" s="189"/>
      <c r="R137" s="189"/>
      <c r="S137" s="189"/>
      <c r="T137" s="189"/>
      <c r="U137" s="189"/>
      <c r="V137" s="189"/>
      <c r="W137" s="189"/>
      <c r="X137" s="189"/>
      <c r="Y137" s="189"/>
      <c r="Z137" s="189"/>
    </row>
    <row r="138" ht="14.25" customHeight="1">
      <c r="A138" s="795">
        <v>3.0</v>
      </c>
      <c r="B138" s="797" t="s">
        <v>1916</v>
      </c>
      <c r="C138" s="798" t="s">
        <v>1914</v>
      </c>
      <c r="D138" s="189"/>
      <c r="E138" s="189"/>
      <c r="F138" s="189"/>
      <c r="G138" s="189"/>
      <c r="H138" s="189"/>
      <c r="I138" s="189"/>
      <c r="J138" s="189"/>
      <c r="K138" s="189"/>
      <c r="L138" s="189"/>
      <c r="M138" s="189"/>
      <c r="N138" s="189"/>
      <c r="O138" s="189"/>
      <c r="P138" s="189"/>
      <c r="Q138" s="189"/>
      <c r="R138" s="189"/>
      <c r="S138" s="189"/>
      <c r="T138" s="189"/>
      <c r="U138" s="189"/>
      <c r="V138" s="189"/>
      <c r="W138" s="189"/>
      <c r="X138" s="189"/>
      <c r="Y138" s="189"/>
      <c r="Z138" s="189"/>
    </row>
    <row r="139" ht="14.25" customHeight="1">
      <c r="A139" s="795">
        <v>4.0</v>
      </c>
      <c r="B139" s="797" t="s">
        <v>1917</v>
      </c>
      <c r="C139" s="798" t="s">
        <v>1914</v>
      </c>
      <c r="D139" s="189"/>
      <c r="E139" s="189"/>
      <c r="F139" s="189"/>
      <c r="G139" s="189"/>
      <c r="H139" s="189"/>
      <c r="I139" s="189"/>
      <c r="J139" s="189"/>
      <c r="K139" s="189"/>
      <c r="L139" s="189"/>
      <c r="M139" s="189"/>
      <c r="N139" s="189"/>
      <c r="O139" s="189"/>
      <c r="P139" s="189"/>
      <c r="Q139" s="189"/>
      <c r="R139" s="189"/>
      <c r="S139" s="189"/>
      <c r="T139" s="189"/>
      <c r="U139" s="189"/>
      <c r="V139" s="189"/>
      <c r="W139" s="189"/>
      <c r="X139" s="189"/>
      <c r="Y139" s="189"/>
      <c r="Z139" s="189"/>
    </row>
    <row r="140" ht="14.25" customHeight="1">
      <c r="A140" s="795">
        <v>5.0</v>
      </c>
      <c r="B140" s="797" t="s">
        <v>1918</v>
      </c>
      <c r="C140" s="798" t="s">
        <v>1919</v>
      </c>
      <c r="D140" s="189"/>
      <c r="E140" s="189"/>
      <c r="F140" s="189"/>
      <c r="G140" s="189"/>
      <c r="H140" s="189"/>
      <c r="I140" s="189"/>
      <c r="J140" s="189"/>
      <c r="K140" s="189"/>
      <c r="L140" s="189"/>
      <c r="M140" s="189"/>
      <c r="N140" s="189"/>
      <c r="O140" s="189"/>
      <c r="P140" s="189"/>
      <c r="Q140" s="189"/>
      <c r="R140" s="189"/>
      <c r="S140" s="189"/>
      <c r="T140" s="189"/>
      <c r="U140" s="189"/>
      <c r="V140" s="189"/>
      <c r="W140" s="189"/>
      <c r="X140" s="189"/>
      <c r="Y140" s="189"/>
      <c r="Z140" s="189"/>
    </row>
    <row r="141" ht="14.25" customHeight="1">
      <c r="A141" s="795">
        <v>6.0</v>
      </c>
      <c r="B141" s="797" t="s">
        <v>1920</v>
      </c>
      <c r="C141" s="798" t="s">
        <v>1914</v>
      </c>
      <c r="D141" s="189"/>
      <c r="E141" s="189"/>
      <c r="F141" s="189"/>
      <c r="G141" s="189"/>
      <c r="H141" s="189"/>
      <c r="I141" s="189"/>
      <c r="J141" s="189"/>
      <c r="K141" s="189"/>
      <c r="L141" s="189"/>
      <c r="M141" s="189"/>
      <c r="N141" s="189"/>
      <c r="O141" s="189"/>
      <c r="P141" s="189"/>
      <c r="Q141" s="189"/>
      <c r="R141" s="189"/>
      <c r="S141" s="189"/>
      <c r="T141" s="189"/>
      <c r="U141" s="189"/>
      <c r="V141" s="189"/>
      <c r="W141" s="189"/>
      <c r="X141" s="189"/>
      <c r="Y141" s="189"/>
      <c r="Z141" s="189"/>
    </row>
    <row r="142" ht="14.25" customHeight="1">
      <c r="A142" s="805"/>
      <c r="B142" s="806"/>
      <c r="C142" s="80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ht="14.25" customHeight="1">
      <c r="A143" s="802" t="s">
        <v>199</v>
      </c>
      <c r="B143" s="799" t="s">
        <v>1921</v>
      </c>
      <c r="C143" s="801"/>
      <c r="D143" s="189"/>
      <c r="E143" s="189"/>
      <c r="F143" s="189"/>
      <c r="G143" s="189"/>
      <c r="H143" s="189"/>
      <c r="I143" s="189"/>
      <c r="J143" s="189"/>
      <c r="K143" s="189"/>
      <c r="L143" s="189"/>
      <c r="M143" s="189"/>
      <c r="N143" s="189"/>
      <c r="O143" s="189"/>
      <c r="P143" s="189"/>
      <c r="Q143" s="189"/>
      <c r="R143" s="189"/>
      <c r="S143" s="189"/>
      <c r="T143" s="189"/>
      <c r="U143" s="189"/>
      <c r="V143" s="189"/>
      <c r="W143" s="189"/>
      <c r="X143" s="189"/>
      <c r="Y143" s="189"/>
      <c r="Z143" s="189"/>
    </row>
    <row r="144" ht="14.25" customHeight="1">
      <c r="A144" s="793"/>
      <c r="B144" s="789"/>
      <c r="C144" s="789"/>
      <c r="D144" s="189"/>
      <c r="E144" s="189"/>
      <c r="F144" s="189"/>
      <c r="G144" s="189"/>
      <c r="H144" s="189"/>
      <c r="I144" s="189"/>
      <c r="J144" s="189"/>
      <c r="K144" s="189"/>
      <c r="L144" s="189"/>
      <c r="M144" s="189"/>
      <c r="N144" s="189"/>
      <c r="O144" s="189"/>
      <c r="P144" s="189"/>
      <c r="Q144" s="189"/>
      <c r="R144" s="189"/>
      <c r="S144" s="189"/>
      <c r="T144" s="189"/>
      <c r="U144" s="189"/>
      <c r="V144" s="189"/>
      <c r="W144" s="189"/>
      <c r="X144" s="189"/>
      <c r="Y144" s="189"/>
      <c r="Z144" s="189"/>
    </row>
    <row r="145" ht="14.25" customHeight="1">
      <c r="A145" s="795">
        <v>1.0</v>
      </c>
      <c r="B145" s="797" t="s">
        <v>1922</v>
      </c>
      <c r="C145" s="797" t="s">
        <v>1923</v>
      </c>
      <c r="D145" s="189"/>
      <c r="E145" s="189"/>
      <c r="F145" s="189"/>
      <c r="G145" s="189"/>
      <c r="H145" s="189"/>
      <c r="I145" s="189"/>
      <c r="J145" s="189"/>
      <c r="K145" s="189"/>
      <c r="L145" s="189"/>
      <c r="M145" s="189"/>
      <c r="N145" s="189"/>
      <c r="O145" s="189"/>
      <c r="P145" s="189"/>
      <c r="Q145" s="189"/>
      <c r="R145" s="189"/>
      <c r="S145" s="189"/>
      <c r="T145" s="189"/>
      <c r="U145" s="189"/>
      <c r="V145" s="189"/>
      <c r="W145" s="189"/>
      <c r="X145" s="189"/>
      <c r="Y145" s="189"/>
      <c r="Z145" s="189"/>
    </row>
    <row r="146" ht="14.25" customHeight="1">
      <c r="A146" s="793"/>
      <c r="B146" s="798"/>
      <c r="C146" s="798"/>
      <c r="D146" s="189"/>
      <c r="E146" s="189"/>
      <c r="F146" s="189"/>
      <c r="G146" s="189"/>
      <c r="H146" s="189"/>
      <c r="I146" s="189"/>
      <c r="J146" s="189"/>
      <c r="K146" s="189"/>
      <c r="L146" s="189"/>
      <c r="M146" s="189"/>
      <c r="N146" s="189"/>
      <c r="O146" s="189"/>
      <c r="P146" s="189"/>
      <c r="Q146" s="189"/>
      <c r="R146" s="189"/>
      <c r="S146" s="189"/>
      <c r="T146" s="189"/>
      <c r="U146" s="189"/>
      <c r="V146" s="189"/>
      <c r="W146" s="189"/>
      <c r="X146" s="189"/>
      <c r="Y146" s="189"/>
      <c r="Z146" s="189"/>
    </row>
    <row r="147" ht="14.25" customHeight="1">
      <c r="A147" s="800" t="s">
        <v>1924</v>
      </c>
      <c r="B147" s="799" t="s">
        <v>1925</v>
      </c>
      <c r="C147" s="801"/>
      <c r="D147" s="189"/>
      <c r="E147" s="189"/>
      <c r="F147" s="189"/>
      <c r="G147" s="189"/>
      <c r="H147" s="189"/>
      <c r="I147" s="189"/>
      <c r="J147" s="189"/>
      <c r="K147" s="189"/>
      <c r="L147" s="189"/>
      <c r="M147" s="189"/>
      <c r="N147" s="189"/>
      <c r="O147" s="189"/>
      <c r="P147" s="189"/>
      <c r="Q147" s="189"/>
      <c r="R147" s="189"/>
      <c r="S147" s="189"/>
      <c r="T147" s="189"/>
      <c r="U147" s="189"/>
      <c r="V147" s="189"/>
      <c r="W147" s="189"/>
      <c r="X147" s="189"/>
      <c r="Y147" s="189"/>
      <c r="Z147" s="189"/>
    </row>
    <row r="148" ht="14.25" customHeight="1">
      <c r="A148" s="793"/>
      <c r="B148" s="789"/>
      <c r="C148" s="789"/>
      <c r="D148" s="189"/>
      <c r="E148" s="189"/>
      <c r="F148" s="189"/>
      <c r="G148" s="189"/>
      <c r="H148" s="189"/>
      <c r="I148" s="189"/>
      <c r="J148" s="189"/>
      <c r="K148" s="189"/>
      <c r="L148" s="189"/>
      <c r="M148" s="189"/>
      <c r="N148" s="189"/>
      <c r="O148" s="189"/>
      <c r="P148" s="189"/>
      <c r="Q148" s="189"/>
      <c r="R148" s="189"/>
      <c r="S148" s="189"/>
      <c r="T148" s="189"/>
      <c r="U148" s="189"/>
      <c r="V148" s="189"/>
      <c r="W148" s="189"/>
      <c r="X148" s="189"/>
      <c r="Y148" s="189"/>
      <c r="Z148" s="189"/>
    </row>
    <row r="149" ht="14.25" customHeight="1">
      <c r="A149" s="795">
        <v>1.0</v>
      </c>
      <c r="B149" s="797" t="s">
        <v>1926</v>
      </c>
      <c r="C149" s="798" t="s">
        <v>1927</v>
      </c>
      <c r="D149" s="189"/>
      <c r="E149" s="189"/>
      <c r="F149" s="189"/>
      <c r="G149" s="189"/>
      <c r="H149" s="189"/>
      <c r="I149" s="189"/>
      <c r="J149" s="189"/>
      <c r="K149" s="189"/>
      <c r="L149" s="189"/>
      <c r="M149" s="189"/>
      <c r="N149" s="189"/>
      <c r="O149" s="189"/>
      <c r="P149" s="189"/>
      <c r="Q149" s="189"/>
      <c r="R149" s="189"/>
      <c r="S149" s="189"/>
      <c r="T149" s="189"/>
      <c r="U149" s="189"/>
      <c r="V149" s="189"/>
      <c r="W149" s="189"/>
      <c r="X149" s="189"/>
      <c r="Y149" s="189"/>
      <c r="Z149" s="189"/>
    </row>
    <row r="150" ht="14.25" customHeight="1">
      <c r="A150" s="793"/>
      <c r="B150" s="798"/>
      <c r="C150" s="798"/>
      <c r="D150" s="189"/>
      <c r="E150" s="189"/>
      <c r="F150" s="189"/>
      <c r="G150" s="189"/>
      <c r="H150" s="189"/>
      <c r="I150" s="189"/>
      <c r="J150" s="189"/>
      <c r="K150" s="189"/>
      <c r="L150" s="189"/>
      <c r="M150" s="189"/>
      <c r="N150" s="189"/>
      <c r="O150" s="189"/>
      <c r="P150" s="189"/>
      <c r="Q150" s="189"/>
      <c r="R150" s="189"/>
      <c r="S150" s="189"/>
      <c r="T150" s="189"/>
      <c r="U150" s="189"/>
      <c r="V150" s="189"/>
      <c r="W150" s="189"/>
      <c r="X150" s="189"/>
      <c r="Y150" s="189"/>
      <c r="Z150" s="189"/>
    </row>
    <row r="151" ht="14.25" customHeight="1">
      <c r="A151" s="800" t="s">
        <v>1928</v>
      </c>
      <c r="B151" s="799" t="s">
        <v>1929</v>
      </c>
      <c r="C151" s="801" t="s">
        <v>381</v>
      </c>
      <c r="D151" s="189"/>
      <c r="E151" s="189"/>
      <c r="F151" s="189"/>
      <c r="G151" s="189"/>
      <c r="H151" s="189"/>
      <c r="I151" s="189"/>
      <c r="J151" s="189"/>
      <c r="K151" s="189"/>
      <c r="L151" s="189"/>
      <c r="M151" s="189"/>
      <c r="N151" s="189"/>
      <c r="O151" s="189"/>
      <c r="P151" s="189"/>
      <c r="Q151" s="189"/>
      <c r="R151" s="189"/>
      <c r="S151" s="189"/>
      <c r="T151" s="189"/>
      <c r="U151" s="189"/>
      <c r="V151" s="189"/>
      <c r="W151" s="189"/>
      <c r="X151" s="189"/>
      <c r="Y151" s="189"/>
      <c r="Z151" s="189"/>
    </row>
    <row r="152" ht="14.25" customHeight="1">
      <c r="A152" s="793"/>
      <c r="B152" s="789"/>
      <c r="C152" s="789"/>
      <c r="D152" s="189"/>
      <c r="E152" s="189"/>
      <c r="F152" s="189"/>
      <c r="G152" s="189"/>
      <c r="H152" s="189"/>
      <c r="I152" s="189"/>
      <c r="J152" s="189"/>
      <c r="K152" s="189"/>
      <c r="L152" s="189"/>
      <c r="M152" s="189"/>
      <c r="N152" s="189"/>
      <c r="O152" s="189"/>
      <c r="P152" s="189"/>
      <c r="Q152" s="189"/>
      <c r="R152" s="189"/>
      <c r="S152" s="189"/>
      <c r="T152" s="189"/>
      <c r="U152" s="189"/>
      <c r="V152" s="189"/>
      <c r="W152" s="189"/>
      <c r="X152" s="189"/>
      <c r="Y152" s="189"/>
      <c r="Z152" s="189"/>
    </row>
    <row r="153" ht="14.25" customHeight="1">
      <c r="A153" s="793">
        <v>1.0</v>
      </c>
      <c r="B153" s="789" t="s">
        <v>1930</v>
      </c>
      <c r="C153" s="789" t="s">
        <v>1931</v>
      </c>
      <c r="D153" s="189"/>
      <c r="E153" s="189"/>
      <c r="F153" s="189"/>
      <c r="G153" s="189"/>
      <c r="H153" s="189"/>
      <c r="I153" s="189"/>
      <c r="J153" s="189"/>
      <c r="K153" s="189"/>
      <c r="L153" s="189"/>
      <c r="M153" s="189"/>
      <c r="N153" s="189"/>
      <c r="O153" s="189"/>
      <c r="P153" s="189"/>
      <c r="Q153" s="189"/>
      <c r="R153" s="189"/>
      <c r="S153" s="189"/>
      <c r="T153" s="189"/>
      <c r="U153" s="189"/>
      <c r="V153" s="189"/>
      <c r="W153" s="189"/>
      <c r="X153" s="189"/>
      <c r="Y153" s="189"/>
      <c r="Z153" s="189"/>
    </row>
    <row r="154" ht="14.25" customHeight="1">
      <c r="A154" s="793">
        <v>2.0</v>
      </c>
      <c r="B154" s="789" t="s">
        <v>1932</v>
      </c>
      <c r="C154" s="789" t="s">
        <v>1933</v>
      </c>
      <c r="D154" s="189"/>
      <c r="E154" s="189"/>
      <c r="F154" s="189"/>
      <c r="G154" s="189"/>
      <c r="H154" s="189"/>
      <c r="I154" s="189"/>
      <c r="J154" s="189"/>
      <c r="K154" s="189"/>
      <c r="L154" s="189"/>
      <c r="M154" s="189"/>
      <c r="N154" s="189"/>
      <c r="O154" s="189"/>
      <c r="P154" s="189"/>
      <c r="Q154" s="189"/>
      <c r="R154" s="189"/>
      <c r="S154" s="189"/>
      <c r="T154" s="189"/>
      <c r="U154" s="189"/>
      <c r="V154" s="189"/>
      <c r="W154" s="189"/>
      <c r="X154" s="189"/>
      <c r="Y154" s="189"/>
      <c r="Z154" s="189"/>
    </row>
    <row r="155" ht="14.25" customHeight="1">
      <c r="A155" s="793">
        <v>3.0</v>
      </c>
      <c r="B155" s="789" t="s">
        <v>1934</v>
      </c>
      <c r="C155" s="789" t="s">
        <v>1935</v>
      </c>
      <c r="D155" s="189"/>
      <c r="E155" s="189"/>
      <c r="F155" s="189"/>
      <c r="G155" s="189"/>
      <c r="H155" s="189"/>
      <c r="I155" s="189"/>
      <c r="J155" s="189"/>
      <c r="K155" s="189"/>
      <c r="L155" s="189"/>
      <c r="M155" s="189"/>
      <c r="N155" s="189"/>
      <c r="O155" s="189"/>
      <c r="P155" s="189"/>
      <c r="Q155" s="189"/>
      <c r="R155" s="189"/>
      <c r="S155" s="189"/>
      <c r="T155" s="189"/>
      <c r="U155" s="189"/>
      <c r="V155" s="189"/>
      <c r="W155" s="189"/>
      <c r="X155" s="189"/>
      <c r="Y155" s="189"/>
      <c r="Z155" s="189"/>
    </row>
    <row r="156" ht="14.25" customHeight="1">
      <c r="A156" s="793">
        <v>4.0</v>
      </c>
      <c r="B156" s="789" t="s">
        <v>1936</v>
      </c>
      <c r="C156" s="789" t="s">
        <v>1937</v>
      </c>
      <c r="D156" s="189"/>
      <c r="E156" s="189"/>
      <c r="F156" s="189"/>
      <c r="G156" s="189"/>
      <c r="H156" s="189"/>
      <c r="I156" s="189"/>
      <c r="J156" s="189"/>
      <c r="K156" s="189"/>
      <c r="L156" s="189"/>
      <c r="M156" s="189"/>
      <c r="N156" s="189"/>
      <c r="O156" s="189"/>
      <c r="P156" s="189"/>
      <c r="Q156" s="189"/>
      <c r="R156" s="189"/>
      <c r="S156" s="189"/>
      <c r="T156" s="189"/>
      <c r="U156" s="189"/>
      <c r="V156" s="189"/>
      <c r="W156" s="189"/>
      <c r="X156" s="189"/>
      <c r="Y156" s="189"/>
      <c r="Z156" s="189"/>
    </row>
    <row r="157" ht="14.25" customHeight="1">
      <c r="A157" s="793">
        <v>5.0</v>
      </c>
      <c r="B157" s="789" t="s">
        <v>1938</v>
      </c>
      <c r="C157" s="789" t="s">
        <v>1939</v>
      </c>
      <c r="D157" s="189"/>
      <c r="E157" s="189"/>
      <c r="F157" s="189"/>
      <c r="G157" s="189"/>
      <c r="H157" s="189"/>
      <c r="I157" s="189"/>
      <c r="J157" s="189"/>
      <c r="K157" s="189"/>
      <c r="L157" s="189"/>
      <c r="M157" s="189"/>
      <c r="N157" s="189"/>
      <c r="O157" s="189"/>
      <c r="P157" s="189"/>
      <c r="Q157" s="189"/>
      <c r="R157" s="189"/>
      <c r="S157" s="189"/>
      <c r="T157" s="189"/>
      <c r="U157" s="189"/>
      <c r="V157" s="189"/>
      <c r="W157" s="189"/>
      <c r="X157" s="189"/>
      <c r="Y157" s="189"/>
      <c r="Z157" s="189"/>
    </row>
    <row r="158" ht="14.25" customHeight="1">
      <c r="A158" s="793">
        <v>6.0</v>
      </c>
      <c r="B158" s="789" t="s">
        <v>1940</v>
      </c>
      <c r="C158" s="789" t="s">
        <v>1941</v>
      </c>
      <c r="D158" s="189"/>
      <c r="E158" s="189"/>
      <c r="F158" s="189"/>
      <c r="G158" s="189"/>
      <c r="H158" s="189"/>
      <c r="I158" s="189"/>
      <c r="J158" s="189"/>
      <c r="K158" s="189"/>
      <c r="L158" s="189"/>
      <c r="M158" s="189"/>
      <c r="N158" s="189"/>
      <c r="O158" s="189"/>
      <c r="P158" s="189"/>
      <c r="Q158" s="189"/>
      <c r="R158" s="189"/>
      <c r="S158" s="189"/>
      <c r="T158" s="189"/>
      <c r="U158" s="189"/>
      <c r="V158" s="189"/>
      <c r="W158" s="189"/>
      <c r="X158" s="189"/>
      <c r="Y158" s="189"/>
      <c r="Z158" s="189"/>
    </row>
    <row r="159" ht="14.25" customHeight="1">
      <c r="A159" s="793">
        <v>7.0</v>
      </c>
      <c r="B159" s="789" t="s">
        <v>1942</v>
      </c>
      <c r="C159" s="789" t="s">
        <v>1943</v>
      </c>
      <c r="D159" s="189"/>
      <c r="E159" s="189"/>
      <c r="F159" s="189"/>
      <c r="G159" s="189"/>
      <c r="H159" s="189"/>
      <c r="I159" s="189"/>
      <c r="J159" s="189"/>
      <c r="K159" s="189"/>
      <c r="L159" s="189"/>
      <c r="M159" s="189"/>
      <c r="N159" s="189"/>
      <c r="O159" s="189"/>
      <c r="P159" s="189"/>
      <c r="Q159" s="189"/>
      <c r="R159" s="189"/>
      <c r="S159" s="189"/>
      <c r="T159" s="189"/>
      <c r="U159" s="189"/>
      <c r="V159" s="189"/>
      <c r="W159" s="189"/>
      <c r="X159" s="189"/>
      <c r="Y159" s="189"/>
      <c r="Z159" s="189"/>
    </row>
    <row r="160" ht="14.25" customHeight="1">
      <c r="A160" s="793">
        <v>8.0</v>
      </c>
      <c r="B160" s="789" t="s">
        <v>1944</v>
      </c>
      <c r="C160" s="789" t="s">
        <v>1945</v>
      </c>
      <c r="D160" s="189"/>
      <c r="E160" s="189"/>
      <c r="F160" s="189"/>
      <c r="G160" s="189"/>
      <c r="H160" s="189"/>
      <c r="I160" s="189"/>
      <c r="J160" s="189"/>
      <c r="K160" s="189"/>
      <c r="L160" s="189"/>
      <c r="M160" s="189"/>
      <c r="N160" s="189"/>
      <c r="O160" s="189"/>
      <c r="P160" s="189"/>
      <c r="Q160" s="189"/>
      <c r="R160" s="189"/>
      <c r="S160" s="189"/>
      <c r="T160" s="189"/>
      <c r="U160" s="189"/>
      <c r="V160" s="189"/>
      <c r="W160" s="189"/>
      <c r="X160" s="189"/>
      <c r="Y160" s="189"/>
      <c r="Z160" s="189"/>
    </row>
    <row r="161" ht="14.25" customHeight="1">
      <c r="A161" s="793">
        <v>9.0</v>
      </c>
      <c r="B161" s="789" t="s">
        <v>1946</v>
      </c>
      <c r="C161" s="789" t="s">
        <v>1947</v>
      </c>
      <c r="D161" s="189"/>
      <c r="E161" s="189"/>
      <c r="F161" s="189"/>
      <c r="G161" s="189"/>
      <c r="H161" s="189"/>
      <c r="I161" s="189"/>
      <c r="J161" s="189"/>
      <c r="K161" s="189"/>
      <c r="L161" s="189"/>
      <c r="M161" s="189"/>
      <c r="N161" s="189"/>
      <c r="O161" s="189"/>
      <c r="P161" s="189"/>
      <c r="Q161" s="189"/>
      <c r="R161" s="189"/>
      <c r="S161" s="189"/>
      <c r="T161" s="189"/>
      <c r="U161" s="189"/>
      <c r="V161" s="189"/>
      <c r="W161" s="189"/>
      <c r="X161" s="189"/>
      <c r="Y161" s="189"/>
      <c r="Z161" s="189"/>
    </row>
    <row r="162" ht="14.25" customHeight="1">
      <c r="A162" s="314"/>
      <c r="B162" s="189"/>
      <c r="C162" s="189"/>
      <c r="D162" s="189"/>
      <c r="E162" s="189"/>
      <c r="F162" s="189"/>
      <c r="G162" s="189"/>
      <c r="H162" s="189"/>
      <c r="I162" s="189"/>
      <c r="J162" s="189"/>
      <c r="K162" s="189"/>
      <c r="L162" s="189"/>
      <c r="M162" s="189"/>
      <c r="N162" s="189"/>
      <c r="O162" s="189"/>
      <c r="P162" s="189"/>
      <c r="Q162" s="189"/>
      <c r="R162" s="189"/>
      <c r="S162" s="189"/>
      <c r="T162" s="189"/>
      <c r="U162" s="189"/>
      <c r="V162" s="189"/>
      <c r="W162" s="189"/>
      <c r="X162" s="189"/>
      <c r="Y162" s="189"/>
      <c r="Z162" s="189"/>
    </row>
    <row r="163" ht="14.25" customHeight="1">
      <c r="A163" s="314"/>
      <c r="B163" s="189"/>
      <c r="C163" s="189"/>
      <c r="D163" s="189"/>
      <c r="E163" s="189"/>
      <c r="F163" s="189"/>
      <c r="G163" s="189"/>
      <c r="H163" s="189"/>
      <c r="I163" s="189"/>
      <c r="J163" s="189"/>
      <c r="K163" s="189"/>
      <c r="L163" s="189"/>
      <c r="M163" s="189"/>
      <c r="N163" s="189"/>
      <c r="O163" s="189"/>
      <c r="P163" s="189"/>
      <c r="Q163" s="189"/>
      <c r="R163" s="189"/>
      <c r="S163" s="189"/>
      <c r="T163" s="189"/>
      <c r="U163" s="189"/>
      <c r="V163" s="189"/>
      <c r="W163" s="189"/>
      <c r="X163" s="189"/>
      <c r="Y163" s="189"/>
      <c r="Z163" s="189"/>
    </row>
    <row r="164" ht="14.25" customHeight="1">
      <c r="A164" s="314"/>
      <c r="B164" s="189"/>
      <c r="C164" s="189"/>
      <c r="D164" s="189"/>
      <c r="E164" s="189"/>
      <c r="F164" s="189"/>
      <c r="G164" s="189"/>
      <c r="H164" s="189"/>
      <c r="I164" s="189"/>
      <c r="J164" s="189"/>
      <c r="K164" s="189"/>
      <c r="L164" s="189"/>
      <c r="M164" s="189"/>
      <c r="N164" s="189"/>
      <c r="O164" s="189"/>
      <c r="P164" s="189"/>
      <c r="Q164" s="189"/>
      <c r="R164" s="189"/>
      <c r="S164" s="189"/>
      <c r="T164" s="189"/>
      <c r="U164" s="189"/>
      <c r="V164" s="189"/>
      <c r="W164" s="189"/>
      <c r="X164" s="189"/>
      <c r="Y164" s="189"/>
      <c r="Z164" s="189"/>
    </row>
    <row r="165" ht="14.25" customHeight="1">
      <c r="A165" s="314"/>
      <c r="B165" s="189"/>
      <c r="C165" s="189"/>
      <c r="D165" s="189"/>
      <c r="E165" s="189"/>
      <c r="F165" s="189"/>
      <c r="G165" s="189"/>
      <c r="H165" s="189"/>
      <c r="I165" s="189"/>
      <c r="J165" s="189"/>
      <c r="K165" s="189"/>
      <c r="L165" s="189"/>
      <c r="M165" s="189"/>
      <c r="N165" s="189"/>
      <c r="O165" s="189"/>
      <c r="P165" s="189"/>
      <c r="Q165" s="189"/>
      <c r="R165" s="189"/>
      <c r="S165" s="189"/>
      <c r="T165" s="189"/>
      <c r="U165" s="189"/>
      <c r="V165" s="189"/>
      <c r="W165" s="189"/>
      <c r="X165" s="189"/>
      <c r="Y165" s="189"/>
      <c r="Z165" s="189"/>
    </row>
    <row r="166" ht="14.25" customHeight="1">
      <c r="A166" s="314"/>
      <c r="B166" s="189"/>
      <c r="C166" s="189"/>
      <c r="D166" s="189"/>
      <c r="E166" s="189"/>
      <c r="F166" s="189"/>
      <c r="G166" s="189"/>
      <c r="H166" s="189"/>
      <c r="I166" s="189"/>
      <c r="J166" s="189"/>
      <c r="K166" s="189"/>
      <c r="L166" s="189"/>
      <c r="M166" s="189"/>
      <c r="N166" s="189"/>
      <c r="O166" s="189"/>
      <c r="P166" s="189"/>
      <c r="Q166" s="189"/>
      <c r="R166" s="189"/>
      <c r="S166" s="189"/>
      <c r="T166" s="189"/>
      <c r="U166" s="189"/>
      <c r="V166" s="189"/>
      <c r="W166" s="189"/>
      <c r="X166" s="189"/>
      <c r="Y166" s="189"/>
      <c r="Z166" s="189"/>
    </row>
    <row r="167" ht="14.25" customHeight="1">
      <c r="A167" s="314"/>
      <c r="B167" s="189"/>
      <c r="C167" s="189"/>
      <c r="D167" s="189"/>
      <c r="E167" s="189"/>
      <c r="F167" s="189"/>
      <c r="G167" s="189"/>
      <c r="H167" s="189"/>
      <c r="I167" s="189"/>
      <c r="J167" s="189"/>
      <c r="K167" s="189"/>
      <c r="L167" s="189"/>
      <c r="M167" s="189"/>
      <c r="N167" s="189"/>
      <c r="O167" s="189"/>
      <c r="P167" s="189"/>
      <c r="Q167" s="189"/>
      <c r="R167" s="189"/>
      <c r="S167" s="189"/>
      <c r="T167" s="189"/>
      <c r="U167" s="189"/>
      <c r="V167" s="189"/>
      <c r="W167" s="189"/>
      <c r="X167" s="189"/>
      <c r="Y167" s="189"/>
      <c r="Z167" s="189"/>
    </row>
    <row r="168" ht="14.25" customHeight="1">
      <c r="A168" s="314"/>
      <c r="B168" s="189"/>
      <c r="C168" s="189"/>
      <c r="D168" s="189"/>
      <c r="E168" s="189"/>
      <c r="F168" s="189"/>
      <c r="G168" s="189"/>
      <c r="H168" s="189"/>
      <c r="I168" s="189"/>
      <c r="J168" s="189"/>
      <c r="K168" s="189"/>
      <c r="L168" s="189"/>
      <c r="M168" s="189"/>
      <c r="N168" s="189"/>
      <c r="O168" s="189"/>
      <c r="P168" s="189"/>
      <c r="Q168" s="189"/>
      <c r="R168" s="189"/>
      <c r="S168" s="189"/>
      <c r="T168" s="189"/>
      <c r="U168" s="189"/>
      <c r="V168" s="189"/>
      <c r="W168" s="189"/>
      <c r="X168" s="189"/>
      <c r="Y168" s="189"/>
      <c r="Z168" s="189"/>
    </row>
    <row r="169" ht="14.25" customHeight="1">
      <c r="A169" s="314"/>
      <c r="B169" s="189"/>
      <c r="C169" s="189"/>
      <c r="D169" s="189"/>
      <c r="E169" s="189"/>
      <c r="F169" s="189"/>
      <c r="G169" s="189"/>
      <c r="H169" s="189"/>
      <c r="I169" s="189"/>
      <c r="J169" s="189"/>
      <c r="K169" s="189"/>
      <c r="L169" s="189"/>
      <c r="M169" s="189"/>
      <c r="N169" s="189"/>
      <c r="O169" s="189"/>
      <c r="P169" s="189"/>
      <c r="Q169" s="189"/>
      <c r="R169" s="189"/>
      <c r="S169" s="189"/>
      <c r="T169" s="189"/>
      <c r="U169" s="189"/>
      <c r="V169" s="189"/>
      <c r="W169" s="189"/>
      <c r="X169" s="189"/>
      <c r="Y169" s="189"/>
      <c r="Z169" s="189"/>
    </row>
    <row r="170" ht="14.25" customHeight="1">
      <c r="A170" s="314"/>
      <c r="B170" s="189"/>
      <c r="C170" s="189"/>
      <c r="D170" s="189"/>
      <c r="E170" s="189"/>
      <c r="F170" s="189"/>
      <c r="G170" s="189"/>
      <c r="H170" s="189"/>
      <c r="I170" s="189"/>
      <c r="J170" s="189"/>
      <c r="K170" s="189"/>
      <c r="L170" s="189"/>
      <c r="M170" s="189"/>
      <c r="N170" s="189"/>
      <c r="O170" s="189"/>
      <c r="P170" s="189"/>
      <c r="Q170" s="189"/>
      <c r="R170" s="189"/>
      <c r="S170" s="189"/>
      <c r="T170" s="189"/>
      <c r="U170" s="189"/>
      <c r="V170" s="189"/>
      <c r="W170" s="189"/>
      <c r="X170" s="189"/>
      <c r="Y170" s="189"/>
      <c r="Z170" s="189"/>
    </row>
    <row r="171" ht="14.25" customHeight="1">
      <c r="A171" s="314"/>
      <c r="B171" s="189"/>
      <c r="C171" s="189"/>
      <c r="D171" s="189"/>
      <c r="E171" s="189"/>
      <c r="F171" s="189"/>
      <c r="G171" s="189"/>
      <c r="H171" s="189"/>
      <c r="I171" s="189"/>
      <c r="J171" s="189"/>
      <c r="K171" s="189"/>
      <c r="L171" s="189"/>
      <c r="M171" s="189"/>
      <c r="N171" s="189"/>
      <c r="O171" s="189"/>
      <c r="P171" s="189"/>
      <c r="Q171" s="189"/>
      <c r="R171" s="189"/>
      <c r="S171" s="189"/>
      <c r="T171" s="189"/>
      <c r="U171" s="189"/>
      <c r="V171" s="189"/>
      <c r="W171" s="189"/>
      <c r="X171" s="189"/>
      <c r="Y171" s="189"/>
      <c r="Z171" s="189"/>
    </row>
    <row r="172" ht="14.25" customHeight="1">
      <c r="A172" s="314"/>
      <c r="B172" s="189"/>
      <c r="C172" s="189"/>
      <c r="D172" s="189"/>
      <c r="E172" s="189"/>
      <c r="F172" s="189"/>
      <c r="G172" s="189"/>
      <c r="H172" s="189"/>
      <c r="I172" s="189"/>
      <c r="J172" s="189"/>
      <c r="K172" s="189"/>
      <c r="L172" s="189"/>
      <c r="M172" s="189"/>
      <c r="N172" s="189"/>
      <c r="O172" s="189"/>
      <c r="P172" s="189"/>
      <c r="Q172" s="189"/>
      <c r="R172" s="189"/>
      <c r="S172" s="189"/>
      <c r="T172" s="189"/>
      <c r="U172" s="189"/>
      <c r="V172" s="189"/>
      <c r="W172" s="189"/>
      <c r="X172" s="189"/>
      <c r="Y172" s="189"/>
      <c r="Z172" s="189"/>
    </row>
    <row r="173" ht="14.25" customHeight="1">
      <c r="A173" s="314"/>
      <c r="B173" s="189"/>
      <c r="C173" s="189"/>
      <c r="D173" s="189"/>
      <c r="E173" s="189"/>
      <c r="F173" s="189"/>
      <c r="G173" s="189"/>
      <c r="H173" s="189"/>
      <c r="I173" s="189"/>
      <c r="J173" s="189"/>
      <c r="K173" s="189"/>
      <c r="L173" s="189"/>
      <c r="M173" s="189"/>
      <c r="N173" s="189"/>
      <c r="O173" s="189"/>
      <c r="P173" s="189"/>
      <c r="Q173" s="189"/>
      <c r="R173" s="189"/>
      <c r="S173" s="189"/>
      <c r="T173" s="189"/>
      <c r="U173" s="189"/>
      <c r="V173" s="189"/>
      <c r="W173" s="189"/>
      <c r="X173" s="189"/>
      <c r="Y173" s="189"/>
      <c r="Z173" s="189"/>
    </row>
    <row r="174" ht="14.25" customHeight="1">
      <c r="A174" s="314"/>
      <c r="B174" s="189"/>
      <c r="C174" s="189"/>
      <c r="D174" s="189"/>
      <c r="E174" s="189"/>
      <c r="F174" s="189"/>
      <c r="G174" s="189"/>
      <c r="H174" s="189"/>
      <c r="I174" s="189"/>
      <c r="J174" s="189"/>
      <c r="K174" s="189"/>
      <c r="L174" s="189"/>
      <c r="M174" s="189"/>
      <c r="N174" s="189"/>
      <c r="O174" s="189"/>
      <c r="P174" s="189"/>
      <c r="Q174" s="189"/>
      <c r="R174" s="189"/>
      <c r="S174" s="189"/>
      <c r="T174" s="189"/>
      <c r="U174" s="189"/>
      <c r="V174" s="189"/>
      <c r="W174" s="189"/>
      <c r="X174" s="189"/>
      <c r="Y174" s="189"/>
      <c r="Z174" s="189"/>
    </row>
    <row r="175" ht="14.25" customHeight="1">
      <c r="A175" s="314"/>
      <c r="B175" s="189"/>
      <c r="C175" s="189"/>
      <c r="D175" s="189"/>
      <c r="E175" s="189"/>
      <c r="F175" s="189"/>
      <c r="G175" s="189"/>
      <c r="H175" s="189"/>
      <c r="I175" s="189"/>
      <c r="J175" s="189"/>
      <c r="K175" s="189"/>
      <c r="L175" s="189"/>
      <c r="M175" s="189"/>
      <c r="N175" s="189"/>
      <c r="O175" s="189"/>
      <c r="P175" s="189"/>
      <c r="Q175" s="189"/>
      <c r="R175" s="189"/>
      <c r="S175" s="189"/>
      <c r="T175" s="189"/>
      <c r="U175" s="189"/>
      <c r="V175" s="189"/>
      <c r="W175" s="189"/>
      <c r="X175" s="189"/>
      <c r="Y175" s="189"/>
      <c r="Z175" s="189"/>
    </row>
    <row r="176" ht="14.25" customHeight="1">
      <c r="A176" s="314"/>
      <c r="B176" s="189"/>
      <c r="C176" s="189"/>
      <c r="D176" s="189"/>
      <c r="E176" s="189"/>
      <c r="F176" s="189"/>
      <c r="G176" s="189"/>
      <c r="H176" s="189"/>
      <c r="I176" s="189"/>
      <c r="J176" s="189"/>
      <c r="K176" s="189"/>
      <c r="L176" s="189"/>
      <c r="M176" s="189"/>
      <c r="N176" s="189"/>
      <c r="O176" s="189"/>
      <c r="P176" s="189"/>
      <c r="Q176" s="189"/>
      <c r="R176" s="189"/>
      <c r="S176" s="189"/>
      <c r="T176" s="189"/>
      <c r="U176" s="189"/>
      <c r="V176" s="189"/>
      <c r="W176" s="189"/>
      <c r="X176" s="189"/>
      <c r="Y176" s="189"/>
      <c r="Z176" s="189"/>
    </row>
    <row r="177" ht="14.25" customHeight="1">
      <c r="A177" s="314"/>
      <c r="B177" s="189"/>
      <c r="C177" s="189"/>
      <c r="D177" s="189"/>
      <c r="E177" s="189"/>
      <c r="F177" s="189"/>
      <c r="G177" s="189"/>
      <c r="H177" s="189"/>
      <c r="I177" s="189"/>
      <c r="J177" s="189"/>
      <c r="K177" s="189"/>
      <c r="L177" s="189"/>
      <c r="M177" s="189"/>
      <c r="N177" s="189"/>
      <c r="O177" s="189"/>
      <c r="P177" s="189"/>
      <c r="Q177" s="189"/>
      <c r="R177" s="189"/>
      <c r="S177" s="189"/>
      <c r="T177" s="189"/>
      <c r="U177" s="189"/>
      <c r="V177" s="189"/>
      <c r="W177" s="189"/>
      <c r="X177" s="189"/>
      <c r="Y177" s="189"/>
      <c r="Z177" s="189"/>
    </row>
    <row r="178" ht="14.25" customHeight="1">
      <c r="A178" s="314"/>
      <c r="B178" s="189"/>
      <c r="C178" s="189"/>
      <c r="D178" s="189"/>
      <c r="E178" s="189"/>
      <c r="F178" s="189"/>
      <c r="G178" s="189"/>
      <c r="H178" s="189"/>
      <c r="I178" s="189"/>
      <c r="J178" s="189"/>
      <c r="K178" s="189"/>
      <c r="L178" s="189"/>
      <c r="M178" s="189"/>
      <c r="N178" s="189"/>
      <c r="O178" s="189"/>
      <c r="P178" s="189"/>
      <c r="Q178" s="189"/>
      <c r="R178" s="189"/>
      <c r="S178" s="189"/>
      <c r="T178" s="189"/>
      <c r="U178" s="189"/>
      <c r="V178" s="189"/>
      <c r="W178" s="189"/>
      <c r="X178" s="189"/>
      <c r="Y178" s="189"/>
      <c r="Z178" s="189"/>
    </row>
    <row r="179" ht="14.25" customHeight="1">
      <c r="A179" s="314"/>
      <c r="B179" s="189"/>
      <c r="C179" s="189"/>
      <c r="D179" s="189"/>
      <c r="E179" s="189"/>
      <c r="F179" s="189"/>
      <c r="G179" s="189"/>
      <c r="H179" s="189"/>
      <c r="I179" s="189"/>
      <c r="J179" s="189"/>
      <c r="K179" s="189"/>
      <c r="L179" s="189"/>
      <c r="M179" s="189"/>
      <c r="N179" s="189"/>
      <c r="O179" s="189"/>
      <c r="P179" s="189"/>
      <c r="Q179" s="189"/>
      <c r="R179" s="189"/>
      <c r="S179" s="189"/>
      <c r="T179" s="189"/>
      <c r="U179" s="189"/>
      <c r="V179" s="189"/>
      <c r="W179" s="189"/>
      <c r="X179" s="189"/>
      <c r="Y179" s="189"/>
      <c r="Z179" s="189"/>
    </row>
    <row r="180" ht="14.25" customHeight="1">
      <c r="A180" s="314"/>
      <c r="B180" s="189"/>
      <c r="C180" s="189"/>
      <c r="D180" s="189"/>
      <c r="E180" s="189"/>
      <c r="F180" s="189"/>
      <c r="G180" s="189"/>
      <c r="H180" s="189"/>
      <c r="I180" s="189"/>
      <c r="J180" s="189"/>
      <c r="K180" s="189"/>
      <c r="L180" s="189"/>
      <c r="M180" s="189"/>
      <c r="N180" s="189"/>
      <c r="O180" s="189"/>
      <c r="P180" s="189"/>
      <c r="Q180" s="189"/>
      <c r="R180" s="189"/>
      <c r="S180" s="189"/>
      <c r="T180" s="189"/>
      <c r="U180" s="189"/>
      <c r="V180" s="189"/>
      <c r="W180" s="189"/>
      <c r="X180" s="189"/>
      <c r="Y180" s="189"/>
      <c r="Z180" s="189"/>
    </row>
    <row r="181" ht="14.25" customHeight="1">
      <c r="A181" s="314"/>
      <c r="B181" s="189"/>
      <c r="C181" s="189"/>
      <c r="D181" s="189"/>
      <c r="E181" s="189"/>
      <c r="F181" s="189"/>
      <c r="G181" s="189"/>
      <c r="H181" s="189"/>
      <c r="I181" s="189"/>
      <c r="J181" s="189"/>
      <c r="K181" s="189"/>
      <c r="L181" s="189"/>
      <c r="M181" s="189"/>
      <c r="N181" s="189"/>
      <c r="O181" s="189"/>
      <c r="P181" s="189"/>
      <c r="Q181" s="189"/>
      <c r="R181" s="189"/>
      <c r="S181" s="189"/>
      <c r="T181" s="189"/>
      <c r="U181" s="189"/>
      <c r="V181" s="189"/>
      <c r="W181" s="189"/>
      <c r="X181" s="189"/>
      <c r="Y181" s="189"/>
      <c r="Z181" s="189"/>
    </row>
    <row r="182" ht="14.25" customHeight="1">
      <c r="A182" s="314"/>
      <c r="B182" s="189"/>
      <c r="C182" s="189"/>
      <c r="D182" s="189"/>
      <c r="E182" s="189"/>
      <c r="F182" s="189"/>
      <c r="G182" s="189"/>
      <c r="H182" s="189"/>
      <c r="I182" s="189"/>
      <c r="J182" s="189"/>
      <c r="K182" s="189"/>
      <c r="L182" s="189"/>
      <c r="M182" s="189"/>
      <c r="N182" s="189"/>
      <c r="O182" s="189"/>
      <c r="P182" s="189"/>
      <c r="Q182" s="189"/>
      <c r="R182" s="189"/>
      <c r="S182" s="189"/>
      <c r="T182" s="189"/>
      <c r="U182" s="189"/>
      <c r="V182" s="189"/>
      <c r="W182" s="189"/>
      <c r="X182" s="189"/>
      <c r="Y182" s="189"/>
      <c r="Z182" s="189"/>
    </row>
    <row r="183" ht="14.25" customHeight="1">
      <c r="A183" s="314"/>
      <c r="B183" s="189"/>
      <c r="C183" s="189"/>
      <c r="D183" s="189"/>
      <c r="E183" s="189"/>
      <c r="F183" s="189"/>
      <c r="G183" s="189"/>
      <c r="H183" s="189"/>
      <c r="I183" s="189"/>
      <c r="J183" s="189"/>
      <c r="K183" s="189"/>
      <c r="L183" s="189"/>
      <c r="M183" s="189"/>
      <c r="N183" s="189"/>
      <c r="O183" s="189"/>
      <c r="P183" s="189"/>
      <c r="Q183" s="189"/>
      <c r="R183" s="189"/>
      <c r="S183" s="189"/>
      <c r="T183" s="189"/>
      <c r="U183" s="189"/>
      <c r="V183" s="189"/>
      <c r="W183" s="189"/>
      <c r="X183" s="189"/>
      <c r="Y183" s="189"/>
      <c r="Z183" s="189"/>
    </row>
    <row r="184" ht="14.25" customHeight="1">
      <c r="A184" s="314"/>
      <c r="B184" s="189"/>
      <c r="C184" s="189"/>
      <c r="D184" s="189"/>
      <c r="E184" s="189"/>
      <c r="F184" s="189"/>
      <c r="G184" s="189"/>
      <c r="H184" s="189"/>
      <c r="I184" s="189"/>
      <c r="J184" s="189"/>
      <c r="K184" s="189"/>
      <c r="L184" s="189"/>
      <c r="M184" s="189"/>
      <c r="N184" s="189"/>
      <c r="O184" s="189"/>
      <c r="P184" s="189"/>
      <c r="Q184" s="189"/>
      <c r="R184" s="189"/>
      <c r="S184" s="189"/>
      <c r="T184" s="189"/>
      <c r="U184" s="189"/>
      <c r="V184" s="189"/>
      <c r="W184" s="189"/>
      <c r="X184" s="189"/>
      <c r="Y184" s="189"/>
      <c r="Z184" s="189"/>
    </row>
    <row r="185" ht="14.25" customHeight="1">
      <c r="A185" s="314"/>
      <c r="B185" s="189"/>
      <c r="C185" s="189"/>
      <c r="D185" s="189"/>
      <c r="E185" s="189"/>
      <c r="F185" s="189"/>
      <c r="G185" s="189"/>
      <c r="H185" s="189"/>
      <c r="I185" s="189"/>
      <c r="J185" s="189"/>
      <c r="K185" s="189"/>
      <c r="L185" s="189"/>
      <c r="M185" s="189"/>
      <c r="N185" s="189"/>
      <c r="O185" s="189"/>
      <c r="P185" s="189"/>
      <c r="Q185" s="189"/>
      <c r="R185" s="189"/>
      <c r="S185" s="189"/>
      <c r="T185" s="189"/>
      <c r="U185" s="189"/>
      <c r="V185" s="189"/>
      <c r="W185" s="189"/>
      <c r="X185" s="189"/>
      <c r="Y185" s="189"/>
      <c r="Z185" s="189"/>
    </row>
    <row r="186" ht="14.25" customHeight="1">
      <c r="A186" s="314"/>
      <c r="B186" s="189"/>
      <c r="C186" s="189"/>
      <c r="D186" s="189"/>
      <c r="E186" s="189"/>
      <c r="F186" s="189"/>
      <c r="G186" s="189"/>
      <c r="H186" s="189"/>
      <c r="I186" s="189"/>
      <c r="J186" s="189"/>
      <c r="K186" s="189"/>
      <c r="L186" s="189"/>
      <c r="M186" s="189"/>
      <c r="N186" s="189"/>
      <c r="O186" s="189"/>
      <c r="P186" s="189"/>
      <c r="Q186" s="189"/>
      <c r="R186" s="189"/>
      <c r="S186" s="189"/>
      <c r="T186" s="189"/>
      <c r="U186" s="189"/>
      <c r="V186" s="189"/>
      <c r="W186" s="189"/>
      <c r="X186" s="189"/>
      <c r="Y186" s="189"/>
      <c r="Z186" s="189"/>
    </row>
    <row r="187" ht="14.25" customHeight="1">
      <c r="A187" s="314"/>
      <c r="B187" s="189"/>
      <c r="C187" s="189"/>
      <c r="D187" s="189"/>
      <c r="E187" s="189"/>
      <c r="F187" s="189"/>
      <c r="G187" s="189"/>
      <c r="H187" s="189"/>
      <c r="I187" s="189"/>
      <c r="J187" s="189"/>
      <c r="K187" s="189"/>
      <c r="L187" s="189"/>
      <c r="M187" s="189"/>
      <c r="N187" s="189"/>
      <c r="O187" s="189"/>
      <c r="P187" s="189"/>
      <c r="Q187" s="189"/>
      <c r="R187" s="189"/>
      <c r="S187" s="189"/>
      <c r="T187" s="189"/>
      <c r="U187" s="189"/>
      <c r="V187" s="189"/>
      <c r="W187" s="189"/>
      <c r="X187" s="189"/>
      <c r="Y187" s="189"/>
      <c r="Z187" s="189"/>
    </row>
    <row r="188" ht="14.25" customHeight="1">
      <c r="A188" s="314"/>
      <c r="B188" s="189"/>
      <c r="C188" s="189"/>
      <c r="D188" s="189"/>
      <c r="E188" s="189"/>
      <c r="F188" s="189"/>
      <c r="G188" s="189"/>
      <c r="H188" s="189"/>
      <c r="I188" s="189"/>
      <c r="J188" s="189"/>
      <c r="K188" s="189"/>
      <c r="L188" s="189"/>
      <c r="M188" s="189"/>
      <c r="N188" s="189"/>
      <c r="O188" s="189"/>
      <c r="P188" s="189"/>
      <c r="Q188" s="189"/>
      <c r="R188" s="189"/>
      <c r="S188" s="189"/>
      <c r="T188" s="189"/>
      <c r="U188" s="189"/>
      <c r="V188" s="189"/>
      <c r="W188" s="189"/>
      <c r="X188" s="189"/>
      <c r="Y188" s="189"/>
      <c r="Z188" s="189"/>
    </row>
    <row r="189" ht="14.25" customHeight="1">
      <c r="A189" s="314"/>
      <c r="B189" s="189"/>
      <c r="C189" s="189"/>
      <c r="D189" s="189"/>
      <c r="E189" s="189"/>
      <c r="F189" s="189"/>
      <c r="G189" s="189"/>
      <c r="H189" s="189"/>
      <c r="I189" s="189"/>
      <c r="J189" s="189"/>
      <c r="K189" s="189"/>
      <c r="L189" s="189"/>
      <c r="M189" s="189"/>
      <c r="N189" s="189"/>
      <c r="O189" s="189"/>
      <c r="P189" s="189"/>
      <c r="Q189" s="189"/>
      <c r="R189" s="189"/>
      <c r="S189" s="189"/>
      <c r="T189" s="189"/>
      <c r="U189" s="189"/>
      <c r="V189" s="189"/>
      <c r="W189" s="189"/>
      <c r="X189" s="189"/>
      <c r="Y189" s="189"/>
      <c r="Z189" s="189"/>
    </row>
    <row r="190" ht="14.25" customHeight="1">
      <c r="A190" s="314"/>
      <c r="B190" s="189"/>
      <c r="C190" s="189"/>
      <c r="D190" s="189"/>
      <c r="E190" s="189"/>
      <c r="F190" s="189"/>
      <c r="G190" s="189"/>
      <c r="H190" s="189"/>
      <c r="I190" s="189"/>
      <c r="J190" s="189"/>
      <c r="K190" s="189"/>
      <c r="L190" s="189"/>
      <c r="M190" s="189"/>
      <c r="N190" s="189"/>
      <c r="O190" s="189"/>
      <c r="P190" s="189"/>
      <c r="Q190" s="189"/>
      <c r="R190" s="189"/>
      <c r="S190" s="189"/>
      <c r="T190" s="189"/>
      <c r="U190" s="189"/>
      <c r="V190" s="189"/>
      <c r="W190" s="189"/>
      <c r="X190" s="189"/>
      <c r="Y190" s="189"/>
      <c r="Z190" s="189"/>
    </row>
    <row r="191" ht="14.25" customHeight="1">
      <c r="A191" s="314"/>
      <c r="B191" s="189"/>
      <c r="C191" s="189"/>
      <c r="D191" s="189"/>
      <c r="E191" s="189"/>
      <c r="F191" s="189"/>
      <c r="G191" s="189"/>
      <c r="H191" s="189"/>
      <c r="I191" s="189"/>
      <c r="J191" s="189"/>
      <c r="K191" s="189"/>
      <c r="L191" s="189"/>
      <c r="M191" s="189"/>
      <c r="N191" s="189"/>
      <c r="O191" s="189"/>
      <c r="P191" s="189"/>
      <c r="Q191" s="189"/>
      <c r="R191" s="189"/>
      <c r="S191" s="189"/>
      <c r="T191" s="189"/>
      <c r="U191" s="189"/>
      <c r="V191" s="189"/>
      <c r="W191" s="189"/>
      <c r="X191" s="189"/>
      <c r="Y191" s="189"/>
      <c r="Z191" s="189"/>
    </row>
    <row r="192" ht="14.25" customHeight="1">
      <c r="A192" s="314"/>
      <c r="B192" s="189"/>
      <c r="C192" s="189"/>
      <c r="D192" s="189"/>
      <c r="E192" s="189"/>
      <c r="F192" s="189"/>
      <c r="G192" s="189"/>
      <c r="H192" s="189"/>
      <c r="I192" s="189"/>
      <c r="J192" s="189"/>
      <c r="K192" s="189"/>
      <c r="L192" s="189"/>
      <c r="M192" s="189"/>
      <c r="N192" s="189"/>
      <c r="O192" s="189"/>
      <c r="P192" s="189"/>
      <c r="Q192" s="189"/>
      <c r="R192" s="189"/>
      <c r="S192" s="189"/>
      <c r="T192" s="189"/>
      <c r="U192" s="189"/>
      <c r="V192" s="189"/>
      <c r="W192" s="189"/>
      <c r="X192" s="189"/>
      <c r="Y192" s="189"/>
      <c r="Z192" s="189"/>
    </row>
    <row r="193" ht="14.25" customHeight="1">
      <c r="A193" s="314"/>
      <c r="B193" s="189"/>
      <c r="C193" s="189"/>
      <c r="D193" s="189"/>
      <c r="E193" s="189"/>
      <c r="F193" s="189"/>
      <c r="G193" s="189"/>
      <c r="H193" s="189"/>
      <c r="I193" s="189"/>
      <c r="J193" s="189"/>
      <c r="K193" s="189"/>
      <c r="L193" s="189"/>
      <c r="M193" s="189"/>
      <c r="N193" s="189"/>
      <c r="O193" s="189"/>
      <c r="P193" s="189"/>
      <c r="Q193" s="189"/>
      <c r="R193" s="189"/>
      <c r="S193" s="189"/>
      <c r="T193" s="189"/>
      <c r="U193" s="189"/>
      <c r="V193" s="189"/>
      <c r="W193" s="189"/>
      <c r="X193" s="189"/>
      <c r="Y193" s="189"/>
      <c r="Z193" s="189"/>
    </row>
    <row r="194" ht="14.25" customHeight="1">
      <c r="A194" s="314"/>
      <c r="B194" s="189"/>
      <c r="C194" s="189"/>
      <c r="D194" s="189"/>
      <c r="E194" s="189"/>
      <c r="F194" s="189"/>
      <c r="G194" s="189"/>
      <c r="H194" s="189"/>
      <c r="I194" s="189"/>
      <c r="J194" s="189"/>
      <c r="K194" s="189"/>
      <c r="L194" s="189"/>
      <c r="M194" s="189"/>
      <c r="N194" s="189"/>
      <c r="O194" s="189"/>
      <c r="P194" s="189"/>
      <c r="Q194" s="189"/>
      <c r="R194" s="189"/>
      <c r="S194" s="189"/>
      <c r="T194" s="189"/>
      <c r="U194" s="189"/>
      <c r="V194" s="189"/>
      <c r="W194" s="189"/>
      <c r="X194" s="189"/>
      <c r="Y194" s="189"/>
      <c r="Z194" s="189"/>
    </row>
    <row r="195" ht="14.25" customHeight="1">
      <c r="A195" s="314"/>
      <c r="B195" s="189"/>
      <c r="C195" s="189"/>
      <c r="D195" s="189"/>
      <c r="E195" s="189"/>
      <c r="F195" s="189"/>
      <c r="G195" s="189"/>
      <c r="H195" s="189"/>
      <c r="I195" s="189"/>
      <c r="J195" s="189"/>
      <c r="K195" s="189"/>
      <c r="L195" s="189"/>
      <c r="M195" s="189"/>
      <c r="N195" s="189"/>
      <c r="O195" s="189"/>
      <c r="P195" s="189"/>
      <c r="Q195" s="189"/>
      <c r="R195" s="189"/>
      <c r="S195" s="189"/>
      <c r="T195" s="189"/>
      <c r="U195" s="189"/>
      <c r="V195" s="189"/>
      <c r="W195" s="189"/>
      <c r="X195" s="189"/>
      <c r="Y195" s="189"/>
      <c r="Z195" s="189"/>
    </row>
    <row r="196" ht="14.25" customHeight="1">
      <c r="A196" s="314"/>
      <c r="B196" s="189"/>
      <c r="C196" s="189"/>
      <c r="D196" s="189"/>
      <c r="E196" s="189"/>
      <c r="F196" s="189"/>
      <c r="G196" s="189"/>
      <c r="H196" s="189"/>
      <c r="I196" s="189"/>
      <c r="J196" s="189"/>
      <c r="K196" s="189"/>
      <c r="L196" s="189"/>
      <c r="M196" s="189"/>
      <c r="N196" s="189"/>
      <c r="O196" s="189"/>
      <c r="P196" s="189"/>
      <c r="Q196" s="189"/>
      <c r="R196" s="189"/>
      <c r="S196" s="189"/>
      <c r="T196" s="189"/>
      <c r="U196" s="189"/>
      <c r="V196" s="189"/>
      <c r="W196" s="189"/>
      <c r="X196" s="189"/>
      <c r="Y196" s="189"/>
      <c r="Z196" s="189"/>
    </row>
    <row r="197" ht="14.25" customHeight="1">
      <c r="A197" s="314"/>
      <c r="B197" s="189"/>
      <c r="C197" s="189"/>
      <c r="D197" s="189"/>
      <c r="E197" s="189"/>
      <c r="F197" s="189"/>
      <c r="G197" s="189"/>
      <c r="H197" s="189"/>
      <c r="I197" s="189"/>
      <c r="J197" s="189"/>
      <c r="K197" s="189"/>
      <c r="L197" s="189"/>
      <c r="M197" s="189"/>
      <c r="N197" s="189"/>
      <c r="O197" s="189"/>
      <c r="P197" s="189"/>
      <c r="Q197" s="189"/>
      <c r="R197" s="189"/>
      <c r="S197" s="189"/>
      <c r="T197" s="189"/>
      <c r="U197" s="189"/>
      <c r="V197" s="189"/>
      <c r="W197" s="189"/>
      <c r="X197" s="189"/>
      <c r="Y197" s="189"/>
      <c r="Z197" s="189"/>
    </row>
    <row r="198" ht="14.25" customHeight="1">
      <c r="A198" s="314"/>
      <c r="B198" s="189"/>
      <c r="C198" s="189"/>
      <c r="D198" s="189"/>
      <c r="E198" s="189"/>
      <c r="F198" s="189"/>
      <c r="G198" s="189"/>
      <c r="H198" s="189"/>
      <c r="I198" s="189"/>
      <c r="J198" s="189"/>
      <c r="K198" s="189"/>
      <c r="L198" s="189"/>
      <c r="M198" s="189"/>
      <c r="N198" s="189"/>
      <c r="O198" s="189"/>
      <c r="P198" s="189"/>
      <c r="Q198" s="189"/>
      <c r="R198" s="189"/>
      <c r="S198" s="189"/>
      <c r="T198" s="189"/>
      <c r="U198" s="189"/>
      <c r="V198" s="189"/>
      <c r="W198" s="189"/>
      <c r="X198" s="189"/>
      <c r="Y198" s="189"/>
      <c r="Z198" s="189"/>
    </row>
    <row r="199" ht="14.25" customHeight="1">
      <c r="A199" s="314"/>
      <c r="B199" s="189"/>
      <c r="C199" s="189"/>
      <c r="D199" s="189"/>
      <c r="E199" s="189"/>
      <c r="F199" s="189"/>
      <c r="G199" s="189"/>
      <c r="H199" s="189"/>
      <c r="I199" s="189"/>
      <c r="J199" s="189"/>
      <c r="K199" s="189"/>
      <c r="L199" s="189"/>
      <c r="M199" s="189"/>
      <c r="N199" s="189"/>
      <c r="O199" s="189"/>
      <c r="P199" s="189"/>
      <c r="Q199" s="189"/>
      <c r="R199" s="189"/>
      <c r="S199" s="189"/>
      <c r="T199" s="189"/>
      <c r="U199" s="189"/>
      <c r="V199" s="189"/>
      <c r="W199" s="189"/>
      <c r="X199" s="189"/>
      <c r="Y199" s="189"/>
      <c r="Z199" s="189"/>
    </row>
    <row r="200" ht="14.25" customHeight="1">
      <c r="A200" s="314"/>
      <c r="B200" s="189"/>
      <c r="C200" s="189"/>
      <c r="D200" s="189"/>
      <c r="E200" s="189"/>
      <c r="F200" s="189"/>
      <c r="G200" s="189"/>
      <c r="H200" s="189"/>
      <c r="I200" s="189"/>
      <c r="J200" s="189"/>
      <c r="K200" s="189"/>
      <c r="L200" s="189"/>
      <c r="M200" s="189"/>
      <c r="N200" s="189"/>
      <c r="O200" s="189"/>
      <c r="P200" s="189"/>
      <c r="Q200" s="189"/>
      <c r="R200" s="189"/>
      <c r="S200" s="189"/>
      <c r="T200" s="189"/>
      <c r="U200" s="189"/>
      <c r="V200" s="189"/>
      <c r="W200" s="189"/>
      <c r="X200" s="189"/>
      <c r="Y200" s="189"/>
      <c r="Z200" s="189"/>
    </row>
    <row r="201" ht="14.25" customHeight="1">
      <c r="A201" s="314"/>
      <c r="B201" s="189"/>
      <c r="C201" s="189"/>
      <c r="D201" s="189"/>
      <c r="E201" s="189"/>
      <c r="F201" s="189"/>
      <c r="G201" s="189"/>
      <c r="H201" s="189"/>
      <c r="I201" s="189"/>
      <c r="J201" s="189"/>
      <c r="K201" s="189"/>
      <c r="L201" s="189"/>
      <c r="M201" s="189"/>
      <c r="N201" s="189"/>
      <c r="O201" s="189"/>
      <c r="P201" s="189"/>
      <c r="Q201" s="189"/>
      <c r="R201" s="189"/>
      <c r="S201" s="189"/>
      <c r="T201" s="189"/>
      <c r="U201" s="189"/>
      <c r="V201" s="189"/>
      <c r="W201" s="189"/>
      <c r="X201" s="189"/>
      <c r="Y201" s="189"/>
      <c r="Z201" s="189"/>
    </row>
    <row r="202" ht="14.25" customHeight="1">
      <c r="A202" s="314"/>
      <c r="B202" s="189"/>
      <c r="C202" s="189"/>
      <c r="D202" s="189"/>
      <c r="E202" s="189"/>
      <c r="F202" s="189"/>
      <c r="G202" s="189"/>
      <c r="H202" s="189"/>
      <c r="I202" s="189"/>
      <c r="J202" s="189"/>
      <c r="K202" s="189"/>
      <c r="L202" s="189"/>
      <c r="M202" s="189"/>
      <c r="N202" s="189"/>
      <c r="O202" s="189"/>
      <c r="P202" s="189"/>
      <c r="Q202" s="189"/>
      <c r="R202" s="189"/>
      <c r="S202" s="189"/>
      <c r="T202" s="189"/>
      <c r="U202" s="189"/>
      <c r="V202" s="189"/>
      <c r="W202" s="189"/>
      <c r="X202" s="189"/>
      <c r="Y202" s="189"/>
      <c r="Z202" s="189"/>
    </row>
    <row r="203" ht="14.25" customHeight="1">
      <c r="A203" s="314"/>
      <c r="B203" s="189"/>
      <c r="C203" s="189"/>
      <c r="D203" s="189"/>
      <c r="E203" s="189"/>
      <c r="F203" s="189"/>
      <c r="G203" s="189"/>
      <c r="H203" s="189"/>
      <c r="I203" s="189"/>
      <c r="J203" s="189"/>
      <c r="K203" s="189"/>
      <c r="L203" s="189"/>
      <c r="M203" s="189"/>
      <c r="N203" s="189"/>
      <c r="O203" s="189"/>
      <c r="P203" s="189"/>
      <c r="Q203" s="189"/>
      <c r="R203" s="189"/>
      <c r="S203" s="189"/>
      <c r="T203" s="189"/>
      <c r="U203" s="189"/>
      <c r="V203" s="189"/>
      <c r="W203" s="189"/>
      <c r="X203" s="189"/>
      <c r="Y203" s="189"/>
      <c r="Z203" s="189"/>
    </row>
    <row r="204" ht="14.25" customHeight="1">
      <c r="A204" s="314"/>
      <c r="B204" s="189"/>
      <c r="C204" s="189"/>
      <c r="D204" s="189"/>
      <c r="E204" s="189"/>
      <c r="F204" s="189"/>
      <c r="G204" s="189"/>
      <c r="H204" s="189"/>
      <c r="I204" s="189"/>
      <c r="J204" s="189"/>
      <c r="K204" s="189"/>
      <c r="L204" s="189"/>
      <c r="M204" s="189"/>
      <c r="N204" s="189"/>
      <c r="O204" s="189"/>
      <c r="P204" s="189"/>
      <c r="Q204" s="189"/>
      <c r="R204" s="189"/>
      <c r="S204" s="189"/>
      <c r="T204" s="189"/>
      <c r="U204" s="189"/>
      <c r="V204" s="189"/>
      <c r="W204" s="189"/>
      <c r="X204" s="189"/>
      <c r="Y204" s="189"/>
      <c r="Z204" s="189"/>
    </row>
    <row r="205" ht="14.25" customHeight="1">
      <c r="A205" s="314"/>
      <c r="B205" s="189"/>
      <c r="C205" s="189"/>
      <c r="D205" s="189"/>
      <c r="E205" s="189"/>
      <c r="F205" s="189"/>
      <c r="G205" s="189"/>
      <c r="H205" s="189"/>
      <c r="I205" s="189"/>
      <c r="J205" s="189"/>
      <c r="K205" s="189"/>
      <c r="L205" s="189"/>
      <c r="M205" s="189"/>
      <c r="N205" s="189"/>
      <c r="O205" s="189"/>
      <c r="P205" s="189"/>
      <c r="Q205" s="189"/>
      <c r="R205" s="189"/>
      <c r="S205" s="189"/>
      <c r="T205" s="189"/>
      <c r="U205" s="189"/>
      <c r="V205" s="189"/>
      <c r="W205" s="189"/>
      <c r="X205" s="189"/>
      <c r="Y205" s="189"/>
      <c r="Z205" s="189"/>
    </row>
    <row r="206" ht="14.25" customHeight="1">
      <c r="A206" s="314"/>
      <c r="B206" s="189"/>
      <c r="C206" s="189"/>
      <c r="D206" s="189"/>
      <c r="E206" s="189"/>
      <c r="F206" s="189"/>
      <c r="G206" s="189"/>
      <c r="H206" s="189"/>
      <c r="I206" s="189"/>
      <c r="J206" s="189"/>
      <c r="K206" s="189"/>
      <c r="L206" s="189"/>
      <c r="M206" s="189"/>
      <c r="N206" s="189"/>
      <c r="O206" s="189"/>
      <c r="P206" s="189"/>
      <c r="Q206" s="189"/>
      <c r="R206" s="189"/>
      <c r="S206" s="189"/>
      <c r="T206" s="189"/>
      <c r="U206" s="189"/>
      <c r="V206" s="189"/>
      <c r="W206" s="189"/>
      <c r="X206" s="189"/>
      <c r="Y206" s="189"/>
      <c r="Z206" s="189"/>
    </row>
    <row r="207" ht="14.25" customHeight="1">
      <c r="A207" s="314"/>
      <c r="B207" s="189"/>
      <c r="C207" s="189"/>
      <c r="D207" s="189"/>
      <c r="E207" s="189"/>
      <c r="F207" s="189"/>
      <c r="G207" s="189"/>
      <c r="H207" s="189"/>
      <c r="I207" s="189"/>
      <c r="J207" s="189"/>
      <c r="K207" s="189"/>
      <c r="L207" s="189"/>
      <c r="M207" s="189"/>
      <c r="N207" s="189"/>
      <c r="O207" s="189"/>
      <c r="P207" s="189"/>
      <c r="Q207" s="189"/>
      <c r="R207" s="189"/>
      <c r="S207" s="189"/>
      <c r="T207" s="189"/>
      <c r="U207" s="189"/>
      <c r="V207" s="189"/>
      <c r="W207" s="189"/>
      <c r="X207" s="189"/>
      <c r="Y207" s="189"/>
      <c r="Z207" s="189"/>
    </row>
    <row r="208" ht="14.25" customHeight="1">
      <c r="A208" s="314"/>
      <c r="B208" s="189"/>
      <c r="C208" s="189"/>
      <c r="D208" s="189"/>
      <c r="E208" s="189"/>
      <c r="F208" s="189"/>
      <c r="G208" s="189"/>
      <c r="H208" s="189"/>
      <c r="I208" s="189"/>
      <c r="J208" s="189"/>
      <c r="K208" s="189"/>
      <c r="L208" s="189"/>
      <c r="M208" s="189"/>
      <c r="N208" s="189"/>
      <c r="O208" s="189"/>
      <c r="P208" s="189"/>
      <c r="Q208" s="189"/>
      <c r="R208" s="189"/>
      <c r="S208" s="189"/>
      <c r="T208" s="189"/>
      <c r="U208" s="189"/>
      <c r="V208" s="189"/>
      <c r="W208" s="189"/>
      <c r="X208" s="189"/>
      <c r="Y208" s="189"/>
      <c r="Z208" s="189"/>
    </row>
    <row r="209" ht="14.25" customHeight="1">
      <c r="A209" s="314"/>
      <c r="B209" s="189"/>
      <c r="C209" s="189"/>
      <c r="D209" s="189"/>
      <c r="E209" s="189"/>
      <c r="F209" s="189"/>
      <c r="G209" s="189"/>
      <c r="H209" s="189"/>
      <c r="I209" s="189"/>
      <c r="J209" s="189"/>
      <c r="K209" s="189"/>
      <c r="L209" s="189"/>
      <c r="M209" s="189"/>
      <c r="N209" s="189"/>
      <c r="O209" s="189"/>
      <c r="P209" s="189"/>
      <c r="Q209" s="189"/>
      <c r="R209" s="189"/>
      <c r="S209" s="189"/>
      <c r="T209" s="189"/>
      <c r="U209" s="189"/>
      <c r="V209" s="189"/>
      <c r="W209" s="189"/>
      <c r="X209" s="189"/>
      <c r="Y209" s="189"/>
      <c r="Z209" s="189"/>
    </row>
    <row r="210" ht="14.25" customHeight="1">
      <c r="A210" s="314"/>
      <c r="B210" s="189"/>
      <c r="C210" s="189"/>
      <c r="D210" s="189"/>
      <c r="E210" s="189"/>
      <c r="F210" s="189"/>
      <c r="G210" s="189"/>
      <c r="H210" s="189"/>
      <c r="I210" s="189"/>
      <c r="J210" s="189"/>
      <c r="K210" s="189"/>
      <c r="L210" s="189"/>
      <c r="M210" s="189"/>
      <c r="N210" s="189"/>
      <c r="O210" s="189"/>
      <c r="P210" s="189"/>
      <c r="Q210" s="189"/>
      <c r="R210" s="189"/>
      <c r="S210" s="189"/>
      <c r="T210" s="189"/>
      <c r="U210" s="189"/>
      <c r="V210" s="189"/>
      <c r="W210" s="189"/>
      <c r="X210" s="189"/>
      <c r="Y210" s="189"/>
      <c r="Z210" s="189"/>
    </row>
    <row r="211" ht="14.25" customHeight="1">
      <c r="A211" s="314"/>
      <c r="B211" s="189"/>
      <c r="C211" s="189"/>
      <c r="D211" s="189"/>
      <c r="E211" s="189"/>
      <c r="F211" s="189"/>
      <c r="G211" s="189"/>
      <c r="H211" s="189"/>
      <c r="I211" s="189"/>
      <c r="J211" s="189"/>
      <c r="K211" s="189"/>
      <c r="L211" s="189"/>
      <c r="M211" s="189"/>
      <c r="N211" s="189"/>
      <c r="O211" s="189"/>
      <c r="P211" s="189"/>
      <c r="Q211" s="189"/>
      <c r="R211" s="189"/>
      <c r="S211" s="189"/>
      <c r="T211" s="189"/>
      <c r="U211" s="189"/>
      <c r="V211" s="189"/>
      <c r="W211" s="189"/>
      <c r="X211" s="189"/>
      <c r="Y211" s="189"/>
      <c r="Z211" s="189"/>
    </row>
    <row r="212" ht="14.25" customHeight="1">
      <c r="A212" s="314"/>
      <c r="B212" s="189"/>
      <c r="C212" s="189"/>
      <c r="D212" s="189"/>
      <c r="E212" s="189"/>
      <c r="F212" s="189"/>
      <c r="G212" s="189"/>
      <c r="H212" s="189"/>
      <c r="I212" s="189"/>
      <c r="J212" s="189"/>
      <c r="K212" s="189"/>
      <c r="L212" s="189"/>
      <c r="M212" s="189"/>
      <c r="N212" s="189"/>
      <c r="O212" s="189"/>
      <c r="P212" s="189"/>
      <c r="Q212" s="189"/>
      <c r="R212" s="189"/>
      <c r="S212" s="189"/>
      <c r="T212" s="189"/>
      <c r="U212" s="189"/>
      <c r="V212" s="189"/>
      <c r="W212" s="189"/>
      <c r="X212" s="189"/>
      <c r="Y212" s="189"/>
      <c r="Z212" s="189"/>
    </row>
    <row r="213" ht="14.25" customHeight="1">
      <c r="A213" s="314"/>
      <c r="B213" s="189"/>
      <c r="C213" s="189"/>
      <c r="D213" s="189"/>
      <c r="E213" s="189"/>
      <c r="F213" s="189"/>
      <c r="G213" s="189"/>
      <c r="H213" s="189"/>
      <c r="I213" s="189"/>
      <c r="J213" s="189"/>
      <c r="K213" s="189"/>
      <c r="L213" s="189"/>
      <c r="M213" s="189"/>
      <c r="N213" s="189"/>
      <c r="O213" s="189"/>
      <c r="P213" s="189"/>
      <c r="Q213" s="189"/>
      <c r="R213" s="189"/>
      <c r="S213" s="189"/>
      <c r="T213" s="189"/>
      <c r="U213" s="189"/>
      <c r="V213" s="189"/>
      <c r="W213" s="189"/>
      <c r="X213" s="189"/>
      <c r="Y213" s="189"/>
      <c r="Z213" s="189"/>
    </row>
    <row r="214" ht="14.25" customHeight="1">
      <c r="A214" s="314"/>
      <c r="B214" s="189"/>
      <c r="C214" s="189"/>
      <c r="D214" s="189"/>
      <c r="E214" s="189"/>
      <c r="F214" s="189"/>
      <c r="G214" s="189"/>
      <c r="H214" s="189"/>
      <c r="I214" s="189"/>
      <c r="J214" s="189"/>
      <c r="K214" s="189"/>
      <c r="L214" s="189"/>
      <c r="M214" s="189"/>
      <c r="N214" s="189"/>
      <c r="O214" s="189"/>
      <c r="P214" s="189"/>
      <c r="Q214" s="189"/>
      <c r="R214" s="189"/>
      <c r="S214" s="189"/>
      <c r="T214" s="189"/>
      <c r="U214" s="189"/>
      <c r="V214" s="189"/>
      <c r="W214" s="189"/>
      <c r="X214" s="189"/>
      <c r="Y214" s="189"/>
      <c r="Z214" s="189"/>
    </row>
    <row r="215" ht="14.25" customHeight="1">
      <c r="A215" s="314"/>
      <c r="B215" s="189"/>
      <c r="C215" s="189"/>
      <c r="D215" s="189"/>
      <c r="E215" s="189"/>
      <c r="F215" s="189"/>
      <c r="G215" s="189"/>
      <c r="H215" s="189"/>
      <c r="I215" s="189"/>
      <c r="J215" s="189"/>
      <c r="K215" s="189"/>
      <c r="L215" s="189"/>
      <c r="M215" s="189"/>
      <c r="N215" s="189"/>
      <c r="O215" s="189"/>
      <c r="P215" s="189"/>
      <c r="Q215" s="189"/>
      <c r="R215" s="189"/>
      <c r="S215" s="189"/>
      <c r="T215" s="189"/>
      <c r="U215" s="189"/>
      <c r="V215" s="189"/>
      <c r="W215" s="189"/>
      <c r="X215" s="189"/>
      <c r="Y215" s="189"/>
      <c r="Z215" s="189"/>
    </row>
    <row r="216" ht="14.25" customHeight="1">
      <c r="A216" s="314"/>
      <c r="B216" s="189"/>
      <c r="C216" s="189"/>
      <c r="D216" s="189"/>
      <c r="E216" s="189"/>
      <c r="F216" s="189"/>
      <c r="G216" s="189"/>
      <c r="H216" s="189"/>
      <c r="I216" s="189"/>
      <c r="J216" s="189"/>
      <c r="K216" s="189"/>
      <c r="L216" s="189"/>
      <c r="M216" s="189"/>
      <c r="N216" s="189"/>
      <c r="O216" s="189"/>
      <c r="P216" s="189"/>
      <c r="Q216" s="189"/>
      <c r="R216" s="189"/>
      <c r="S216" s="189"/>
      <c r="T216" s="189"/>
      <c r="U216" s="189"/>
      <c r="V216" s="189"/>
      <c r="W216" s="189"/>
      <c r="X216" s="189"/>
      <c r="Y216" s="189"/>
      <c r="Z216" s="189"/>
    </row>
    <row r="217" ht="14.25" customHeight="1">
      <c r="A217" s="314"/>
      <c r="B217" s="189"/>
      <c r="C217" s="189"/>
      <c r="D217" s="189"/>
      <c r="E217" s="189"/>
      <c r="F217" s="189"/>
      <c r="G217" s="189"/>
      <c r="H217" s="189"/>
      <c r="I217" s="189"/>
      <c r="J217" s="189"/>
      <c r="K217" s="189"/>
      <c r="L217" s="189"/>
      <c r="M217" s="189"/>
      <c r="N217" s="189"/>
      <c r="O217" s="189"/>
      <c r="P217" s="189"/>
      <c r="Q217" s="189"/>
      <c r="R217" s="189"/>
      <c r="S217" s="189"/>
      <c r="T217" s="189"/>
      <c r="U217" s="189"/>
      <c r="V217" s="189"/>
      <c r="W217" s="189"/>
      <c r="X217" s="189"/>
      <c r="Y217" s="189"/>
      <c r="Z217" s="189"/>
    </row>
    <row r="218" ht="14.25" customHeight="1">
      <c r="A218" s="314"/>
      <c r="B218" s="189"/>
      <c r="C218" s="189"/>
      <c r="D218" s="189"/>
      <c r="E218" s="189"/>
      <c r="F218" s="189"/>
      <c r="G218" s="189"/>
      <c r="H218" s="189"/>
      <c r="I218" s="189"/>
      <c r="J218" s="189"/>
      <c r="K218" s="189"/>
      <c r="L218" s="189"/>
      <c r="M218" s="189"/>
      <c r="N218" s="189"/>
      <c r="O218" s="189"/>
      <c r="P218" s="189"/>
      <c r="Q218" s="189"/>
      <c r="R218" s="189"/>
      <c r="S218" s="189"/>
      <c r="T218" s="189"/>
      <c r="U218" s="189"/>
      <c r="V218" s="189"/>
      <c r="W218" s="189"/>
      <c r="X218" s="189"/>
      <c r="Y218" s="189"/>
      <c r="Z218" s="189"/>
    </row>
    <row r="219" ht="14.25" customHeight="1">
      <c r="A219" s="314"/>
      <c r="B219" s="189"/>
      <c r="C219" s="189"/>
      <c r="D219" s="189"/>
      <c r="E219" s="189"/>
      <c r="F219" s="189"/>
      <c r="G219" s="189"/>
      <c r="H219" s="189"/>
      <c r="I219" s="189"/>
      <c r="J219" s="189"/>
      <c r="K219" s="189"/>
      <c r="L219" s="189"/>
      <c r="M219" s="189"/>
      <c r="N219" s="189"/>
      <c r="O219" s="189"/>
      <c r="P219" s="189"/>
      <c r="Q219" s="189"/>
      <c r="R219" s="189"/>
      <c r="S219" s="189"/>
      <c r="T219" s="189"/>
      <c r="U219" s="189"/>
      <c r="V219" s="189"/>
      <c r="W219" s="189"/>
      <c r="X219" s="189"/>
      <c r="Y219" s="189"/>
      <c r="Z219" s="189"/>
    </row>
    <row r="220" ht="14.25" customHeight="1">
      <c r="A220" s="314"/>
      <c r="B220" s="189"/>
      <c r="C220" s="189"/>
      <c r="D220" s="189"/>
      <c r="E220" s="189"/>
      <c r="F220" s="189"/>
      <c r="G220" s="189"/>
      <c r="H220" s="189"/>
      <c r="I220" s="189"/>
      <c r="J220" s="189"/>
      <c r="K220" s="189"/>
      <c r="L220" s="189"/>
      <c r="M220" s="189"/>
      <c r="N220" s="189"/>
      <c r="O220" s="189"/>
      <c r="P220" s="189"/>
      <c r="Q220" s="189"/>
      <c r="R220" s="189"/>
      <c r="S220" s="189"/>
      <c r="T220" s="189"/>
      <c r="U220" s="189"/>
      <c r="V220" s="189"/>
      <c r="W220" s="189"/>
      <c r="X220" s="189"/>
      <c r="Y220" s="189"/>
      <c r="Z220" s="189"/>
    </row>
    <row r="221" ht="14.25" customHeight="1">
      <c r="A221" s="314"/>
      <c r="B221" s="189"/>
      <c r="C221" s="189"/>
      <c r="D221" s="189"/>
      <c r="E221" s="189"/>
      <c r="F221" s="189"/>
      <c r="G221" s="189"/>
      <c r="H221" s="189"/>
      <c r="I221" s="189"/>
      <c r="J221" s="189"/>
      <c r="K221" s="189"/>
      <c r="L221" s="189"/>
      <c r="M221" s="189"/>
      <c r="N221" s="189"/>
      <c r="O221" s="189"/>
      <c r="P221" s="189"/>
      <c r="Q221" s="189"/>
      <c r="R221" s="189"/>
      <c r="S221" s="189"/>
      <c r="T221" s="189"/>
      <c r="U221" s="189"/>
      <c r="V221" s="189"/>
      <c r="W221" s="189"/>
      <c r="X221" s="189"/>
      <c r="Y221" s="189"/>
      <c r="Z221" s="189"/>
    </row>
    <row r="222" ht="14.25" customHeight="1">
      <c r="A222" s="314"/>
      <c r="B222" s="189"/>
      <c r="C222" s="189"/>
      <c r="D222" s="189"/>
      <c r="E222" s="189"/>
      <c r="F222" s="189"/>
      <c r="G222" s="189"/>
      <c r="H222" s="189"/>
      <c r="I222" s="189"/>
      <c r="J222" s="189"/>
      <c r="K222" s="189"/>
      <c r="L222" s="189"/>
      <c r="M222" s="189"/>
      <c r="N222" s="189"/>
      <c r="O222" s="189"/>
      <c r="P222" s="189"/>
      <c r="Q222" s="189"/>
      <c r="R222" s="189"/>
      <c r="S222" s="189"/>
      <c r="T222" s="189"/>
      <c r="U222" s="189"/>
      <c r="V222" s="189"/>
      <c r="W222" s="189"/>
      <c r="X222" s="189"/>
      <c r="Y222" s="189"/>
      <c r="Z222" s="189"/>
    </row>
    <row r="223" ht="14.25" customHeight="1">
      <c r="A223" s="314"/>
      <c r="B223" s="189"/>
      <c r="C223" s="189"/>
      <c r="D223" s="189"/>
      <c r="E223" s="189"/>
      <c r="F223" s="189"/>
      <c r="G223" s="189"/>
      <c r="H223" s="189"/>
      <c r="I223" s="189"/>
      <c r="J223" s="189"/>
      <c r="K223" s="189"/>
      <c r="L223" s="189"/>
      <c r="M223" s="189"/>
      <c r="N223" s="189"/>
      <c r="O223" s="189"/>
      <c r="P223" s="189"/>
      <c r="Q223" s="189"/>
      <c r="R223" s="189"/>
      <c r="S223" s="189"/>
      <c r="T223" s="189"/>
      <c r="U223" s="189"/>
      <c r="V223" s="189"/>
      <c r="W223" s="189"/>
      <c r="X223" s="189"/>
      <c r="Y223" s="189"/>
      <c r="Z223" s="189"/>
    </row>
    <row r="224" ht="14.25" customHeight="1">
      <c r="A224" s="314"/>
      <c r="B224" s="189"/>
      <c r="C224" s="189"/>
      <c r="D224" s="189"/>
      <c r="E224" s="189"/>
      <c r="F224" s="189"/>
      <c r="G224" s="189"/>
      <c r="H224" s="189"/>
      <c r="I224" s="189"/>
      <c r="J224" s="189"/>
      <c r="K224" s="189"/>
      <c r="L224" s="189"/>
      <c r="M224" s="189"/>
      <c r="N224" s="189"/>
      <c r="O224" s="189"/>
      <c r="P224" s="189"/>
      <c r="Q224" s="189"/>
      <c r="R224" s="189"/>
      <c r="S224" s="189"/>
      <c r="T224" s="189"/>
      <c r="U224" s="189"/>
      <c r="V224" s="189"/>
      <c r="W224" s="189"/>
      <c r="X224" s="189"/>
      <c r="Y224" s="189"/>
      <c r="Z224" s="189"/>
    </row>
    <row r="225" ht="14.25" customHeight="1">
      <c r="A225" s="314"/>
      <c r="B225" s="189"/>
      <c r="C225" s="189"/>
      <c r="D225" s="189"/>
      <c r="E225" s="189"/>
      <c r="F225" s="189"/>
      <c r="G225" s="189"/>
      <c r="H225" s="189"/>
      <c r="I225" s="189"/>
      <c r="J225" s="189"/>
      <c r="K225" s="189"/>
      <c r="L225" s="189"/>
      <c r="M225" s="189"/>
      <c r="N225" s="189"/>
      <c r="O225" s="189"/>
      <c r="P225" s="189"/>
      <c r="Q225" s="189"/>
      <c r="R225" s="189"/>
      <c r="S225" s="189"/>
      <c r="T225" s="189"/>
      <c r="U225" s="189"/>
      <c r="V225" s="189"/>
      <c r="W225" s="189"/>
      <c r="X225" s="189"/>
      <c r="Y225" s="189"/>
      <c r="Z225" s="189"/>
    </row>
    <row r="226" ht="14.25" customHeight="1">
      <c r="A226" s="314"/>
      <c r="B226" s="189"/>
      <c r="C226" s="189"/>
      <c r="D226" s="189"/>
      <c r="E226" s="189"/>
      <c r="F226" s="189"/>
      <c r="G226" s="189"/>
      <c r="H226" s="189"/>
      <c r="I226" s="189"/>
      <c r="J226" s="189"/>
      <c r="K226" s="189"/>
      <c r="L226" s="189"/>
      <c r="M226" s="189"/>
      <c r="N226" s="189"/>
      <c r="O226" s="189"/>
      <c r="P226" s="189"/>
      <c r="Q226" s="189"/>
      <c r="R226" s="189"/>
      <c r="S226" s="189"/>
      <c r="T226" s="189"/>
      <c r="U226" s="189"/>
      <c r="V226" s="189"/>
      <c r="W226" s="189"/>
      <c r="X226" s="189"/>
      <c r="Y226" s="189"/>
      <c r="Z226" s="189"/>
    </row>
    <row r="227" ht="14.25" customHeight="1">
      <c r="A227" s="314"/>
      <c r="B227" s="189"/>
      <c r="C227" s="189"/>
      <c r="D227" s="189"/>
      <c r="E227" s="189"/>
      <c r="F227" s="189"/>
      <c r="G227" s="189"/>
      <c r="H227" s="189"/>
      <c r="I227" s="189"/>
      <c r="J227" s="189"/>
      <c r="K227" s="189"/>
      <c r="L227" s="189"/>
      <c r="M227" s="189"/>
      <c r="N227" s="189"/>
      <c r="O227" s="189"/>
      <c r="P227" s="189"/>
      <c r="Q227" s="189"/>
      <c r="R227" s="189"/>
      <c r="S227" s="189"/>
      <c r="T227" s="189"/>
      <c r="U227" s="189"/>
      <c r="V227" s="189"/>
      <c r="W227" s="189"/>
      <c r="X227" s="189"/>
      <c r="Y227" s="189"/>
      <c r="Z227" s="189"/>
    </row>
    <row r="228" ht="14.25" customHeight="1">
      <c r="A228" s="314"/>
      <c r="B228" s="189"/>
      <c r="C228" s="189"/>
      <c r="D228" s="189"/>
      <c r="E228" s="189"/>
      <c r="F228" s="189"/>
      <c r="G228" s="189"/>
      <c r="H228" s="189"/>
      <c r="I228" s="189"/>
      <c r="J228" s="189"/>
      <c r="K228" s="189"/>
      <c r="L228" s="189"/>
      <c r="M228" s="189"/>
      <c r="N228" s="189"/>
      <c r="O228" s="189"/>
      <c r="P228" s="189"/>
      <c r="Q228" s="189"/>
      <c r="R228" s="189"/>
      <c r="S228" s="189"/>
      <c r="T228" s="189"/>
      <c r="U228" s="189"/>
      <c r="V228" s="189"/>
      <c r="W228" s="189"/>
      <c r="X228" s="189"/>
      <c r="Y228" s="189"/>
      <c r="Z228" s="189"/>
    </row>
    <row r="229" ht="14.25" customHeight="1">
      <c r="A229" s="314"/>
      <c r="B229" s="189"/>
      <c r="C229" s="189"/>
      <c r="D229" s="189"/>
      <c r="E229" s="189"/>
      <c r="F229" s="189"/>
      <c r="G229" s="189"/>
      <c r="H229" s="189"/>
      <c r="I229" s="189"/>
      <c r="J229" s="189"/>
      <c r="K229" s="189"/>
      <c r="L229" s="189"/>
      <c r="M229" s="189"/>
      <c r="N229" s="189"/>
      <c r="O229" s="189"/>
      <c r="P229" s="189"/>
      <c r="Q229" s="189"/>
      <c r="R229" s="189"/>
      <c r="S229" s="189"/>
      <c r="T229" s="189"/>
      <c r="U229" s="189"/>
      <c r="V229" s="189"/>
      <c r="W229" s="189"/>
      <c r="X229" s="189"/>
      <c r="Y229" s="189"/>
      <c r="Z229" s="189"/>
    </row>
    <row r="230" ht="14.25" customHeight="1">
      <c r="A230" s="314"/>
      <c r="B230" s="189"/>
      <c r="C230" s="189"/>
      <c r="D230" s="189"/>
      <c r="E230" s="189"/>
      <c r="F230" s="189"/>
      <c r="G230" s="189"/>
      <c r="H230" s="189"/>
      <c r="I230" s="189"/>
      <c r="J230" s="189"/>
      <c r="K230" s="189"/>
      <c r="L230" s="189"/>
      <c r="M230" s="189"/>
      <c r="N230" s="189"/>
      <c r="O230" s="189"/>
      <c r="P230" s="189"/>
      <c r="Q230" s="189"/>
      <c r="R230" s="189"/>
      <c r="S230" s="189"/>
      <c r="T230" s="189"/>
      <c r="U230" s="189"/>
      <c r="V230" s="189"/>
      <c r="W230" s="189"/>
      <c r="X230" s="189"/>
      <c r="Y230" s="189"/>
      <c r="Z230" s="189"/>
    </row>
    <row r="231" ht="14.25" customHeight="1">
      <c r="A231" s="314"/>
      <c r="B231" s="189"/>
      <c r="C231" s="189"/>
      <c r="D231" s="189"/>
      <c r="E231" s="189"/>
      <c r="F231" s="189"/>
      <c r="G231" s="189"/>
      <c r="H231" s="189"/>
      <c r="I231" s="189"/>
      <c r="J231" s="189"/>
      <c r="K231" s="189"/>
      <c r="L231" s="189"/>
      <c r="M231" s="189"/>
      <c r="N231" s="189"/>
      <c r="O231" s="189"/>
      <c r="P231" s="189"/>
      <c r="Q231" s="189"/>
      <c r="R231" s="189"/>
      <c r="S231" s="189"/>
      <c r="T231" s="189"/>
      <c r="U231" s="189"/>
      <c r="V231" s="189"/>
      <c r="W231" s="189"/>
      <c r="X231" s="189"/>
      <c r="Y231" s="189"/>
      <c r="Z231" s="189"/>
    </row>
    <row r="232" ht="14.25" customHeight="1">
      <c r="A232" s="314"/>
      <c r="B232" s="189"/>
      <c r="C232" s="189"/>
      <c r="D232" s="189"/>
      <c r="E232" s="189"/>
      <c r="F232" s="189"/>
      <c r="G232" s="189"/>
      <c r="H232" s="189"/>
      <c r="I232" s="189"/>
      <c r="J232" s="189"/>
      <c r="K232" s="189"/>
      <c r="L232" s="189"/>
      <c r="M232" s="189"/>
      <c r="N232" s="189"/>
      <c r="O232" s="189"/>
      <c r="P232" s="189"/>
      <c r="Q232" s="189"/>
      <c r="R232" s="189"/>
      <c r="S232" s="189"/>
      <c r="T232" s="189"/>
      <c r="U232" s="189"/>
      <c r="V232" s="189"/>
      <c r="W232" s="189"/>
      <c r="X232" s="189"/>
      <c r="Y232" s="189"/>
      <c r="Z232" s="189"/>
    </row>
    <row r="233" ht="14.25" customHeight="1">
      <c r="A233" s="314"/>
      <c r="B233" s="189"/>
      <c r="C233" s="189"/>
      <c r="D233" s="189"/>
      <c r="E233" s="189"/>
      <c r="F233" s="189"/>
      <c r="G233" s="189"/>
      <c r="H233" s="189"/>
      <c r="I233" s="189"/>
      <c r="J233" s="189"/>
      <c r="K233" s="189"/>
      <c r="L233" s="189"/>
      <c r="M233" s="189"/>
      <c r="N233" s="189"/>
      <c r="O233" s="189"/>
      <c r="P233" s="189"/>
      <c r="Q233" s="189"/>
      <c r="R233" s="189"/>
      <c r="S233" s="189"/>
      <c r="T233" s="189"/>
      <c r="U233" s="189"/>
      <c r="V233" s="189"/>
      <c r="W233" s="189"/>
      <c r="X233" s="189"/>
      <c r="Y233" s="189"/>
      <c r="Z233" s="189"/>
    </row>
    <row r="234" ht="14.25" customHeight="1">
      <c r="A234" s="314"/>
      <c r="B234" s="189"/>
      <c r="C234" s="189"/>
      <c r="D234" s="189"/>
      <c r="E234" s="189"/>
      <c r="F234" s="189"/>
      <c r="G234" s="189"/>
      <c r="H234" s="189"/>
      <c r="I234" s="189"/>
      <c r="J234" s="189"/>
      <c r="K234" s="189"/>
      <c r="L234" s="189"/>
      <c r="M234" s="189"/>
      <c r="N234" s="189"/>
      <c r="O234" s="189"/>
      <c r="P234" s="189"/>
      <c r="Q234" s="189"/>
      <c r="R234" s="189"/>
      <c r="S234" s="189"/>
      <c r="T234" s="189"/>
      <c r="U234" s="189"/>
      <c r="V234" s="189"/>
      <c r="W234" s="189"/>
      <c r="X234" s="189"/>
      <c r="Y234" s="189"/>
      <c r="Z234" s="189"/>
    </row>
    <row r="235" ht="14.25" customHeight="1">
      <c r="A235" s="314"/>
      <c r="B235" s="189"/>
      <c r="C235" s="189"/>
      <c r="D235" s="189"/>
      <c r="E235" s="189"/>
      <c r="F235" s="189"/>
      <c r="G235" s="189"/>
      <c r="H235" s="189"/>
      <c r="I235" s="189"/>
      <c r="J235" s="189"/>
      <c r="K235" s="189"/>
      <c r="L235" s="189"/>
      <c r="M235" s="189"/>
      <c r="N235" s="189"/>
      <c r="O235" s="189"/>
      <c r="P235" s="189"/>
      <c r="Q235" s="189"/>
      <c r="R235" s="189"/>
      <c r="S235" s="189"/>
      <c r="T235" s="189"/>
      <c r="U235" s="189"/>
      <c r="V235" s="189"/>
      <c r="W235" s="189"/>
      <c r="X235" s="189"/>
      <c r="Y235" s="189"/>
      <c r="Z235" s="189"/>
    </row>
    <row r="236" ht="14.25" customHeight="1">
      <c r="A236" s="314"/>
      <c r="B236" s="189"/>
      <c r="C236" s="189"/>
      <c r="D236" s="189"/>
      <c r="E236" s="189"/>
      <c r="F236" s="189"/>
      <c r="G236" s="189"/>
      <c r="H236" s="189"/>
      <c r="I236" s="189"/>
      <c r="J236" s="189"/>
      <c r="K236" s="189"/>
      <c r="L236" s="189"/>
      <c r="M236" s="189"/>
      <c r="N236" s="189"/>
      <c r="O236" s="189"/>
      <c r="P236" s="189"/>
      <c r="Q236" s="189"/>
      <c r="R236" s="189"/>
      <c r="S236" s="189"/>
      <c r="T236" s="189"/>
      <c r="U236" s="189"/>
      <c r="V236" s="189"/>
      <c r="W236" s="189"/>
      <c r="X236" s="189"/>
      <c r="Y236" s="189"/>
      <c r="Z236" s="189"/>
    </row>
    <row r="237" ht="14.25" customHeight="1">
      <c r="A237" s="314"/>
      <c r="B237" s="189"/>
      <c r="C237" s="189"/>
      <c r="D237" s="189"/>
      <c r="E237" s="189"/>
      <c r="F237" s="189"/>
      <c r="G237" s="189"/>
      <c r="H237" s="189"/>
      <c r="I237" s="189"/>
      <c r="J237" s="189"/>
      <c r="K237" s="189"/>
      <c r="L237" s="189"/>
      <c r="M237" s="189"/>
      <c r="N237" s="189"/>
      <c r="O237" s="189"/>
      <c r="P237" s="189"/>
      <c r="Q237" s="189"/>
      <c r="R237" s="189"/>
      <c r="S237" s="189"/>
      <c r="T237" s="189"/>
      <c r="U237" s="189"/>
      <c r="V237" s="189"/>
      <c r="W237" s="189"/>
      <c r="X237" s="189"/>
      <c r="Y237" s="189"/>
      <c r="Z237" s="189"/>
    </row>
    <row r="238" ht="14.25" customHeight="1">
      <c r="A238" s="314"/>
      <c r="B238" s="189"/>
      <c r="C238" s="189"/>
      <c r="D238" s="189"/>
      <c r="E238" s="189"/>
      <c r="F238" s="189"/>
      <c r="G238" s="189"/>
      <c r="H238" s="189"/>
      <c r="I238" s="189"/>
      <c r="J238" s="189"/>
      <c r="K238" s="189"/>
      <c r="L238" s="189"/>
      <c r="M238" s="189"/>
      <c r="N238" s="189"/>
      <c r="O238" s="189"/>
      <c r="P238" s="189"/>
      <c r="Q238" s="189"/>
      <c r="R238" s="189"/>
      <c r="S238" s="189"/>
      <c r="T238" s="189"/>
      <c r="U238" s="189"/>
      <c r="V238" s="189"/>
      <c r="W238" s="189"/>
      <c r="X238" s="189"/>
      <c r="Y238" s="189"/>
      <c r="Z238" s="189"/>
    </row>
    <row r="239" ht="14.25" customHeight="1">
      <c r="A239" s="314"/>
      <c r="B239" s="189"/>
      <c r="C239" s="189"/>
      <c r="D239" s="189"/>
      <c r="E239" s="189"/>
      <c r="F239" s="189"/>
      <c r="G239" s="189"/>
      <c r="H239" s="189"/>
      <c r="I239" s="189"/>
      <c r="J239" s="189"/>
      <c r="K239" s="189"/>
      <c r="L239" s="189"/>
      <c r="M239" s="189"/>
      <c r="N239" s="189"/>
      <c r="O239" s="189"/>
      <c r="P239" s="189"/>
      <c r="Q239" s="189"/>
      <c r="R239" s="189"/>
      <c r="S239" s="189"/>
      <c r="T239" s="189"/>
      <c r="U239" s="189"/>
      <c r="V239" s="189"/>
      <c r="W239" s="189"/>
      <c r="X239" s="189"/>
      <c r="Y239" s="189"/>
      <c r="Z239" s="189"/>
    </row>
    <row r="240" ht="14.25" customHeight="1">
      <c r="A240" s="314"/>
      <c r="B240" s="189"/>
      <c r="C240" s="189"/>
      <c r="D240" s="189"/>
      <c r="E240" s="189"/>
      <c r="F240" s="189"/>
      <c r="G240" s="189"/>
      <c r="H240" s="189"/>
      <c r="I240" s="189"/>
      <c r="J240" s="189"/>
      <c r="K240" s="189"/>
      <c r="L240" s="189"/>
      <c r="M240" s="189"/>
      <c r="N240" s="189"/>
      <c r="O240" s="189"/>
      <c r="P240" s="189"/>
      <c r="Q240" s="189"/>
      <c r="R240" s="189"/>
      <c r="S240" s="189"/>
      <c r="T240" s="189"/>
      <c r="U240" s="189"/>
      <c r="V240" s="189"/>
      <c r="W240" s="189"/>
      <c r="X240" s="189"/>
      <c r="Y240" s="189"/>
      <c r="Z240" s="189"/>
    </row>
    <row r="241" ht="14.25" customHeight="1">
      <c r="A241" s="314"/>
      <c r="B241" s="189"/>
      <c r="C241" s="189"/>
      <c r="D241" s="189"/>
      <c r="E241" s="189"/>
      <c r="F241" s="189"/>
      <c r="G241" s="189"/>
      <c r="H241" s="189"/>
      <c r="I241" s="189"/>
      <c r="J241" s="189"/>
      <c r="K241" s="189"/>
      <c r="L241" s="189"/>
      <c r="M241" s="189"/>
      <c r="N241" s="189"/>
      <c r="O241" s="189"/>
      <c r="P241" s="189"/>
      <c r="Q241" s="189"/>
      <c r="R241" s="189"/>
      <c r="S241" s="189"/>
      <c r="T241" s="189"/>
      <c r="U241" s="189"/>
      <c r="V241" s="189"/>
      <c r="W241" s="189"/>
      <c r="X241" s="189"/>
      <c r="Y241" s="189"/>
      <c r="Z241" s="189"/>
    </row>
    <row r="242" ht="14.25" customHeight="1">
      <c r="A242" s="314"/>
      <c r="B242" s="189"/>
      <c r="C242" s="189"/>
      <c r="D242" s="189"/>
      <c r="E242" s="189"/>
      <c r="F242" s="189"/>
      <c r="G242" s="189"/>
      <c r="H242" s="189"/>
      <c r="I242" s="189"/>
      <c r="J242" s="189"/>
      <c r="K242" s="189"/>
      <c r="L242" s="189"/>
      <c r="M242" s="189"/>
      <c r="N242" s="189"/>
      <c r="O242" s="189"/>
      <c r="P242" s="189"/>
      <c r="Q242" s="189"/>
      <c r="R242" s="189"/>
      <c r="S242" s="189"/>
      <c r="T242" s="189"/>
      <c r="U242" s="189"/>
      <c r="V242" s="189"/>
      <c r="W242" s="189"/>
      <c r="X242" s="189"/>
      <c r="Y242" s="189"/>
      <c r="Z242" s="189"/>
    </row>
    <row r="243" ht="14.25" customHeight="1">
      <c r="A243" s="314"/>
      <c r="B243" s="189"/>
      <c r="C243" s="189"/>
      <c r="D243" s="189"/>
      <c r="E243" s="189"/>
      <c r="F243" s="189"/>
      <c r="G243" s="189"/>
      <c r="H243" s="189"/>
      <c r="I243" s="189"/>
      <c r="J243" s="189"/>
      <c r="K243" s="189"/>
      <c r="L243" s="189"/>
      <c r="M243" s="189"/>
      <c r="N243" s="189"/>
      <c r="O243" s="189"/>
      <c r="P243" s="189"/>
      <c r="Q243" s="189"/>
      <c r="R243" s="189"/>
      <c r="S243" s="189"/>
      <c r="T243" s="189"/>
      <c r="U243" s="189"/>
      <c r="V243" s="189"/>
      <c r="W243" s="189"/>
      <c r="X243" s="189"/>
      <c r="Y243" s="189"/>
      <c r="Z243" s="189"/>
    </row>
    <row r="244" ht="14.25" customHeight="1">
      <c r="A244" s="314"/>
      <c r="B244" s="189"/>
      <c r="C244" s="189"/>
      <c r="D244" s="189"/>
      <c r="E244" s="189"/>
      <c r="F244" s="189"/>
      <c r="G244" s="189"/>
      <c r="H244" s="189"/>
      <c r="I244" s="189"/>
      <c r="J244" s="189"/>
      <c r="K244" s="189"/>
      <c r="L244" s="189"/>
      <c r="M244" s="189"/>
      <c r="N244" s="189"/>
      <c r="O244" s="189"/>
      <c r="P244" s="189"/>
      <c r="Q244" s="189"/>
      <c r="R244" s="189"/>
      <c r="S244" s="189"/>
      <c r="T244" s="189"/>
      <c r="U244" s="189"/>
      <c r="V244" s="189"/>
      <c r="W244" s="189"/>
      <c r="X244" s="189"/>
      <c r="Y244" s="189"/>
      <c r="Z244" s="189"/>
    </row>
    <row r="245" ht="14.25" customHeight="1">
      <c r="A245" s="314"/>
      <c r="B245" s="189"/>
      <c r="C245" s="189"/>
      <c r="D245" s="189"/>
      <c r="E245" s="189"/>
      <c r="F245" s="189"/>
      <c r="G245" s="189"/>
      <c r="H245" s="189"/>
      <c r="I245" s="189"/>
      <c r="J245" s="189"/>
      <c r="K245" s="189"/>
      <c r="L245" s="189"/>
      <c r="M245" s="189"/>
      <c r="N245" s="189"/>
      <c r="O245" s="189"/>
      <c r="P245" s="189"/>
      <c r="Q245" s="189"/>
      <c r="R245" s="189"/>
      <c r="S245" s="189"/>
      <c r="T245" s="189"/>
      <c r="U245" s="189"/>
      <c r="V245" s="189"/>
      <c r="W245" s="189"/>
      <c r="X245" s="189"/>
      <c r="Y245" s="189"/>
      <c r="Z245" s="189"/>
    </row>
    <row r="246" ht="14.25" customHeight="1">
      <c r="A246" s="314"/>
      <c r="B246" s="189"/>
      <c r="C246" s="189"/>
      <c r="D246" s="189"/>
      <c r="E246" s="189"/>
      <c r="F246" s="189"/>
      <c r="G246" s="189"/>
      <c r="H246" s="189"/>
      <c r="I246" s="189"/>
      <c r="J246" s="189"/>
      <c r="K246" s="189"/>
      <c r="L246" s="189"/>
      <c r="M246" s="189"/>
      <c r="N246" s="189"/>
      <c r="O246" s="189"/>
      <c r="P246" s="189"/>
      <c r="Q246" s="189"/>
      <c r="R246" s="189"/>
      <c r="S246" s="189"/>
      <c r="T246" s="189"/>
      <c r="U246" s="189"/>
      <c r="V246" s="189"/>
      <c r="W246" s="189"/>
      <c r="X246" s="189"/>
      <c r="Y246" s="189"/>
      <c r="Z246" s="189"/>
    </row>
    <row r="247" ht="14.25" customHeight="1">
      <c r="A247" s="314"/>
      <c r="B247" s="189"/>
      <c r="C247" s="189"/>
      <c r="D247" s="189"/>
      <c r="E247" s="189"/>
      <c r="F247" s="189"/>
      <c r="G247" s="189"/>
      <c r="H247" s="189"/>
      <c r="I247" s="189"/>
      <c r="J247" s="189"/>
      <c r="K247" s="189"/>
      <c r="L247" s="189"/>
      <c r="M247" s="189"/>
      <c r="N247" s="189"/>
      <c r="O247" s="189"/>
      <c r="P247" s="189"/>
      <c r="Q247" s="189"/>
      <c r="R247" s="189"/>
      <c r="S247" s="189"/>
      <c r="T247" s="189"/>
      <c r="U247" s="189"/>
      <c r="V247" s="189"/>
      <c r="W247" s="189"/>
      <c r="X247" s="189"/>
      <c r="Y247" s="189"/>
      <c r="Z247" s="189"/>
    </row>
    <row r="248" ht="14.25" customHeight="1">
      <c r="A248" s="314"/>
      <c r="B248" s="189"/>
      <c r="C248" s="189"/>
      <c r="D248" s="189"/>
      <c r="E248" s="189"/>
      <c r="F248" s="189"/>
      <c r="G248" s="189"/>
      <c r="H248" s="189"/>
      <c r="I248" s="189"/>
      <c r="J248" s="189"/>
      <c r="K248" s="189"/>
      <c r="L248" s="189"/>
      <c r="M248" s="189"/>
      <c r="N248" s="189"/>
      <c r="O248" s="189"/>
      <c r="P248" s="189"/>
      <c r="Q248" s="189"/>
      <c r="R248" s="189"/>
      <c r="S248" s="189"/>
      <c r="T248" s="189"/>
      <c r="U248" s="189"/>
      <c r="V248" s="189"/>
      <c r="W248" s="189"/>
      <c r="X248" s="189"/>
      <c r="Y248" s="189"/>
      <c r="Z248" s="189"/>
    </row>
    <row r="249" ht="14.25" customHeight="1">
      <c r="A249" s="314"/>
      <c r="B249" s="189"/>
      <c r="C249" s="189"/>
      <c r="D249" s="189"/>
      <c r="E249" s="189"/>
      <c r="F249" s="189"/>
      <c r="G249" s="189"/>
      <c r="H249" s="189"/>
      <c r="I249" s="189"/>
      <c r="J249" s="189"/>
      <c r="K249" s="189"/>
      <c r="L249" s="189"/>
      <c r="M249" s="189"/>
      <c r="N249" s="189"/>
      <c r="O249" s="189"/>
      <c r="P249" s="189"/>
      <c r="Q249" s="189"/>
      <c r="R249" s="189"/>
      <c r="S249" s="189"/>
      <c r="T249" s="189"/>
      <c r="U249" s="189"/>
      <c r="V249" s="189"/>
      <c r="W249" s="189"/>
      <c r="X249" s="189"/>
      <c r="Y249" s="189"/>
      <c r="Z249" s="189"/>
    </row>
    <row r="250" ht="14.25" customHeight="1">
      <c r="A250" s="314"/>
      <c r="B250" s="189"/>
      <c r="C250" s="189"/>
      <c r="D250" s="189"/>
      <c r="E250" s="189"/>
      <c r="F250" s="189"/>
      <c r="G250" s="189"/>
      <c r="H250" s="189"/>
      <c r="I250" s="189"/>
      <c r="J250" s="189"/>
      <c r="K250" s="189"/>
      <c r="L250" s="189"/>
      <c r="M250" s="189"/>
      <c r="N250" s="189"/>
      <c r="O250" s="189"/>
      <c r="P250" s="189"/>
      <c r="Q250" s="189"/>
      <c r="R250" s="189"/>
      <c r="S250" s="189"/>
      <c r="T250" s="189"/>
      <c r="U250" s="189"/>
      <c r="V250" s="189"/>
      <c r="W250" s="189"/>
      <c r="X250" s="189"/>
      <c r="Y250" s="189"/>
      <c r="Z250" s="189"/>
    </row>
    <row r="251" ht="14.25" customHeight="1">
      <c r="A251" s="314"/>
      <c r="B251" s="189"/>
      <c r="C251" s="189"/>
      <c r="D251" s="189"/>
      <c r="E251" s="189"/>
      <c r="F251" s="189"/>
      <c r="G251" s="189"/>
      <c r="H251" s="189"/>
      <c r="I251" s="189"/>
      <c r="J251" s="189"/>
      <c r="K251" s="189"/>
      <c r="L251" s="189"/>
      <c r="M251" s="189"/>
      <c r="N251" s="189"/>
      <c r="O251" s="189"/>
      <c r="P251" s="189"/>
      <c r="Q251" s="189"/>
      <c r="R251" s="189"/>
      <c r="S251" s="189"/>
      <c r="T251" s="189"/>
      <c r="U251" s="189"/>
      <c r="V251" s="189"/>
      <c r="W251" s="189"/>
      <c r="X251" s="189"/>
      <c r="Y251" s="189"/>
      <c r="Z251" s="189"/>
    </row>
    <row r="252" ht="14.25" customHeight="1">
      <c r="A252" s="314"/>
      <c r="B252" s="189"/>
      <c r="C252" s="189"/>
      <c r="D252" s="189"/>
      <c r="E252" s="189"/>
      <c r="F252" s="189"/>
      <c r="G252" s="189"/>
      <c r="H252" s="189"/>
      <c r="I252" s="189"/>
      <c r="J252" s="189"/>
      <c r="K252" s="189"/>
      <c r="L252" s="189"/>
      <c r="M252" s="189"/>
      <c r="N252" s="189"/>
      <c r="O252" s="189"/>
      <c r="P252" s="189"/>
      <c r="Q252" s="189"/>
      <c r="R252" s="189"/>
      <c r="S252" s="189"/>
      <c r="T252" s="189"/>
      <c r="U252" s="189"/>
      <c r="V252" s="189"/>
      <c r="W252" s="189"/>
      <c r="X252" s="189"/>
      <c r="Y252" s="189"/>
      <c r="Z252" s="189"/>
    </row>
    <row r="253" ht="14.25" customHeight="1">
      <c r="A253" s="314"/>
      <c r="B253" s="189"/>
      <c r="C253" s="189"/>
      <c r="D253" s="189"/>
      <c r="E253" s="189"/>
      <c r="F253" s="189"/>
      <c r="G253" s="189"/>
      <c r="H253" s="189"/>
      <c r="I253" s="189"/>
      <c r="J253" s="189"/>
      <c r="K253" s="189"/>
      <c r="L253" s="189"/>
      <c r="M253" s="189"/>
      <c r="N253" s="189"/>
      <c r="O253" s="189"/>
      <c r="P253" s="189"/>
      <c r="Q253" s="189"/>
      <c r="R253" s="189"/>
      <c r="S253" s="189"/>
      <c r="T253" s="189"/>
      <c r="U253" s="189"/>
      <c r="V253" s="189"/>
      <c r="W253" s="189"/>
      <c r="X253" s="189"/>
      <c r="Y253" s="189"/>
      <c r="Z253" s="189"/>
    </row>
    <row r="254" ht="14.25" customHeight="1">
      <c r="A254" s="314"/>
      <c r="B254" s="189"/>
      <c r="C254" s="189"/>
      <c r="D254" s="189"/>
      <c r="E254" s="189"/>
      <c r="F254" s="189"/>
      <c r="G254" s="189"/>
      <c r="H254" s="189"/>
      <c r="I254" s="189"/>
      <c r="J254" s="189"/>
      <c r="K254" s="189"/>
      <c r="L254" s="189"/>
      <c r="M254" s="189"/>
      <c r="N254" s="189"/>
      <c r="O254" s="189"/>
      <c r="P254" s="189"/>
      <c r="Q254" s="189"/>
      <c r="R254" s="189"/>
      <c r="S254" s="189"/>
      <c r="T254" s="189"/>
      <c r="U254" s="189"/>
      <c r="V254" s="189"/>
      <c r="W254" s="189"/>
      <c r="X254" s="189"/>
      <c r="Y254" s="189"/>
      <c r="Z254" s="189"/>
    </row>
    <row r="255" ht="14.25" customHeight="1">
      <c r="A255" s="314"/>
      <c r="B255" s="189"/>
      <c r="C255" s="189"/>
      <c r="D255" s="189"/>
      <c r="E255" s="189"/>
      <c r="F255" s="189"/>
      <c r="G255" s="189"/>
      <c r="H255" s="189"/>
      <c r="I255" s="189"/>
      <c r="J255" s="189"/>
      <c r="K255" s="189"/>
      <c r="L255" s="189"/>
      <c r="M255" s="189"/>
      <c r="N255" s="189"/>
      <c r="O255" s="189"/>
      <c r="P255" s="189"/>
      <c r="Q255" s="189"/>
      <c r="R255" s="189"/>
      <c r="S255" s="189"/>
      <c r="T255" s="189"/>
      <c r="U255" s="189"/>
      <c r="V255" s="189"/>
      <c r="W255" s="189"/>
      <c r="X255" s="189"/>
      <c r="Y255" s="189"/>
      <c r="Z255" s="189"/>
    </row>
    <row r="256" ht="14.25" customHeight="1">
      <c r="A256" s="314"/>
      <c r="B256" s="189"/>
      <c r="C256" s="189"/>
      <c r="D256" s="189"/>
      <c r="E256" s="189"/>
      <c r="F256" s="189"/>
      <c r="G256" s="189"/>
      <c r="H256" s="189"/>
      <c r="I256" s="189"/>
      <c r="J256" s="189"/>
      <c r="K256" s="189"/>
      <c r="L256" s="189"/>
      <c r="M256" s="189"/>
      <c r="N256" s="189"/>
      <c r="O256" s="189"/>
      <c r="P256" s="189"/>
      <c r="Q256" s="189"/>
      <c r="R256" s="189"/>
      <c r="S256" s="189"/>
      <c r="T256" s="189"/>
      <c r="U256" s="189"/>
      <c r="V256" s="189"/>
      <c r="W256" s="189"/>
      <c r="X256" s="189"/>
      <c r="Y256" s="189"/>
      <c r="Z256" s="189"/>
    </row>
    <row r="257" ht="14.25" customHeight="1">
      <c r="A257" s="314"/>
      <c r="B257" s="189"/>
      <c r="C257" s="189"/>
      <c r="D257" s="189"/>
      <c r="E257" s="189"/>
      <c r="F257" s="189"/>
      <c r="G257" s="189"/>
      <c r="H257" s="189"/>
      <c r="I257" s="189"/>
      <c r="J257" s="189"/>
      <c r="K257" s="189"/>
      <c r="L257" s="189"/>
      <c r="M257" s="189"/>
      <c r="N257" s="189"/>
      <c r="O257" s="189"/>
      <c r="P257" s="189"/>
      <c r="Q257" s="189"/>
      <c r="R257" s="189"/>
      <c r="S257" s="189"/>
      <c r="T257" s="189"/>
      <c r="U257" s="189"/>
      <c r="V257" s="189"/>
      <c r="W257" s="189"/>
      <c r="X257" s="189"/>
      <c r="Y257" s="189"/>
      <c r="Z257" s="189"/>
    </row>
    <row r="258" ht="14.25" customHeight="1">
      <c r="A258" s="314"/>
      <c r="B258" s="189"/>
      <c r="C258" s="189"/>
      <c r="D258" s="189"/>
      <c r="E258" s="189"/>
      <c r="F258" s="189"/>
      <c r="G258" s="189"/>
      <c r="H258" s="189"/>
      <c r="I258" s="189"/>
      <c r="J258" s="189"/>
      <c r="K258" s="189"/>
      <c r="L258" s="189"/>
      <c r="M258" s="189"/>
      <c r="N258" s="189"/>
      <c r="O258" s="189"/>
      <c r="P258" s="189"/>
      <c r="Q258" s="189"/>
      <c r="R258" s="189"/>
      <c r="S258" s="189"/>
      <c r="T258" s="189"/>
      <c r="U258" s="189"/>
      <c r="V258" s="189"/>
      <c r="W258" s="189"/>
      <c r="X258" s="189"/>
      <c r="Y258" s="189"/>
      <c r="Z258" s="189"/>
    </row>
    <row r="259" ht="14.25" customHeight="1">
      <c r="A259" s="314"/>
      <c r="B259" s="189"/>
      <c r="C259" s="189"/>
      <c r="D259" s="189"/>
      <c r="E259" s="189"/>
      <c r="F259" s="189"/>
      <c r="G259" s="189"/>
      <c r="H259" s="189"/>
      <c r="I259" s="189"/>
      <c r="J259" s="189"/>
      <c r="K259" s="189"/>
      <c r="L259" s="189"/>
      <c r="M259" s="189"/>
      <c r="N259" s="189"/>
      <c r="O259" s="189"/>
      <c r="P259" s="189"/>
      <c r="Q259" s="189"/>
      <c r="R259" s="189"/>
      <c r="S259" s="189"/>
      <c r="T259" s="189"/>
      <c r="U259" s="189"/>
      <c r="V259" s="189"/>
      <c r="W259" s="189"/>
      <c r="X259" s="189"/>
      <c r="Y259" s="189"/>
      <c r="Z259" s="189"/>
    </row>
    <row r="260" ht="14.25" customHeight="1">
      <c r="A260" s="314"/>
      <c r="B260" s="189"/>
      <c r="C260" s="189"/>
      <c r="D260" s="189"/>
      <c r="E260" s="189"/>
      <c r="F260" s="189"/>
      <c r="G260" s="189"/>
      <c r="H260" s="189"/>
      <c r="I260" s="189"/>
      <c r="J260" s="189"/>
      <c r="K260" s="189"/>
      <c r="L260" s="189"/>
      <c r="M260" s="189"/>
      <c r="N260" s="189"/>
      <c r="O260" s="189"/>
      <c r="P260" s="189"/>
      <c r="Q260" s="189"/>
      <c r="R260" s="189"/>
      <c r="S260" s="189"/>
      <c r="T260" s="189"/>
      <c r="U260" s="189"/>
      <c r="V260" s="189"/>
      <c r="W260" s="189"/>
      <c r="X260" s="189"/>
      <c r="Y260" s="189"/>
      <c r="Z260" s="189"/>
    </row>
    <row r="261" ht="14.25" customHeight="1">
      <c r="A261" s="314"/>
      <c r="B261" s="189"/>
      <c r="C261" s="189"/>
      <c r="D261" s="189"/>
      <c r="E261" s="189"/>
      <c r="F261" s="189"/>
      <c r="G261" s="189"/>
      <c r="H261" s="189"/>
      <c r="I261" s="189"/>
      <c r="J261" s="189"/>
      <c r="K261" s="189"/>
      <c r="L261" s="189"/>
      <c r="M261" s="189"/>
      <c r="N261" s="189"/>
      <c r="O261" s="189"/>
      <c r="P261" s="189"/>
      <c r="Q261" s="189"/>
      <c r="R261" s="189"/>
      <c r="S261" s="189"/>
      <c r="T261" s="189"/>
      <c r="U261" s="189"/>
      <c r="V261" s="189"/>
      <c r="W261" s="189"/>
      <c r="X261" s="189"/>
      <c r="Y261" s="189"/>
      <c r="Z261" s="189"/>
    </row>
    <row r="262" ht="14.25" customHeight="1">
      <c r="A262" s="314"/>
      <c r="B262" s="189"/>
      <c r="C262" s="189"/>
      <c r="D262" s="189"/>
      <c r="E262" s="189"/>
      <c r="F262" s="189"/>
      <c r="G262" s="189"/>
      <c r="H262" s="189"/>
      <c r="I262" s="189"/>
      <c r="J262" s="189"/>
      <c r="K262" s="189"/>
      <c r="L262" s="189"/>
      <c r="M262" s="189"/>
      <c r="N262" s="189"/>
      <c r="O262" s="189"/>
      <c r="P262" s="189"/>
      <c r="Q262" s="189"/>
      <c r="R262" s="189"/>
      <c r="S262" s="189"/>
      <c r="T262" s="189"/>
      <c r="U262" s="189"/>
      <c r="V262" s="189"/>
      <c r="W262" s="189"/>
      <c r="X262" s="189"/>
      <c r="Y262" s="189"/>
      <c r="Z262" s="189"/>
    </row>
    <row r="263" ht="14.25" customHeight="1">
      <c r="A263" s="314"/>
      <c r="B263" s="189"/>
      <c r="C263" s="189"/>
      <c r="D263" s="189"/>
      <c r="E263" s="189"/>
      <c r="F263" s="189"/>
      <c r="G263" s="189"/>
      <c r="H263" s="189"/>
      <c r="I263" s="189"/>
      <c r="J263" s="189"/>
      <c r="K263" s="189"/>
      <c r="L263" s="189"/>
      <c r="M263" s="189"/>
      <c r="N263" s="189"/>
      <c r="O263" s="189"/>
      <c r="P263" s="189"/>
      <c r="Q263" s="189"/>
      <c r="R263" s="189"/>
      <c r="S263" s="189"/>
      <c r="T263" s="189"/>
      <c r="U263" s="189"/>
      <c r="V263" s="189"/>
      <c r="W263" s="189"/>
      <c r="X263" s="189"/>
      <c r="Y263" s="189"/>
      <c r="Z263" s="189"/>
    </row>
    <row r="264" ht="14.25" customHeight="1">
      <c r="A264" s="314"/>
      <c r="B264" s="189"/>
      <c r="C264" s="189"/>
      <c r="D264" s="189"/>
      <c r="E264" s="189"/>
      <c r="F264" s="189"/>
      <c r="G264" s="189"/>
      <c r="H264" s="189"/>
      <c r="I264" s="189"/>
      <c r="J264" s="189"/>
      <c r="K264" s="189"/>
      <c r="L264" s="189"/>
      <c r="M264" s="189"/>
      <c r="N264" s="189"/>
      <c r="O264" s="189"/>
      <c r="P264" s="189"/>
      <c r="Q264" s="189"/>
      <c r="R264" s="189"/>
      <c r="S264" s="189"/>
      <c r="T264" s="189"/>
      <c r="U264" s="189"/>
      <c r="V264" s="189"/>
      <c r="W264" s="189"/>
      <c r="X264" s="189"/>
      <c r="Y264" s="189"/>
      <c r="Z264" s="189"/>
    </row>
    <row r="265" ht="14.25" customHeight="1">
      <c r="A265" s="314"/>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c r="Z265" s="189"/>
    </row>
    <row r="266" ht="14.25" customHeight="1">
      <c r="A266" s="314"/>
      <c r="B266" s="189"/>
      <c r="C266" s="189"/>
      <c r="D266" s="189"/>
      <c r="E266" s="189"/>
      <c r="F266" s="189"/>
      <c r="G266" s="189"/>
      <c r="H266" s="189"/>
      <c r="I266" s="189"/>
      <c r="J266" s="189"/>
      <c r="K266" s="189"/>
      <c r="L266" s="189"/>
      <c r="M266" s="189"/>
      <c r="N266" s="189"/>
      <c r="O266" s="189"/>
      <c r="P266" s="189"/>
      <c r="Q266" s="189"/>
      <c r="R266" s="189"/>
      <c r="S266" s="189"/>
      <c r="T266" s="189"/>
      <c r="U266" s="189"/>
      <c r="V266" s="189"/>
      <c r="W266" s="189"/>
      <c r="X266" s="189"/>
      <c r="Y266" s="189"/>
      <c r="Z266" s="189"/>
    </row>
    <row r="267" ht="14.25" customHeight="1">
      <c r="A267" s="314"/>
      <c r="B267" s="189"/>
      <c r="C267" s="189"/>
      <c r="D267" s="189"/>
      <c r="E267" s="189"/>
      <c r="F267" s="189"/>
      <c r="G267" s="189"/>
      <c r="H267" s="189"/>
      <c r="I267" s="189"/>
      <c r="J267" s="189"/>
      <c r="K267" s="189"/>
      <c r="L267" s="189"/>
      <c r="M267" s="189"/>
      <c r="N267" s="189"/>
      <c r="O267" s="189"/>
      <c r="P267" s="189"/>
      <c r="Q267" s="189"/>
      <c r="R267" s="189"/>
      <c r="S267" s="189"/>
      <c r="T267" s="189"/>
      <c r="U267" s="189"/>
      <c r="V267" s="189"/>
      <c r="W267" s="189"/>
      <c r="X267" s="189"/>
      <c r="Y267" s="189"/>
      <c r="Z267" s="189"/>
    </row>
    <row r="268" ht="14.25" customHeight="1">
      <c r="A268" s="314"/>
      <c r="B268" s="189"/>
      <c r="C268" s="189"/>
      <c r="D268" s="189"/>
      <c r="E268" s="189"/>
      <c r="F268" s="189"/>
      <c r="G268" s="189"/>
      <c r="H268" s="189"/>
      <c r="I268" s="189"/>
      <c r="J268" s="189"/>
      <c r="K268" s="189"/>
      <c r="L268" s="189"/>
      <c r="M268" s="189"/>
      <c r="N268" s="189"/>
      <c r="O268" s="189"/>
      <c r="P268" s="189"/>
      <c r="Q268" s="189"/>
      <c r="R268" s="189"/>
      <c r="S268" s="189"/>
      <c r="T268" s="189"/>
      <c r="U268" s="189"/>
      <c r="V268" s="189"/>
      <c r="W268" s="189"/>
      <c r="X268" s="189"/>
      <c r="Y268" s="189"/>
      <c r="Z268" s="189"/>
    </row>
    <row r="269" ht="14.25" customHeight="1">
      <c r="A269" s="314"/>
      <c r="B269" s="189"/>
      <c r="C269" s="189"/>
      <c r="D269" s="189"/>
      <c r="E269" s="189"/>
      <c r="F269" s="189"/>
      <c r="G269" s="189"/>
      <c r="H269" s="189"/>
      <c r="I269" s="189"/>
      <c r="J269" s="189"/>
      <c r="K269" s="189"/>
      <c r="L269" s="189"/>
      <c r="M269" s="189"/>
      <c r="N269" s="189"/>
      <c r="O269" s="189"/>
      <c r="P269" s="189"/>
      <c r="Q269" s="189"/>
      <c r="R269" s="189"/>
      <c r="S269" s="189"/>
      <c r="T269" s="189"/>
      <c r="U269" s="189"/>
      <c r="V269" s="189"/>
      <c r="W269" s="189"/>
      <c r="X269" s="189"/>
      <c r="Y269" s="189"/>
      <c r="Z269" s="189"/>
    </row>
    <row r="270" ht="14.25" customHeight="1">
      <c r="A270" s="314"/>
      <c r="B270" s="189"/>
      <c r="C270" s="189"/>
      <c r="D270" s="189"/>
      <c r="E270" s="189"/>
      <c r="F270" s="189"/>
      <c r="G270" s="189"/>
      <c r="H270" s="189"/>
      <c r="I270" s="189"/>
      <c r="J270" s="189"/>
      <c r="K270" s="189"/>
      <c r="L270" s="189"/>
      <c r="M270" s="189"/>
      <c r="N270" s="189"/>
      <c r="O270" s="189"/>
      <c r="P270" s="189"/>
      <c r="Q270" s="189"/>
      <c r="R270" s="189"/>
      <c r="S270" s="189"/>
      <c r="T270" s="189"/>
      <c r="U270" s="189"/>
      <c r="V270" s="189"/>
      <c r="W270" s="189"/>
      <c r="X270" s="189"/>
      <c r="Y270" s="189"/>
      <c r="Z270" s="189"/>
    </row>
    <row r="271" ht="14.25" customHeight="1">
      <c r="A271" s="314"/>
      <c r="B271" s="189"/>
      <c r="C271" s="189"/>
      <c r="D271" s="189"/>
      <c r="E271" s="189"/>
      <c r="F271" s="189"/>
      <c r="G271" s="189"/>
      <c r="H271" s="189"/>
      <c r="I271" s="189"/>
      <c r="J271" s="189"/>
      <c r="K271" s="189"/>
      <c r="L271" s="189"/>
      <c r="M271" s="189"/>
      <c r="N271" s="189"/>
      <c r="O271" s="189"/>
      <c r="P271" s="189"/>
      <c r="Q271" s="189"/>
      <c r="R271" s="189"/>
      <c r="S271" s="189"/>
      <c r="T271" s="189"/>
      <c r="U271" s="189"/>
      <c r="V271" s="189"/>
      <c r="W271" s="189"/>
      <c r="X271" s="189"/>
      <c r="Y271" s="189"/>
      <c r="Z271" s="189"/>
    </row>
    <row r="272" ht="14.25" customHeight="1">
      <c r="A272" s="314"/>
      <c r="B272" s="189"/>
      <c r="C272" s="189"/>
      <c r="D272" s="189"/>
      <c r="E272" s="189"/>
      <c r="F272" s="189"/>
      <c r="G272" s="189"/>
      <c r="H272" s="189"/>
      <c r="I272" s="189"/>
      <c r="J272" s="189"/>
      <c r="K272" s="189"/>
      <c r="L272" s="189"/>
      <c r="M272" s="189"/>
      <c r="N272" s="189"/>
      <c r="O272" s="189"/>
      <c r="P272" s="189"/>
      <c r="Q272" s="189"/>
      <c r="R272" s="189"/>
      <c r="S272" s="189"/>
      <c r="T272" s="189"/>
      <c r="U272" s="189"/>
      <c r="V272" s="189"/>
      <c r="W272" s="189"/>
      <c r="X272" s="189"/>
      <c r="Y272" s="189"/>
      <c r="Z272" s="189"/>
    </row>
    <row r="273" ht="14.25" customHeight="1">
      <c r="A273" s="314"/>
      <c r="B273" s="189"/>
      <c r="C273" s="189"/>
      <c r="D273" s="189"/>
      <c r="E273" s="189"/>
      <c r="F273" s="189"/>
      <c r="G273" s="189"/>
      <c r="H273" s="189"/>
      <c r="I273" s="189"/>
      <c r="J273" s="189"/>
      <c r="K273" s="189"/>
      <c r="L273" s="189"/>
      <c r="M273" s="189"/>
      <c r="N273" s="189"/>
      <c r="O273" s="189"/>
      <c r="P273" s="189"/>
      <c r="Q273" s="189"/>
      <c r="R273" s="189"/>
      <c r="S273" s="189"/>
      <c r="T273" s="189"/>
      <c r="U273" s="189"/>
      <c r="V273" s="189"/>
      <c r="W273" s="189"/>
      <c r="X273" s="189"/>
      <c r="Y273" s="189"/>
      <c r="Z273" s="189"/>
    </row>
    <row r="274" ht="14.25" customHeight="1">
      <c r="A274" s="314"/>
      <c r="B274" s="189"/>
      <c r="C274" s="189"/>
      <c r="D274" s="189"/>
      <c r="E274" s="189"/>
      <c r="F274" s="189"/>
      <c r="G274" s="189"/>
      <c r="H274" s="189"/>
      <c r="I274" s="189"/>
      <c r="J274" s="189"/>
      <c r="K274" s="189"/>
      <c r="L274" s="189"/>
      <c r="M274" s="189"/>
      <c r="N274" s="189"/>
      <c r="O274" s="189"/>
      <c r="P274" s="189"/>
      <c r="Q274" s="189"/>
      <c r="R274" s="189"/>
      <c r="S274" s="189"/>
      <c r="T274" s="189"/>
      <c r="U274" s="189"/>
      <c r="V274" s="189"/>
      <c r="W274" s="189"/>
      <c r="X274" s="189"/>
      <c r="Y274" s="189"/>
      <c r="Z274" s="189"/>
    </row>
    <row r="275" ht="14.25" customHeight="1">
      <c r="A275" s="314"/>
      <c r="B275" s="189"/>
      <c r="C275" s="189"/>
      <c r="D275" s="189"/>
      <c r="E275" s="189"/>
      <c r="F275" s="189"/>
      <c r="G275" s="189"/>
      <c r="H275" s="189"/>
      <c r="I275" s="189"/>
      <c r="J275" s="189"/>
      <c r="K275" s="189"/>
      <c r="L275" s="189"/>
      <c r="M275" s="189"/>
      <c r="N275" s="189"/>
      <c r="O275" s="189"/>
      <c r="P275" s="189"/>
      <c r="Q275" s="189"/>
      <c r="R275" s="189"/>
      <c r="S275" s="189"/>
      <c r="T275" s="189"/>
      <c r="U275" s="189"/>
      <c r="V275" s="189"/>
      <c r="W275" s="189"/>
      <c r="X275" s="189"/>
      <c r="Y275" s="189"/>
      <c r="Z275" s="189"/>
    </row>
    <row r="276" ht="14.25" customHeight="1">
      <c r="A276" s="314"/>
      <c r="B276" s="189"/>
      <c r="C276" s="189"/>
      <c r="D276" s="189"/>
      <c r="E276" s="189"/>
      <c r="F276" s="189"/>
      <c r="G276" s="189"/>
      <c r="H276" s="189"/>
      <c r="I276" s="189"/>
      <c r="J276" s="189"/>
      <c r="K276" s="189"/>
      <c r="L276" s="189"/>
      <c r="M276" s="189"/>
      <c r="N276" s="189"/>
      <c r="O276" s="189"/>
      <c r="P276" s="189"/>
      <c r="Q276" s="189"/>
      <c r="R276" s="189"/>
      <c r="S276" s="189"/>
      <c r="T276" s="189"/>
      <c r="U276" s="189"/>
      <c r="V276" s="189"/>
      <c r="W276" s="189"/>
      <c r="X276" s="189"/>
      <c r="Y276" s="189"/>
      <c r="Z276" s="189"/>
    </row>
    <row r="277" ht="14.25" customHeight="1">
      <c r="A277" s="314"/>
      <c r="B277" s="189"/>
      <c r="C277" s="189"/>
      <c r="D277" s="189"/>
      <c r="E277" s="189"/>
      <c r="F277" s="189"/>
      <c r="G277" s="189"/>
      <c r="H277" s="189"/>
      <c r="I277" s="189"/>
      <c r="J277" s="189"/>
      <c r="K277" s="189"/>
      <c r="L277" s="189"/>
      <c r="M277" s="189"/>
      <c r="N277" s="189"/>
      <c r="O277" s="189"/>
      <c r="P277" s="189"/>
      <c r="Q277" s="189"/>
      <c r="R277" s="189"/>
      <c r="S277" s="189"/>
      <c r="T277" s="189"/>
      <c r="U277" s="189"/>
      <c r="V277" s="189"/>
      <c r="W277" s="189"/>
      <c r="X277" s="189"/>
      <c r="Y277" s="189"/>
      <c r="Z277" s="189"/>
    </row>
    <row r="278" ht="14.25" customHeight="1">
      <c r="A278" s="314"/>
      <c r="B278" s="189"/>
      <c r="C278" s="189"/>
      <c r="D278" s="189"/>
      <c r="E278" s="189"/>
      <c r="F278" s="189"/>
      <c r="G278" s="189"/>
      <c r="H278" s="189"/>
      <c r="I278" s="189"/>
      <c r="J278" s="189"/>
      <c r="K278" s="189"/>
      <c r="L278" s="189"/>
      <c r="M278" s="189"/>
      <c r="N278" s="189"/>
      <c r="O278" s="189"/>
      <c r="P278" s="189"/>
      <c r="Q278" s="189"/>
      <c r="R278" s="189"/>
      <c r="S278" s="189"/>
      <c r="T278" s="189"/>
      <c r="U278" s="189"/>
      <c r="V278" s="189"/>
      <c r="W278" s="189"/>
      <c r="X278" s="189"/>
      <c r="Y278" s="189"/>
      <c r="Z278" s="189"/>
    </row>
    <row r="279" ht="14.25" customHeight="1">
      <c r="A279" s="314"/>
      <c r="B279" s="189"/>
      <c r="C279" s="189"/>
      <c r="D279" s="189"/>
      <c r="E279" s="189"/>
      <c r="F279" s="189"/>
      <c r="G279" s="189"/>
      <c r="H279" s="189"/>
      <c r="I279" s="189"/>
      <c r="J279" s="189"/>
      <c r="K279" s="189"/>
      <c r="L279" s="189"/>
      <c r="M279" s="189"/>
      <c r="N279" s="189"/>
      <c r="O279" s="189"/>
      <c r="P279" s="189"/>
      <c r="Q279" s="189"/>
      <c r="R279" s="189"/>
      <c r="S279" s="189"/>
      <c r="T279" s="189"/>
      <c r="U279" s="189"/>
      <c r="V279" s="189"/>
      <c r="W279" s="189"/>
      <c r="X279" s="189"/>
      <c r="Y279" s="189"/>
      <c r="Z279" s="189"/>
    </row>
    <row r="280" ht="14.25" customHeight="1">
      <c r="A280" s="314"/>
      <c r="B280" s="189"/>
      <c r="C280" s="189"/>
      <c r="D280" s="189"/>
      <c r="E280" s="189"/>
      <c r="F280" s="189"/>
      <c r="G280" s="189"/>
      <c r="H280" s="189"/>
      <c r="I280" s="189"/>
      <c r="J280" s="189"/>
      <c r="K280" s="189"/>
      <c r="L280" s="189"/>
      <c r="M280" s="189"/>
      <c r="N280" s="189"/>
      <c r="O280" s="189"/>
      <c r="P280" s="189"/>
      <c r="Q280" s="189"/>
      <c r="R280" s="189"/>
      <c r="S280" s="189"/>
      <c r="T280" s="189"/>
      <c r="U280" s="189"/>
      <c r="V280" s="189"/>
      <c r="W280" s="189"/>
      <c r="X280" s="189"/>
      <c r="Y280" s="189"/>
      <c r="Z280" s="189"/>
    </row>
    <row r="281" ht="14.25" customHeight="1">
      <c r="A281" s="314"/>
      <c r="B281" s="189"/>
      <c r="C281" s="189"/>
      <c r="D281" s="189"/>
      <c r="E281" s="189"/>
      <c r="F281" s="189"/>
      <c r="G281" s="189"/>
      <c r="H281" s="189"/>
      <c r="I281" s="189"/>
      <c r="J281" s="189"/>
      <c r="K281" s="189"/>
      <c r="L281" s="189"/>
      <c r="M281" s="189"/>
      <c r="N281" s="189"/>
      <c r="O281" s="189"/>
      <c r="P281" s="189"/>
      <c r="Q281" s="189"/>
      <c r="R281" s="189"/>
      <c r="S281" s="189"/>
      <c r="T281" s="189"/>
      <c r="U281" s="189"/>
      <c r="V281" s="189"/>
      <c r="W281" s="189"/>
      <c r="X281" s="189"/>
      <c r="Y281" s="189"/>
      <c r="Z281" s="189"/>
    </row>
    <row r="282" ht="14.25" customHeight="1">
      <c r="A282" s="314"/>
      <c r="B282" s="189"/>
      <c r="C282" s="189"/>
      <c r="D282" s="189"/>
      <c r="E282" s="189"/>
      <c r="F282" s="189"/>
      <c r="G282" s="189"/>
      <c r="H282" s="189"/>
      <c r="I282" s="189"/>
      <c r="J282" s="189"/>
      <c r="K282" s="189"/>
      <c r="L282" s="189"/>
      <c r="M282" s="189"/>
      <c r="N282" s="189"/>
      <c r="O282" s="189"/>
      <c r="P282" s="189"/>
      <c r="Q282" s="189"/>
      <c r="R282" s="189"/>
      <c r="S282" s="189"/>
      <c r="T282" s="189"/>
      <c r="U282" s="189"/>
      <c r="V282" s="189"/>
      <c r="W282" s="189"/>
      <c r="X282" s="189"/>
      <c r="Y282" s="189"/>
      <c r="Z282" s="189"/>
    </row>
    <row r="283" ht="14.25" customHeight="1">
      <c r="A283" s="314"/>
      <c r="B283" s="189"/>
      <c r="C283" s="189"/>
      <c r="D283" s="189"/>
      <c r="E283" s="189"/>
      <c r="F283" s="189"/>
      <c r="G283" s="189"/>
      <c r="H283" s="189"/>
      <c r="I283" s="189"/>
      <c r="J283" s="189"/>
      <c r="K283" s="189"/>
      <c r="L283" s="189"/>
      <c r="M283" s="189"/>
      <c r="N283" s="189"/>
      <c r="O283" s="189"/>
      <c r="P283" s="189"/>
      <c r="Q283" s="189"/>
      <c r="R283" s="189"/>
      <c r="S283" s="189"/>
      <c r="T283" s="189"/>
      <c r="U283" s="189"/>
      <c r="V283" s="189"/>
      <c r="W283" s="189"/>
      <c r="X283" s="189"/>
      <c r="Y283" s="189"/>
      <c r="Z283" s="189"/>
    </row>
    <row r="284" ht="14.25" customHeight="1">
      <c r="A284" s="314"/>
      <c r="B284" s="189"/>
      <c r="C284" s="189"/>
      <c r="D284" s="189"/>
      <c r="E284" s="189"/>
      <c r="F284" s="189"/>
      <c r="G284" s="189"/>
      <c r="H284" s="189"/>
      <c r="I284" s="189"/>
      <c r="J284" s="189"/>
      <c r="K284" s="189"/>
      <c r="L284" s="189"/>
      <c r="M284" s="189"/>
      <c r="N284" s="189"/>
      <c r="O284" s="189"/>
      <c r="P284" s="189"/>
      <c r="Q284" s="189"/>
      <c r="R284" s="189"/>
      <c r="S284" s="189"/>
      <c r="T284" s="189"/>
      <c r="U284" s="189"/>
      <c r="V284" s="189"/>
      <c r="W284" s="189"/>
      <c r="X284" s="189"/>
      <c r="Y284" s="189"/>
      <c r="Z284" s="189"/>
    </row>
    <row r="285" ht="14.25" customHeight="1">
      <c r="A285" s="314"/>
      <c r="B285" s="189"/>
      <c r="C285" s="189"/>
      <c r="D285" s="189"/>
      <c r="E285" s="189"/>
      <c r="F285" s="189"/>
      <c r="G285" s="189"/>
      <c r="H285" s="189"/>
      <c r="I285" s="189"/>
      <c r="J285" s="189"/>
      <c r="K285" s="189"/>
      <c r="L285" s="189"/>
      <c r="M285" s="189"/>
      <c r="N285" s="189"/>
      <c r="O285" s="189"/>
      <c r="P285" s="189"/>
      <c r="Q285" s="189"/>
      <c r="R285" s="189"/>
      <c r="S285" s="189"/>
      <c r="T285" s="189"/>
      <c r="U285" s="189"/>
      <c r="V285" s="189"/>
      <c r="W285" s="189"/>
      <c r="X285" s="189"/>
      <c r="Y285" s="189"/>
      <c r="Z285" s="189"/>
    </row>
    <row r="286" ht="14.25" customHeight="1">
      <c r="A286" s="314"/>
      <c r="B286" s="189"/>
      <c r="C286" s="189"/>
      <c r="D286" s="189"/>
      <c r="E286" s="189"/>
      <c r="F286" s="189"/>
      <c r="G286" s="189"/>
      <c r="H286" s="189"/>
      <c r="I286" s="189"/>
      <c r="J286" s="189"/>
      <c r="K286" s="189"/>
      <c r="L286" s="189"/>
      <c r="M286" s="189"/>
      <c r="N286" s="189"/>
      <c r="O286" s="189"/>
      <c r="P286" s="189"/>
      <c r="Q286" s="189"/>
      <c r="R286" s="189"/>
      <c r="S286" s="189"/>
      <c r="T286" s="189"/>
      <c r="U286" s="189"/>
      <c r="V286" s="189"/>
      <c r="W286" s="189"/>
      <c r="X286" s="189"/>
      <c r="Y286" s="189"/>
      <c r="Z286" s="189"/>
    </row>
    <row r="287" ht="14.25" customHeight="1">
      <c r="A287" s="314"/>
      <c r="B287" s="189"/>
      <c r="C287" s="189"/>
      <c r="D287" s="189"/>
      <c r="E287" s="189"/>
      <c r="F287" s="189"/>
      <c r="G287" s="189"/>
      <c r="H287" s="189"/>
      <c r="I287" s="189"/>
      <c r="J287" s="189"/>
      <c r="K287" s="189"/>
      <c r="L287" s="189"/>
      <c r="M287" s="189"/>
      <c r="N287" s="189"/>
      <c r="O287" s="189"/>
      <c r="P287" s="189"/>
      <c r="Q287" s="189"/>
      <c r="R287" s="189"/>
      <c r="S287" s="189"/>
      <c r="T287" s="189"/>
      <c r="U287" s="189"/>
      <c r="V287" s="189"/>
      <c r="W287" s="189"/>
      <c r="X287" s="189"/>
      <c r="Y287" s="189"/>
      <c r="Z287" s="189"/>
    </row>
    <row r="288" ht="14.25" customHeight="1">
      <c r="A288" s="314"/>
      <c r="B288" s="189"/>
      <c r="C288" s="189"/>
      <c r="D288" s="189"/>
      <c r="E288" s="189"/>
      <c r="F288" s="189"/>
      <c r="G288" s="189"/>
      <c r="H288" s="189"/>
      <c r="I288" s="189"/>
      <c r="J288" s="189"/>
      <c r="K288" s="189"/>
      <c r="L288" s="189"/>
      <c r="M288" s="189"/>
      <c r="N288" s="189"/>
      <c r="O288" s="189"/>
      <c r="P288" s="189"/>
      <c r="Q288" s="189"/>
      <c r="R288" s="189"/>
      <c r="S288" s="189"/>
      <c r="T288" s="189"/>
      <c r="U288" s="189"/>
      <c r="V288" s="189"/>
      <c r="W288" s="189"/>
      <c r="X288" s="189"/>
      <c r="Y288" s="189"/>
      <c r="Z288" s="189"/>
    </row>
    <row r="289" ht="14.25" customHeight="1">
      <c r="A289" s="314"/>
      <c r="B289" s="189"/>
      <c r="C289" s="189"/>
      <c r="D289" s="189"/>
      <c r="E289" s="189"/>
      <c r="F289" s="189"/>
      <c r="G289" s="189"/>
      <c r="H289" s="189"/>
      <c r="I289" s="189"/>
      <c r="J289" s="189"/>
      <c r="K289" s="189"/>
      <c r="L289" s="189"/>
      <c r="M289" s="189"/>
      <c r="N289" s="189"/>
      <c r="O289" s="189"/>
      <c r="P289" s="189"/>
      <c r="Q289" s="189"/>
      <c r="R289" s="189"/>
      <c r="S289" s="189"/>
      <c r="T289" s="189"/>
      <c r="U289" s="189"/>
      <c r="V289" s="189"/>
      <c r="W289" s="189"/>
      <c r="X289" s="189"/>
      <c r="Y289" s="189"/>
      <c r="Z289" s="189"/>
    </row>
    <row r="290" ht="14.25" customHeight="1">
      <c r="A290" s="314"/>
      <c r="B290" s="189"/>
      <c r="C290" s="189"/>
      <c r="D290" s="189"/>
      <c r="E290" s="189"/>
      <c r="F290" s="189"/>
      <c r="G290" s="189"/>
      <c r="H290" s="189"/>
      <c r="I290" s="189"/>
      <c r="J290" s="189"/>
      <c r="K290" s="189"/>
      <c r="L290" s="189"/>
      <c r="M290" s="189"/>
      <c r="N290" s="189"/>
      <c r="O290" s="189"/>
      <c r="P290" s="189"/>
      <c r="Q290" s="189"/>
      <c r="R290" s="189"/>
      <c r="S290" s="189"/>
      <c r="T290" s="189"/>
      <c r="U290" s="189"/>
      <c r="V290" s="189"/>
      <c r="W290" s="189"/>
      <c r="X290" s="189"/>
      <c r="Y290" s="189"/>
      <c r="Z290" s="189"/>
    </row>
    <row r="291" ht="14.25" customHeight="1">
      <c r="A291" s="314"/>
      <c r="B291" s="189"/>
      <c r="C291" s="189"/>
      <c r="D291" s="189"/>
      <c r="E291" s="189"/>
      <c r="F291" s="189"/>
      <c r="G291" s="189"/>
      <c r="H291" s="189"/>
      <c r="I291" s="189"/>
      <c r="J291" s="189"/>
      <c r="K291" s="189"/>
      <c r="L291" s="189"/>
      <c r="M291" s="189"/>
      <c r="N291" s="189"/>
      <c r="O291" s="189"/>
      <c r="P291" s="189"/>
      <c r="Q291" s="189"/>
      <c r="R291" s="189"/>
      <c r="S291" s="189"/>
      <c r="T291" s="189"/>
      <c r="U291" s="189"/>
      <c r="V291" s="189"/>
      <c r="W291" s="189"/>
      <c r="X291" s="189"/>
      <c r="Y291" s="189"/>
      <c r="Z291" s="189"/>
    </row>
    <row r="292" ht="14.25" customHeight="1">
      <c r="A292" s="314"/>
      <c r="B292" s="189"/>
      <c r="C292" s="189"/>
      <c r="D292" s="189"/>
      <c r="E292" s="189"/>
      <c r="F292" s="189"/>
      <c r="G292" s="189"/>
      <c r="H292" s="189"/>
      <c r="I292" s="189"/>
      <c r="J292" s="189"/>
      <c r="K292" s="189"/>
      <c r="L292" s="189"/>
      <c r="M292" s="189"/>
      <c r="N292" s="189"/>
      <c r="O292" s="189"/>
      <c r="P292" s="189"/>
      <c r="Q292" s="189"/>
      <c r="R292" s="189"/>
      <c r="S292" s="189"/>
      <c r="T292" s="189"/>
      <c r="U292" s="189"/>
      <c r="V292" s="189"/>
      <c r="W292" s="189"/>
      <c r="X292" s="189"/>
      <c r="Y292" s="189"/>
      <c r="Z292" s="189"/>
    </row>
    <row r="293" ht="14.25" customHeight="1">
      <c r="A293" s="314"/>
      <c r="B293" s="189"/>
      <c r="C293" s="189"/>
      <c r="D293" s="189"/>
      <c r="E293" s="189"/>
      <c r="F293" s="189"/>
      <c r="G293" s="189"/>
      <c r="H293" s="189"/>
      <c r="I293" s="189"/>
      <c r="J293" s="189"/>
      <c r="K293" s="189"/>
      <c r="L293" s="189"/>
      <c r="M293" s="189"/>
      <c r="N293" s="189"/>
      <c r="O293" s="189"/>
      <c r="P293" s="189"/>
      <c r="Q293" s="189"/>
      <c r="R293" s="189"/>
      <c r="S293" s="189"/>
      <c r="T293" s="189"/>
      <c r="U293" s="189"/>
      <c r="V293" s="189"/>
      <c r="W293" s="189"/>
      <c r="X293" s="189"/>
      <c r="Y293" s="189"/>
      <c r="Z293" s="189"/>
    </row>
    <row r="294" ht="14.25" customHeight="1">
      <c r="A294" s="314"/>
      <c r="B294" s="189"/>
      <c r="C294" s="189"/>
      <c r="D294" s="189"/>
      <c r="E294" s="189"/>
      <c r="F294" s="189"/>
      <c r="G294" s="189"/>
      <c r="H294" s="189"/>
      <c r="I294" s="189"/>
      <c r="J294" s="189"/>
      <c r="K294" s="189"/>
      <c r="L294" s="189"/>
      <c r="M294" s="189"/>
      <c r="N294" s="189"/>
      <c r="O294" s="189"/>
      <c r="P294" s="189"/>
      <c r="Q294" s="189"/>
      <c r="R294" s="189"/>
      <c r="S294" s="189"/>
      <c r="T294" s="189"/>
      <c r="U294" s="189"/>
      <c r="V294" s="189"/>
      <c r="W294" s="189"/>
      <c r="X294" s="189"/>
      <c r="Y294" s="189"/>
      <c r="Z294" s="189"/>
    </row>
    <row r="295" ht="14.25" customHeight="1">
      <c r="A295" s="314"/>
      <c r="B295" s="189"/>
      <c r="C295" s="189"/>
      <c r="D295" s="189"/>
      <c r="E295" s="189"/>
      <c r="F295" s="189"/>
      <c r="G295" s="189"/>
      <c r="H295" s="189"/>
      <c r="I295" s="189"/>
      <c r="J295" s="189"/>
      <c r="K295" s="189"/>
      <c r="L295" s="189"/>
      <c r="M295" s="189"/>
      <c r="N295" s="189"/>
      <c r="O295" s="189"/>
      <c r="P295" s="189"/>
      <c r="Q295" s="189"/>
      <c r="R295" s="189"/>
      <c r="S295" s="189"/>
      <c r="T295" s="189"/>
      <c r="U295" s="189"/>
      <c r="V295" s="189"/>
      <c r="W295" s="189"/>
      <c r="X295" s="189"/>
      <c r="Y295" s="189"/>
      <c r="Z295" s="189"/>
    </row>
    <row r="296" ht="14.25" customHeight="1">
      <c r="A296" s="314"/>
      <c r="B296" s="189"/>
      <c r="C296" s="189"/>
      <c r="D296" s="189"/>
      <c r="E296" s="189"/>
      <c r="F296" s="189"/>
      <c r="G296" s="189"/>
      <c r="H296" s="189"/>
      <c r="I296" s="189"/>
      <c r="J296" s="189"/>
      <c r="K296" s="189"/>
      <c r="L296" s="189"/>
      <c r="M296" s="189"/>
      <c r="N296" s="189"/>
      <c r="O296" s="189"/>
      <c r="P296" s="189"/>
      <c r="Q296" s="189"/>
      <c r="R296" s="189"/>
      <c r="S296" s="189"/>
      <c r="T296" s="189"/>
      <c r="U296" s="189"/>
      <c r="V296" s="189"/>
      <c r="W296" s="189"/>
      <c r="X296" s="189"/>
      <c r="Y296" s="189"/>
      <c r="Z296" s="189"/>
    </row>
    <row r="297" ht="14.25" customHeight="1">
      <c r="A297" s="314"/>
      <c r="B297" s="189"/>
      <c r="C297" s="189"/>
      <c r="D297" s="189"/>
      <c r="E297" s="189"/>
      <c r="F297" s="189"/>
      <c r="G297" s="189"/>
      <c r="H297" s="189"/>
      <c r="I297" s="189"/>
      <c r="J297" s="189"/>
      <c r="K297" s="189"/>
      <c r="L297" s="189"/>
      <c r="M297" s="189"/>
      <c r="N297" s="189"/>
      <c r="O297" s="189"/>
      <c r="P297" s="189"/>
      <c r="Q297" s="189"/>
      <c r="R297" s="189"/>
      <c r="S297" s="189"/>
      <c r="T297" s="189"/>
      <c r="U297" s="189"/>
      <c r="V297" s="189"/>
      <c r="W297" s="189"/>
      <c r="X297" s="189"/>
      <c r="Y297" s="189"/>
      <c r="Z297" s="189"/>
    </row>
    <row r="298" ht="14.25" customHeight="1">
      <c r="A298" s="314"/>
      <c r="B298" s="189"/>
      <c r="C298" s="189"/>
      <c r="D298" s="189"/>
      <c r="E298" s="189"/>
      <c r="F298" s="189"/>
      <c r="G298" s="189"/>
      <c r="H298" s="189"/>
      <c r="I298" s="189"/>
      <c r="J298" s="189"/>
      <c r="K298" s="189"/>
      <c r="L298" s="189"/>
      <c r="M298" s="189"/>
      <c r="N298" s="189"/>
      <c r="O298" s="189"/>
      <c r="P298" s="189"/>
      <c r="Q298" s="189"/>
      <c r="R298" s="189"/>
      <c r="S298" s="189"/>
      <c r="T298" s="189"/>
      <c r="U298" s="189"/>
      <c r="V298" s="189"/>
      <c r="W298" s="189"/>
      <c r="X298" s="189"/>
      <c r="Y298" s="189"/>
      <c r="Z298" s="189"/>
    </row>
    <row r="299" ht="14.25" customHeight="1">
      <c r="A299" s="314"/>
      <c r="B299" s="189"/>
      <c r="C299" s="189"/>
      <c r="D299" s="189"/>
      <c r="E299" s="189"/>
      <c r="F299" s="189"/>
      <c r="G299" s="189"/>
      <c r="H299" s="189"/>
      <c r="I299" s="189"/>
      <c r="J299" s="189"/>
      <c r="K299" s="189"/>
      <c r="L299" s="189"/>
      <c r="M299" s="189"/>
      <c r="N299" s="189"/>
      <c r="O299" s="189"/>
      <c r="P299" s="189"/>
      <c r="Q299" s="189"/>
      <c r="R299" s="189"/>
      <c r="S299" s="189"/>
      <c r="T299" s="189"/>
      <c r="U299" s="189"/>
      <c r="V299" s="189"/>
      <c r="W299" s="189"/>
      <c r="X299" s="189"/>
      <c r="Y299" s="189"/>
      <c r="Z299" s="189"/>
    </row>
    <row r="300" ht="14.25" customHeight="1">
      <c r="A300" s="314"/>
      <c r="B300" s="189"/>
      <c r="C300" s="189"/>
      <c r="D300" s="189"/>
      <c r="E300" s="189"/>
      <c r="F300" s="189"/>
      <c r="G300" s="189"/>
      <c r="H300" s="189"/>
      <c r="I300" s="189"/>
      <c r="J300" s="189"/>
      <c r="K300" s="189"/>
      <c r="L300" s="189"/>
      <c r="M300" s="189"/>
      <c r="N300" s="189"/>
      <c r="O300" s="189"/>
      <c r="P300" s="189"/>
      <c r="Q300" s="189"/>
      <c r="R300" s="189"/>
      <c r="S300" s="189"/>
      <c r="T300" s="189"/>
      <c r="U300" s="189"/>
      <c r="V300" s="189"/>
      <c r="W300" s="189"/>
      <c r="X300" s="189"/>
      <c r="Y300" s="189"/>
      <c r="Z300" s="189"/>
    </row>
    <row r="301" ht="14.25" customHeight="1">
      <c r="A301" s="314"/>
      <c r="B301" s="189"/>
      <c r="C301" s="189"/>
      <c r="D301" s="189"/>
      <c r="E301" s="189"/>
      <c r="F301" s="189"/>
      <c r="G301" s="189"/>
      <c r="H301" s="189"/>
      <c r="I301" s="189"/>
      <c r="J301" s="189"/>
      <c r="K301" s="189"/>
      <c r="L301" s="189"/>
      <c r="M301" s="189"/>
      <c r="N301" s="189"/>
      <c r="O301" s="189"/>
      <c r="P301" s="189"/>
      <c r="Q301" s="189"/>
      <c r="R301" s="189"/>
      <c r="S301" s="189"/>
      <c r="T301" s="189"/>
      <c r="U301" s="189"/>
      <c r="V301" s="189"/>
      <c r="W301" s="189"/>
      <c r="X301" s="189"/>
      <c r="Y301" s="189"/>
      <c r="Z301" s="189"/>
    </row>
    <row r="302" ht="14.25" customHeight="1">
      <c r="A302" s="314"/>
      <c r="B302" s="189"/>
      <c r="C302" s="189"/>
      <c r="D302" s="189"/>
      <c r="E302" s="189"/>
      <c r="F302" s="189"/>
      <c r="G302" s="189"/>
      <c r="H302" s="189"/>
      <c r="I302" s="189"/>
      <c r="J302" s="189"/>
      <c r="K302" s="189"/>
      <c r="L302" s="189"/>
      <c r="M302" s="189"/>
      <c r="N302" s="189"/>
      <c r="O302" s="189"/>
      <c r="P302" s="189"/>
      <c r="Q302" s="189"/>
      <c r="R302" s="189"/>
      <c r="S302" s="189"/>
      <c r="T302" s="189"/>
      <c r="U302" s="189"/>
      <c r="V302" s="189"/>
      <c r="W302" s="189"/>
      <c r="X302" s="189"/>
      <c r="Y302" s="189"/>
      <c r="Z302" s="189"/>
    </row>
    <row r="303" ht="14.25" customHeight="1">
      <c r="A303" s="314"/>
      <c r="B303" s="189"/>
      <c r="C303" s="189"/>
      <c r="D303" s="189"/>
      <c r="E303" s="189"/>
      <c r="F303" s="189"/>
      <c r="G303" s="189"/>
      <c r="H303" s="189"/>
      <c r="I303" s="189"/>
      <c r="J303" s="189"/>
      <c r="K303" s="189"/>
      <c r="L303" s="189"/>
      <c r="M303" s="189"/>
      <c r="N303" s="189"/>
      <c r="O303" s="189"/>
      <c r="P303" s="189"/>
      <c r="Q303" s="189"/>
      <c r="R303" s="189"/>
      <c r="S303" s="189"/>
      <c r="T303" s="189"/>
      <c r="U303" s="189"/>
      <c r="V303" s="189"/>
      <c r="W303" s="189"/>
      <c r="X303" s="189"/>
      <c r="Y303" s="189"/>
      <c r="Z303" s="189"/>
    </row>
    <row r="304" ht="14.25" customHeight="1">
      <c r="A304" s="314"/>
      <c r="B304" s="189"/>
      <c r="C304" s="189"/>
      <c r="D304" s="189"/>
      <c r="E304" s="189"/>
      <c r="F304" s="189"/>
      <c r="G304" s="189"/>
      <c r="H304" s="189"/>
      <c r="I304" s="189"/>
      <c r="J304" s="189"/>
      <c r="K304" s="189"/>
      <c r="L304" s="189"/>
      <c r="M304" s="189"/>
      <c r="N304" s="189"/>
      <c r="O304" s="189"/>
      <c r="P304" s="189"/>
      <c r="Q304" s="189"/>
      <c r="R304" s="189"/>
      <c r="S304" s="189"/>
      <c r="T304" s="189"/>
      <c r="U304" s="189"/>
      <c r="V304" s="189"/>
      <c r="W304" s="189"/>
      <c r="X304" s="189"/>
      <c r="Y304" s="189"/>
      <c r="Z304" s="189"/>
    </row>
    <row r="305" ht="14.25" customHeight="1">
      <c r="A305" s="314"/>
      <c r="B305" s="189"/>
      <c r="C305" s="189"/>
      <c r="D305" s="189"/>
      <c r="E305" s="189"/>
      <c r="F305" s="189"/>
      <c r="G305" s="189"/>
      <c r="H305" s="189"/>
      <c r="I305" s="189"/>
      <c r="J305" s="189"/>
      <c r="K305" s="189"/>
      <c r="L305" s="189"/>
      <c r="M305" s="189"/>
      <c r="N305" s="189"/>
      <c r="O305" s="189"/>
      <c r="P305" s="189"/>
      <c r="Q305" s="189"/>
      <c r="R305" s="189"/>
      <c r="S305" s="189"/>
      <c r="T305" s="189"/>
      <c r="U305" s="189"/>
      <c r="V305" s="189"/>
      <c r="W305" s="189"/>
      <c r="X305" s="189"/>
      <c r="Y305" s="189"/>
      <c r="Z305" s="189"/>
    </row>
    <row r="306" ht="14.25" customHeight="1">
      <c r="A306" s="314"/>
      <c r="B306" s="189"/>
      <c r="C306" s="189"/>
      <c r="D306" s="189"/>
      <c r="E306" s="189"/>
      <c r="F306" s="189"/>
      <c r="G306" s="189"/>
      <c r="H306" s="189"/>
      <c r="I306" s="189"/>
      <c r="J306" s="189"/>
      <c r="K306" s="189"/>
      <c r="L306" s="189"/>
      <c r="M306" s="189"/>
      <c r="N306" s="189"/>
      <c r="O306" s="189"/>
      <c r="P306" s="189"/>
      <c r="Q306" s="189"/>
      <c r="R306" s="189"/>
      <c r="S306" s="189"/>
      <c r="T306" s="189"/>
      <c r="U306" s="189"/>
      <c r="V306" s="189"/>
      <c r="W306" s="189"/>
      <c r="X306" s="189"/>
      <c r="Y306" s="189"/>
      <c r="Z306" s="189"/>
    </row>
    <row r="307" ht="14.25" customHeight="1">
      <c r="A307" s="314"/>
      <c r="B307" s="189"/>
      <c r="C307" s="189"/>
      <c r="D307" s="189"/>
      <c r="E307" s="189"/>
      <c r="F307" s="189"/>
      <c r="G307" s="189"/>
      <c r="H307" s="189"/>
      <c r="I307" s="189"/>
      <c r="J307" s="189"/>
      <c r="K307" s="189"/>
      <c r="L307" s="189"/>
      <c r="M307" s="189"/>
      <c r="N307" s="189"/>
      <c r="O307" s="189"/>
      <c r="P307" s="189"/>
      <c r="Q307" s="189"/>
      <c r="R307" s="189"/>
      <c r="S307" s="189"/>
      <c r="T307" s="189"/>
      <c r="U307" s="189"/>
      <c r="V307" s="189"/>
      <c r="W307" s="189"/>
      <c r="X307" s="189"/>
      <c r="Y307" s="189"/>
      <c r="Z307" s="189"/>
    </row>
    <row r="308" ht="14.25" customHeight="1">
      <c r="A308" s="314"/>
      <c r="B308" s="189"/>
      <c r="C308" s="189"/>
      <c r="D308" s="189"/>
      <c r="E308" s="189"/>
      <c r="F308" s="189"/>
      <c r="G308" s="189"/>
      <c r="H308" s="189"/>
      <c r="I308" s="189"/>
      <c r="J308" s="189"/>
      <c r="K308" s="189"/>
      <c r="L308" s="189"/>
      <c r="M308" s="189"/>
      <c r="N308" s="189"/>
      <c r="O308" s="189"/>
      <c r="P308" s="189"/>
      <c r="Q308" s="189"/>
      <c r="R308" s="189"/>
      <c r="S308" s="189"/>
      <c r="T308" s="189"/>
      <c r="U308" s="189"/>
      <c r="V308" s="189"/>
      <c r="W308" s="189"/>
      <c r="X308" s="189"/>
      <c r="Y308" s="189"/>
      <c r="Z308" s="189"/>
    </row>
    <row r="309" ht="14.25" customHeight="1">
      <c r="A309" s="314"/>
      <c r="B309" s="189"/>
      <c r="C309" s="189"/>
      <c r="D309" s="189"/>
      <c r="E309" s="189"/>
      <c r="F309" s="189"/>
      <c r="G309" s="189"/>
      <c r="H309" s="189"/>
      <c r="I309" s="189"/>
      <c r="J309" s="189"/>
      <c r="K309" s="189"/>
      <c r="L309" s="189"/>
      <c r="M309" s="189"/>
      <c r="N309" s="189"/>
      <c r="O309" s="189"/>
      <c r="P309" s="189"/>
      <c r="Q309" s="189"/>
      <c r="R309" s="189"/>
      <c r="S309" s="189"/>
      <c r="T309" s="189"/>
      <c r="U309" s="189"/>
      <c r="V309" s="189"/>
      <c r="W309" s="189"/>
      <c r="X309" s="189"/>
      <c r="Y309" s="189"/>
      <c r="Z309" s="189"/>
    </row>
    <row r="310" ht="14.25" customHeight="1">
      <c r="A310" s="314"/>
      <c r="B310" s="189"/>
      <c r="C310" s="189"/>
      <c r="D310" s="189"/>
      <c r="E310" s="189"/>
      <c r="F310" s="189"/>
      <c r="G310" s="189"/>
      <c r="H310" s="189"/>
      <c r="I310" s="189"/>
      <c r="J310" s="189"/>
      <c r="K310" s="189"/>
      <c r="L310" s="189"/>
      <c r="M310" s="189"/>
      <c r="N310" s="189"/>
      <c r="O310" s="189"/>
      <c r="P310" s="189"/>
      <c r="Q310" s="189"/>
      <c r="R310" s="189"/>
      <c r="S310" s="189"/>
      <c r="T310" s="189"/>
      <c r="U310" s="189"/>
      <c r="V310" s="189"/>
      <c r="W310" s="189"/>
      <c r="X310" s="189"/>
      <c r="Y310" s="189"/>
      <c r="Z310" s="189"/>
    </row>
    <row r="311" ht="14.25" customHeight="1">
      <c r="A311" s="314"/>
      <c r="B311" s="189"/>
      <c r="C311" s="189"/>
      <c r="D311" s="189"/>
      <c r="E311" s="189"/>
      <c r="F311" s="189"/>
      <c r="G311" s="189"/>
      <c r="H311" s="189"/>
      <c r="I311" s="189"/>
      <c r="J311" s="189"/>
      <c r="K311" s="189"/>
      <c r="L311" s="189"/>
      <c r="M311" s="189"/>
      <c r="N311" s="189"/>
      <c r="O311" s="189"/>
      <c r="P311" s="189"/>
      <c r="Q311" s="189"/>
      <c r="R311" s="189"/>
      <c r="S311" s="189"/>
      <c r="T311" s="189"/>
      <c r="U311" s="189"/>
      <c r="V311" s="189"/>
      <c r="W311" s="189"/>
      <c r="X311" s="189"/>
      <c r="Y311" s="189"/>
      <c r="Z311" s="189"/>
    </row>
    <row r="312" ht="14.25" customHeight="1">
      <c r="A312" s="314"/>
      <c r="B312" s="189"/>
      <c r="C312" s="189"/>
      <c r="D312" s="189"/>
      <c r="E312" s="189"/>
      <c r="F312" s="189"/>
      <c r="G312" s="189"/>
      <c r="H312" s="189"/>
      <c r="I312" s="189"/>
      <c r="J312" s="189"/>
      <c r="K312" s="189"/>
      <c r="L312" s="189"/>
      <c r="M312" s="189"/>
      <c r="N312" s="189"/>
      <c r="O312" s="189"/>
      <c r="P312" s="189"/>
      <c r="Q312" s="189"/>
      <c r="R312" s="189"/>
      <c r="S312" s="189"/>
      <c r="T312" s="189"/>
      <c r="U312" s="189"/>
      <c r="V312" s="189"/>
      <c r="W312" s="189"/>
      <c r="X312" s="189"/>
      <c r="Y312" s="189"/>
      <c r="Z312" s="189"/>
    </row>
    <row r="313" ht="14.25" customHeight="1">
      <c r="A313" s="314"/>
      <c r="B313" s="189"/>
      <c r="C313" s="189"/>
      <c r="D313" s="189"/>
      <c r="E313" s="189"/>
      <c r="F313" s="189"/>
      <c r="G313" s="189"/>
      <c r="H313" s="189"/>
      <c r="I313" s="189"/>
      <c r="J313" s="189"/>
      <c r="K313" s="189"/>
      <c r="L313" s="189"/>
      <c r="M313" s="189"/>
      <c r="N313" s="189"/>
      <c r="O313" s="189"/>
      <c r="P313" s="189"/>
      <c r="Q313" s="189"/>
      <c r="R313" s="189"/>
      <c r="S313" s="189"/>
      <c r="T313" s="189"/>
      <c r="U313" s="189"/>
      <c r="V313" s="189"/>
      <c r="W313" s="189"/>
      <c r="X313" s="189"/>
      <c r="Y313" s="189"/>
      <c r="Z313" s="189"/>
    </row>
    <row r="314" ht="14.25" customHeight="1">
      <c r="A314" s="314"/>
      <c r="B314" s="189"/>
      <c r="C314" s="189"/>
      <c r="D314" s="189"/>
      <c r="E314" s="189"/>
      <c r="F314" s="189"/>
      <c r="G314" s="189"/>
      <c r="H314" s="189"/>
      <c r="I314" s="189"/>
      <c r="J314" s="189"/>
      <c r="K314" s="189"/>
      <c r="L314" s="189"/>
      <c r="M314" s="189"/>
      <c r="N314" s="189"/>
      <c r="O314" s="189"/>
      <c r="P314" s="189"/>
      <c r="Q314" s="189"/>
      <c r="R314" s="189"/>
      <c r="S314" s="189"/>
      <c r="T314" s="189"/>
      <c r="U314" s="189"/>
      <c r="V314" s="189"/>
      <c r="W314" s="189"/>
      <c r="X314" s="189"/>
      <c r="Y314" s="189"/>
      <c r="Z314" s="189"/>
    </row>
    <row r="315" ht="14.25" customHeight="1">
      <c r="A315" s="314"/>
      <c r="B315" s="189"/>
      <c r="C315" s="189"/>
      <c r="D315" s="189"/>
      <c r="E315" s="189"/>
      <c r="F315" s="189"/>
      <c r="G315" s="189"/>
      <c r="H315" s="189"/>
      <c r="I315" s="189"/>
      <c r="J315" s="189"/>
      <c r="K315" s="189"/>
      <c r="L315" s="189"/>
      <c r="M315" s="189"/>
      <c r="N315" s="189"/>
      <c r="O315" s="189"/>
      <c r="P315" s="189"/>
      <c r="Q315" s="189"/>
      <c r="R315" s="189"/>
      <c r="S315" s="189"/>
      <c r="T315" s="189"/>
      <c r="U315" s="189"/>
      <c r="V315" s="189"/>
      <c r="W315" s="189"/>
      <c r="X315" s="189"/>
      <c r="Y315" s="189"/>
      <c r="Z315" s="189"/>
    </row>
    <row r="316" ht="15.75" customHeight="1">
      <c r="A316" s="314"/>
      <c r="B316" s="189"/>
      <c r="C316" s="189"/>
      <c r="D316" s="189"/>
      <c r="E316" s="189"/>
      <c r="F316" s="189"/>
      <c r="G316" s="189"/>
      <c r="H316" s="189"/>
      <c r="I316" s="189"/>
      <c r="J316" s="189"/>
      <c r="K316" s="189"/>
      <c r="L316" s="189"/>
      <c r="M316" s="189"/>
      <c r="N316" s="189"/>
      <c r="O316" s="189"/>
      <c r="P316" s="189"/>
      <c r="Q316" s="189"/>
      <c r="R316" s="189"/>
      <c r="S316" s="189"/>
      <c r="T316" s="189"/>
      <c r="U316" s="189"/>
      <c r="V316" s="189"/>
      <c r="W316" s="189"/>
      <c r="X316" s="189"/>
      <c r="Y316" s="189"/>
      <c r="Z316" s="189"/>
    </row>
    <row r="317" ht="15.75" customHeight="1">
      <c r="A317" s="314"/>
      <c r="B317" s="189"/>
      <c r="C317" s="189"/>
      <c r="D317" s="189"/>
      <c r="E317" s="189"/>
      <c r="F317" s="189"/>
      <c r="G317" s="189"/>
      <c r="H317" s="189"/>
      <c r="I317" s="189"/>
      <c r="J317" s="189"/>
      <c r="K317" s="189"/>
      <c r="L317" s="189"/>
      <c r="M317" s="189"/>
      <c r="N317" s="189"/>
      <c r="O317" s="189"/>
      <c r="P317" s="189"/>
      <c r="Q317" s="189"/>
      <c r="R317" s="189"/>
      <c r="S317" s="189"/>
      <c r="T317" s="189"/>
      <c r="U317" s="189"/>
      <c r="V317" s="189"/>
      <c r="W317" s="189"/>
      <c r="X317" s="189"/>
      <c r="Y317" s="189"/>
      <c r="Z317" s="189"/>
    </row>
    <row r="318" ht="15.75" customHeight="1">
      <c r="A318" s="314"/>
      <c r="B318" s="189"/>
      <c r="C318" s="189"/>
      <c r="D318" s="189"/>
      <c r="E318" s="189"/>
      <c r="F318" s="189"/>
      <c r="G318" s="189"/>
      <c r="H318" s="189"/>
      <c r="I318" s="189"/>
      <c r="J318" s="189"/>
      <c r="K318" s="189"/>
      <c r="L318" s="189"/>
      <c r="M318" s="189"/>
      <c r="N318" s="189"/>
      <c r="O318" s="189"/>
      <c r="P318" s="189"/>
      <c r="Q318" s="189"/>
      <c r="R318" s="189"/>
      <c r="S318" s="189"/>
      <c r="T318" s="189"/>
      <c r="U318" s="189"/>
      <c r="V318" s="189"/>
      <c r="W318" s="189"/>
      <c r="X318" s="189"/>
      <c r="Y318" s="189"/>
      <c r="Z318" s="189"/>
    </row>
    <row r="319" ht="15.75" customHeight="1">
      <c r="A319" s="314"/>
      <c r="B319" s="189"/>
      <c r="C319" s="189"/>
      <c r="D319" s="189"/>
      <c r="E319" s="189"/>
      <c r="F319" s="189"/>
      <c r="G319" s="189"/>
      <c r="H319" s="189"/>
      <c r="I319" s="189"/>
      <c r="J319" s="189"/>
      <c r="K319" s="189"/>
      <c r="L319" s="189"/>
      <c r="M319" s="189"/>
      <c r="N319" s="189"/>
      <c r="O319" s="189"/>
      <c r="P319" s="189"/>
      <c r="Q319" s="189"/>
      <c r="R319" s="189"/>
      <c r="S319" s="189"/>
      <c r="T319" s="189"/>
      <c r="U319" s="189"/>
      <c r="V319" s="189"/>
      <c r="W319" s="189"/>
      <c r="X319" s="189"/>
      <c r="Y319" s="189"/>
      <c r="Z319" s="189"/>
    </row>
    <row r="320" ht="15.75" customHeight="1">
      <c r="A320" s="314"/>
      <c r="B320" s="189"/>
      <c r="C320" s="189"/>
      <c r="D320" s="189"/>
      <c r="E320" s="189"/>
      <c r="F320" s="189"/>
      <c r="G320" s="189"/>
      <c r="H320" s="189"/>
      <c r="I320" s="189"/>
      <c r="J320" s="189"/>
      <c r="K320" s="189"/>
      <c r="L320" s="189"/>
      <c r="M320" s="189"/>
      <c r="N320" s="189"/>
      <c r="O320" s="189"/>
      <c r="P320" s="189"/>
      <c r="Q320" s="189"/>
      <c r="R320" s="189"/>
      <c r="S320" s="189"/>
      <c r="T320" s="189"/>
      <c r="U320" s="189"/>
      <c r="V320" s="189"/>
      <c r="W320" s="189"/>
      <c r="X320" s="189"/>
      <c r="Y320" s="189"/>
      <c r="Z320" s="189"/>
    </row>
    <row r="321" ht="15.75" customHeight="1">
      <c r="A321" s="314"/>
      <c r="B321" s="189"/>
      <c r="C321" s="189"/>
      <c r="D321" s="189"/>
      <c r="E321" s="189"/>
      <c r="F321" s="189"/>
      <c r="G321" s="189"/>
      <c r="H321" s="189"/>
      <c r="I321" s="189"/>
      <c r="J321" s="189"/>
      <c r="K321" s="189"/>
      <c r="L321" s="189"/>
      <c r="M321" s="189"/>
      <c r="N321" s="189"/>
      <c r="O321" s="189"/>
      <c r="P321" s="189"/>
      <c r="Q321" s="189"/>
      <c r="R321" s="189"/>
      <c r="S321" s="189"/>
      <c r="T321" s="189"/>
      <c r="U321" s="189"/>
      <c r="V321" s="189"/>
      <c r="W321" s="189"/>
      <c r="X321" s="189"/>
      <c r="Y321" s="189"/>
      <c r="Z321" s="189"/>
    </row>
    <row r="322" ht="15.75" customHeight="1">
      <c r="A322" s="314"/>
      <c r="B322" s="189"/>
      <c r="C322" s="189"/>
      <c r="D322" s="189"/>
      <c r="E322" s="189"/>
      <c r="F322" s="189"/>
      <c r="G322" s="189"/>
      <c r="H322" s="189"/>
      <c r="I322" s="189"/>
      <c r="J322" s="189"/>
      <c r="K322" s="189"/>
      <c r="L322" s="189"/>
      <c r="M322" s="189"/>
      <c r="N322" s="189"/>
      <c r="O322" s="189"/>
      <c r="P322" s="189"/>
      <c r="Q322" s="189"/>
      <c r="R322" s="189"/>
      <c r="S322" s="189"/>
      <c r="T322" s="189"/>
      <c r="U322" s="189"/>
      <c r="V322" s="189"/>
      <c r="W322" s="189"/>
      <c r="X322" s="189"/>
      <c r="Y322" s="189"/>
      <c r="Z322" s="189"/>
    </row>
    <row r="323" ht="15.75" customHeight="1">
      <c r="A323" s="314"/>
      <c r="B323" s="189"/>
      <c r="C323" s="189"/>
      <c r="D323" s="189"/>
      <c r="E323" s="189"/>
      <c r="F323" s="189"/>
      <c r="G323" s="189"/>
      <c r="H323" s="189"/>
      <c r="I323" s="189"/>
      <c r="J323" s="189"/>
      <c r="K323" s="189"/>
      <c r="L323" s="189"/>
      <c r="M323" s="189"/>
      <c r="N323" s="189"/>
      <c r="O323" s="189"/>
      <c r="P323" s="189"/>
      <c r="Q323" s="189"/>
      <c r="R323" s="189"/>
      <c r="S323" s="189"/>
      <c r="T323" s="189"/>
      <c r="U323" s="189"/>
      <c r="V323" s="189"/>
      <c r="W323" s="189"/>
      <c r="X323" s="189"/>
      <c r="Y323" s="189"/>
      <c r="Z323" s="189"/>
    </row>
    <row r="324" ht="15.75" customHeight="1">
      <c r="A324" s="314"/>
      <c r="B324" s="189"/>
      <c r="C324" s="189"/>
      <c r="D324" s="189"/>
      <c r="E324" s="189"/>
      <c r="F324" s="189"/>
      <c r="G324" s="189"/>
      <c r="H324" s="189"/>
      <c r="I324" s="189"/>
      <c r="J324" s="189"/>
      <c r="K324" s="189"/>
      <c r="L324" s="189"/>
      <c r="M324" s="189"/>
      <c r="N324" s="189"/>
      <c r="O324" s="189"/>
      <c r="P324" s="189"/>
      <c r="Q324" s="189"/>
      <c r="R324" s="189"/>
      <c r="S324" s="189"/>
      <c r="T324" s="189"/>
      <c r="U324" s="189"/>
      <c r="V324" s="189"/>
      <c r="W324" s="189"/>
      <c r="X324" s="189"/>
      <c r="Y324" s="189"/>
      <c r="Z324" s="189"/>
    </row>
    <row r="325" ht="15.75" customHeight="1">
      <c r="A325" s="314"/>
      <c r="B325" s="189"/>
      <c r="C325" s="189"/>
      <c r="D325" s="189"/>
      <c r="E325" s="189"/>
      <c r="F325" s="189"/>
      <c r="G325" s="189"/>
      <c r="H325" s="189"/>
      <c r="I325" s="189"/>
      <c r="J325" s="189"/>
      <c r="K325" s="189"/>
      <c r="L325" s="189"/>
      <c r="M325" s="189"/>
      <c r="N325" s="189"/>
      <c r="O325" s="189"/>
      <c r="P325" s="189"/>
      <c r="Q325" s="189"/>
      <c r="R325" s="189"/>
      <c r="S325" s="189"/>
      <c r="T325" s="189"/>
      <c r="U325" s="189"/>
      <c r="V325" s="189"/>
      <c r="W325" s="189"/>
      <c r="X325" s="189"/>
      <c r="Y325" s="189"/>
      <c r="Z325" s="189"/>
    </row>
    <row r="326" ht="15.75" customHeight="1">
      <c r="A326" s="314"/>
      <c r="B326" s="189"/>
      <c r="C326" s="189"/>
      <c r="D326" s="189"/>
      <c r="E326" s="189"/>
      <c r="F326" s="189"/>
      <c r="G326" s="189"/>
      <c r="H326" s="189"/>
      <c r="I326" s="189"/>
      <c r="J326" s="189"/>
      <c r="K326" s="189"/>
      <c r="L326" s="189"/>
      <c r="M326" s="189"/>
      <c r="N326" s="189"/>
      <c r="O326" s="189"/>
      <c r="P326" s="189"/>
      <c r="Q326" s="189"/>
      <c r="R326" s="189"/>
      <c r="S326" s="189"/>
      <c r="T326" s="189"/>
      <c r="U326" s="189"/>
      <c r="V326" s="189"/>
      <c r="W326" s="189"/>
      <c r="X326" s="189"/>
      <c r="Y326" s="189"/>
      <c r="Z326" s="189"/>
    </row>
    <row r="327" ht="15.75" customHeight="1">
      <c r="A327" s="314"/>
      <c r="B327" s="189"/>
      <c r="C327" s="189"/>
      <c r="D327" s="189"/>
      <c r="E327" s="189"/>
      <c r="F327" s="189"/>
      <c r="G327" s="189"/>
      <c r="H327" s="189"/>
      <c r="I327" s="189"/>
      <c r="J327" s="189"/>
      <c r="K327" s="189"/>
      <c r="L327" s="189"/>
      <c r="M327" s="189"/>
      <c r="N327" s="189"/>
      <c r="O327" s="189"/>
      <c r="P327" s="189"/>
      <c r="Q327" s="189"/>
      <c r="R327" s="189"/>
      <c r="S327" s="189"/>
      <c r="T327" s="189"/>
      <c r="U327" s="189"/>
      <c r="V327" s="189"/>
      <c r="W327" s="189"/>
      <c r="X327" s="189"/>
      <c r="Y327" s="189"/>
      <c r="Z327" s="189"/>
    </row>
    <row r="328" ht="15.75" customHeight="1">
      <c r="A328" s="314"/>
      <c r="B328" s="189"/>
      <c r="C328" s="189"/>
      <c r="D328" s="189"/>
      <c r="E328" s="189"/>
      <c r="F328" s="189"/>
      <c r="G328" s="189"/>
      <c r="H328" s="189"/>
      <c r="I328" s="189"/>
      <c r="J328" s="189"/>
      <c r="K328" s="189"/>
      <c r="L328" s="189"/>
      <c r="M328" s="189"/>
      <c r="N328" s="189"/>
      <c r="O328" s="189"/>
      <c r="P328" s="189"/>
      <c r="Q328" s="189"/>
      <c r="R328" s="189"/>
      <c r="S328" s="189"/>
      <c r="T328" s="189"/>
      <c r="U328" s="189"/>
      <c r="V328" s="189"/>
      <c r="W328" s="189"/>
      <c r="X328" s="189"/>
      <c r="Y328" s="189"/>
      <c r="Z328" s="189"/>
    </row>
    <row r="329" ht="15.75" customHeight="1">
      <c r="A329" s="314"/>
      <c r="B329" s="189"/>
      <c r="C329" s="189"/>
      <c r="D329" s="189"/>
      <c r="E329" s="189"/>
      <c r="F329" s="189"/>
      <c r="G329" s="189"/>
      <c r="H329" s="189"/>
      <c r="I329" s="189"/>
      <c r="J329" s="189"/>
      <c r="K329" s="189"/>
      <c r="L329" s="189"/>
      <c r="M329" s="189"/>
      <c r="N329" s="189"/>
      <c r="O329" s="189"/>
      <c r="P329" s="189"/>
      <c r="Q329" s="189"/>
      <c r="R329" s="189"/>
      <c r="S329" s="189"/>
      <c r="T329" s="189"/>
      <c r="U329" s="189"/>
      <c r="V329" s="189"/>
      <c r="W329" s="189"/>
      <c r="X329" s="189"/>
      <c r="Y329" s="189"/>
      <c r="Z329" s="189"/>
    </row>
    <row r="330" ht="15.75" customHeight="1">
      <c r="A330" s="314"/>
      <c r="B330" s="189"/>
      <c r="C330" s="189"/>
      <c r="D330" s="189"/>
      <c r="E330" s="189"/>
      <c r="F330" s="189"/>
      <c r="G330" s="189"/>
      <c r="H330" s="189"/>
      <c r="I330" s="189"/>
      <c r="J330" s="189"/>
      <c r="K330" s="189"/>
      <c r="L330" s="189"/>
      <c r="M330" s="189"/>
      <c r="N330" s="189"/>
      <c r="O330" s="189"/>
      <c r="P330" s="189"/>
      <c r="Q330" s="189"/>
      <c r="R330" s="189"/>
      <c r="S330" s="189"/>
      <c r="T330" s="189"/>
      <c r="U330" s="189"/>
      <c r="V330" s="189"/>
      <c r="W330" s="189"/>
      <c r="X330" s="189"/>
      <c r="Y330" s="189"/>
      <c r="Z330" s="189"/>
    </row>
    <row r="331" ht="15.75" customHeight="1">
      <c r="A331" s="314"/>
      <c r="B331" s="189"/>
      <c r="C331" s="189"/>
      <c r="D331" s="189"/>
      <c r="E331" s="189"/>
      <c r="F331" s="189"/>
      <c r="G331" s="189"/>
      <c r="H331" s="189"/>
      <c r="I331" s="189"/>
      <c r="J331" s="189"/>
      <c r="K331" s="189"/>
      <c r="L331" s="189"/>
      <c r="M331" s="189"/>
      <c r="N331" s="189"/>
      <c r="O331" s="189"/>
      <c r="P331" s="189"/>
      <c r="Q331" s="189"/>
      <c r="R331" s="189"/>
      <c r="S331" s="189"/>
      <c r="T331" s="189"/>
      <c r="U331" s="189"/>
      <c r="V331" s="189"/>
      <c r="W331" s="189"/>
      <c r="X331" s="189"/>
      <c r="Y331" s="189"/>
      <c r="Z331" s="189"/>
    </row>
    <row r="332" ht="15.75" customHeight="1">
      <c r="A332" s="314"/>
      <c r="B332" s="189"/>
      <c r="C332" s="189"/>
      <c r="D332" s="189"/>
      <c r="E332" s="189"/>
      <c r="F332" s="189"/>
      <c r="G332" s="189"/>
      <c r="H332" s="189"/>
      <c r="I332" s="189"/>
      <c r="J332" s="189"/>
      <c r="K332" s="189"/>
      <c r="L332" s="189"/>
      <c r="M332" s="189"/>
      <c r="N332" s="189"/>
      <c r="O332" s="189"/>
      <c r="P332" s="189"/>
      <c r="Q332" s="189"/>
      <c r="R332" s="189"/>
      <c r="S332" s="189"/>
      <c r="T332" s="189"/>
      <c r="U332" s="189"/>
      <c r="V332" s="189"/>
      <c r="W332" s="189"/>
      <c r="X332" s="189"/>
      <c r="Y332" s="189"/>
      <c r="Z332" s="189"/>
    </row>
    <row r="333" ht="15.75" customHeight="1">
      <c r="A333" s="314"/>
      <c r="B333" s="189"/>
      <c r="C333" s="189"/>
      <c r="D333" s="189"/>
      <c r="E333" s="189"/>
      <c r="F333" s="189"/>
      <c r="G333" s="189"/>
      <c r="H333" s="189"/>
      <c r="I333" s="189"/>
      <c r="J333" s="189"/>
      <c r="K333" s="189"/>
      <c r="L333" s="189"/>
      <c r="M333" s="189"/>
      <c r="N333" s="189"/>
      <c r="O333" s="189"/>
      <c r="P333" s="189"/>
      <c r="Q333" s="189"/>
      <c r="R333" s="189"/>
      <c r="S333" s="189"/>
      <c r="T333" s="189"/>
      <c r="U333" s="189"/>
      <c r="V333" s="189"/>
      <c r="W333" s="189"/>
      <c r="X333" s="189"/>
      <c r="Y333" s="189"/>
      <c r="Z333" s="189"/>
    </row>
    <row r="334" ht="15.75" customHeight="1">
      <c r="A334" s="314"/>
      <c r="B334" s="189"/>
      <c r="C334" s="189"/>
      <c r="D334" s="189"/>
      <c r="E334" s="189"/>
      <c r="F334" s="189"/>
      <c r="G334" s="189"/>
      <c r="H334" s="189"/>
      <c r="I334" s="189"/>
      <c r="J334" s="189"/>
      <c r="K334" s="189"/>
      <c r="L334" s="189"/>
      <c r="M334" s="189"/>
      <c r="N334" s="189"/>
      <c r="O334" s="189"/>
      <c r="P334" s="189"/>
      <c r="Q334" s="189"/>
      <c r="R334" s="189"/>
      <c r="S334" s="189"/>
      <c r="T334" s="189"/>
      <c r="U334" s="189"/>
      <c r="V334" s="189"/>
      <c r="W334" s="189"/>
      <c r="X334" s="189"/>
      <c r="Y334" s="189"/>
      <c r="Z334" s="189"/>
    </row>
    <row r="335" ht="15.75" customHeight="1">
      <c r="A335" s="314"/>
      <c r="B335" s="189"/>
      <c r="C335" s="189"/>
      <c r="D335" s="189"/>
      <c r="E335" s="189"/>
      <c r="F335" s="189"/>
      <c r="G335" s="189"/>
      <c r="H335" s="189"/>
      <c r="I335" s="189"/>
      <c r="J335" s="189"/>
      <c r="K335" s="189"/>
      <c r="L335" s="189"/>
      <c r="M335" s="189"/>
      <c r="N335" s="189"/>
      <c r="O335" s="189"/>
      <c r="P335" s="189"/>
      <c r="Q335" s="189"/>
      <c r="R335" s="189"/>
      <c r="S335" s="189"/>
      <c r="T335" s="189"/>
      <c r="U335" s="189"/>
      <c r="V335" s="189"/>
      <c r="W335" s="189"/>
      <c r="X335" s="189"/>
      <c r="Y335" s="189"/>
      <c r="Z335" s="189"/>
    </row>
    <row r="336" ht="15.75" customHeight="1">
      <c r="A336" s="314"/>
      <c r="B336" s="189"/>
      <c r="C336" s="189"/>
      <c r="D336" s="189"/>
      <c r="E336" s="189"/>
      <c r="F336" s="189"/>
      <c r="G336" s="189"/>
      <c r="H336" s="189"/>
      <c r="I336" s="189"/>
      <c r="J336" s="189"/>
      <c r="K336" s="189"/>
      <c r="L336" s="189"/>
      <c r="M336" s="189"/>
      <c r="N336" s="189"/>
      <c r="O336" s="189"/>
      <c r="P336" s="189"/>
      <c r="Q336" s="189"/>
      <c r="R336" s="189"/>
      <c r="S336" s="189"/>
      <c r="T336" s="189"/>
      <c r="U336" s="189"/>
      <c r="V336" s="189"/>
      <c r="W336" s="189"/>
      <c r="X336" s="189"/>
      <c r="Y336" s="189"/>
      <c r="Z336" s="189"/>
    </row>
    <row r="337" ht="15.75" customHeight="1">
      <c r="A337" s="314"/>
      <c r="B337" s="189"/>
      <c r="C337" s="189"/>
      <c r="D337" s="189"/>
      <c r="E337" s="189"/>
      <c r="F337" s="189"/>
      <c r="G337" s="189"/>
      <c r="H337" s="189"/>
      <c r="I337" s="189"/>
      <c r="J337" s="189"/>
      <c r="K337" s="189"/>
      <c r="L337" s="189"/>
      <c r="M337" s="189"/>
      <c r="N337" s="189"/>
      <c r="O337" s="189"/>
      <c r="P337" s="189"/>
      <c r="Q337" s="189"/>
      <c r="R337" s="189"/>
      <c r="S337" s="189"/>
      <c r="T337" s="189"/>
      <c r="U337" s="189"/>
      <c r="V337" s="189"/>
      <c r="W337" s="189"/>
      <c r="X337" s="189"/>
      <c r="Y337" s="189"/>
      <c r="Z337" s="189"/>
    </row>
    <row r="338" ht="15.75" customHeight="1">
      <c r="A338" s="314"/>
      <c r="B338" s="189"/>
      <c r="C338" s="189"/>
      <c r="D338" s="189"/>
      <c r="E338" s="189"/>
      <c r="F338" s="189"/>
      <c r="G338" s="189"/>
      <c r="H338" s="189"/>
      <c r="I338" s="189"/>
      <c r="J338" s="189"/>
      <c r="K338" s="189"/>
      <c r="L338" s="189"/>
      <c r="M338" s="189"/>
      <c r="N338" s="189"/>
      <c r="O338" s="189"/>
      <c r="P338" s="189"/>
      <c r="Q338" s="189"/>
      <c r="R338" s="189"/>
      <c r="S338" s="189"/>
      <c r="T338" s="189"/>
      <c r="U338" s="189"/>
      <c r="V338" s="189"/>
      <c r="W338" s="189"/>
      <c r="X338" s="189"/>
      <c r="Y338" s="189"/>
      <c r="Z338" s="189"/>
    </row>
    <row r="339" ht="15.75" customHeight="1">
      <c r="A339" s="314"/>
      <c r="B339" s="189"/>
      <c r="C339" s="189"/>
      <c r="D339" s="189"/>
      <c r="E339" s="189"/>
      <c r="F339" s="189"/>
      <c r="G339" s="189"/>
      <c r="H339" s="189"/>
      <c r="I339" s="189"/>
      <c r="J339" s="189"/>
      <c r="K339" s="189"/>
      <c r="L339" s="189"/>
      <c r="M339" s="189"/>
      <c r="N339" s="189"/>
      <c r="O339" s="189"/>
      <c r="P339" s="189"/>
      <c r="Q339" s="189"/>
      <c r="R339" s="189"/>
      <c r="S339" s="189"/>
      <c r="T339" s="189"/>
      <c r="U339" s="189"/>
      <c r="V339" s="189"/>
      <c r="W339" s="189"/>
      <c r="X339" s="189"/>
      <c r="Y339" s="189"/>
      <c r="Z339" s="189"/>
    </row>
    <row r="340" ht="15.75" customHeight="1">
      <c r="A340" s="314"/>
      <c r="B340" s="189"/>
      <c r="C340" s="189"/>
      <c r="D340" s="189"/>
      <c r="E340" s="189"/>
      <c r="F340" s="189"/>
      <c r="G340" s="189"/>
      <c r="H340" s="189"/>
      <c r="I340" s="189"/>
      <c r="J340" s="189"/>
      <c r="K340" s="189"/>
      <c r="L340" s="189"/>
      <c r="M340" s="189"/>
      <c r="N340" s="189"/>
      <c r="O340" s="189"/>
      <c r="P340" s="189"/>
      <c r="Q340" s="189"/>
      <c r="R340" s="189"/>
      <c r="S340" s="189"/>
      <c r="T340" s="189"/>
      <c r="U340" s="189"/>
      <c r="V340" s="189"/>
      <c r="W340" s="189"/>
      <c r="X340" s="189"/>
      <c r="Y340" s="189"/>
      <c r="Z340" s="189"/>
    </row>
    <row r="341" ht="15.75" customHeight="1">
      <c r="A341" s="314"/>
      <c r="B341" s="189"/>
      <c r="C341" s="189"/>
      <c r="D341" s="189"/>
      <c r="E341" s="189"/>
      <c r="F341" s="189"/>
      <c r="G341" s="189"/>
      <c r="H341" s="189"/>
      <c r="I341" s="189"/>
      <c r="J341" s="189"/>
      <c r="K341" s="189"/>
      <c r="L341" s="189"/>
      <c r="M341" s="189"/>
      <c r="N341" s="189"/>
      <c r="O341" s="189"/>
      <c r="P341" s="189"/>
      <c r="Q341" s="189"/>
      <c r="R341" s="189"/>
      <c r="S341" s="189"/>
      <c r="T341" s="189"/>
      <c r="U341" s="189"/>
      <c r="V341" s="189"/>
      <c r="W341" s="189"/>
      <c r="X341" s="189"/>
      <c r="Y341" s="189"/>
      <c r="Z341" s="189"/>
    </row>
    <row r="342" ht="15.75" customHeight="1">
      <c r="A342" s="314"/>
      <c r="B342" s="189"/>
      <c r="C342" s="189"/>
      <c r="D342" s="189"/>
      <c r="E342" s="189"/>
      <c r="F342" s="189"/>
      <c r="G342" s="189"/>
      <c r="H342" s="189"/>
      <c r="I342" s="189"/>
      <c r="J342" s="189"/>
      <c r="K342" s="189"/>
      <c r="L342" s="189"/>
      <c r="M342" s="189"/>
      <c r="N342" s="189"/>
      <c r="O342" s="189"/>
      <c r="P342" s="189"/>
      <c r="Q342" s="189"/>
      <c r="R342" s="189"/>
      <c r="S342" s="189"/>
      <c r="T342" s="189"/>
      <c r="U342" s="189"/>
      <c r="V342" s="189"/>
      <c r="W342" s="189"/>
      <c r="X342" s="189"/>
      <c r="Y342" s="189"/>
      <c r="Z342" s="189"/>
    </row>
    <row r="343" ht="15.75" customHeight="1">
      <c r="A343" s="314"/>
      <c r="B343" s="189"/>
      <c r="C343" s="189"/>
      <c r="D343" s="189"/>
      <c r="E343" s="189"/>
      <c r="F343" s="189"/>
      <c r="G343" s="189"/>
      <c r="H343" s="189"/>
      <c r="I343" s="189"/>
      <c r="J343" s="189"/>
      <c r="K343" s="189"/>
      <c r="L343" s="189"/>
      <c r="M343" s="189"/>
      <c r="N343" s="189"/>
      <c r="O343" s="189"/>
      <c r="P343" s="189"/>
      <c r="Q343" s="189"/>
      <c r="R343" s="189"/>
      <c r="S343" s="189"/>
      <c r="T343" s="189"/>
      <c r="U343" s="189"/>
      <c r="V343" s="189"/>
      <c r="W343" s="189"/>
      <c r="X343" s="189"/>
      <c r="Y343" s="189"/>
      <c r="Z343" s="189"/>
    </row>
    <row r="344" ht="15.75" customHeight="1">
      <c r="A344" s="314"/>
      <c r="B344" s="189"/>
      <c r="C344" s="189"/>
      <c r="D344" s="189"/>
      <c r="E344" s="189"/>
      <c r="F344" s="189"/>
      <c r="G344" s="189"/>
      <c r="H344" s="189"/>
      <c r="I344" s="189"/>
      <c r="J344" s="189"/>
      <c r="K344" s="189"/>
      <c r="L344" s="189"/>
      <c r="M344" s="189"/>
      <c r="N344" s="189"/>
      <c r="O344" s="189"/>
      <c r="P344" s="189"/>
      <c r="Q344" s="189"/>
      <c r="R344" s="189"/>
      <c r="S344" s="189"/>
      <c r="T344" s="189"/>
      <c r="U344" s="189"/>
      <c r="V344" s="189"/>
      <c r="W344" s="189"/>
      <c r="X344" s="189"/>
      <c r="Y344" s="189"/>
      <c r="Z344" s="189"/>
    </row>
    <row r="345" ht="15.75" customHeight="1">
      <c r="A345" s="314"/>
      <c r="B345" s="189"/>
      <c r="C345" s="189"/>
      <c r="D345" s="189"/>
      <c r="E345" s="189"/>
      <c r="F345" s="189"/>
      <c r="G345" s="189"/>
      <c r="H345" s="189"/>
      <c r="I345" s="189"/>
      <c r="J345" s="189"/>
      <c r="K345" s="189"/>
      <c r="L345" s="189"/>
      <c r="M345" s="189"/>
      <c r="N345" s="189"/>
      <c r="O345" s="189"/>
      <c r="P345" s="189"/>
      <c r="Q345" s="189"/>
      <c r="R345" s="189"/>
      <c r="S345" s="189"/>
      <c r="T345" s="189"/>
      <c r="U345" s="189"/>
      <c r="V345" s="189"/>
      <c r="W345" s="189"/>
      <c r="X345" s="189"/>
      <c r="Y345" s="189"/>
      <c r="Z345" s="189"/>
    </row>
    <row r="346" ht="15.75" customHeight="1">
      <c r="A346" s="314"/>
      <c r="B346" s="189"/>
      <c r="C346" s="189"/>
      <c r="D346" s="189"/>
      <c r="E346" s="189"/>
      <c r="F346" s="189"/>
      <c r="G346" s="189"/>
      <c r="H346" s="189"/>
      <c r="I346" s="189"/>
      <c r="J346" s="189"/>
      <c r="K346" s="189"/>
      <c r="L346" s="189"/>
      <c r="M346" s="189"/>
      <c r="N346" s="189"/>
      <c r="O346" s="189"/>
      <c r="P346" s="189"/>
      <c r="Q346" s="189"/>
      <c r="R346" s="189"/>
      <c r="S346" s="189"/>
      <c r="T346" s="189"/>
      <c r="U346" s="189"/>
      <c r="V346" s="189"/>
      <c r="W346" s="189"/>
      <c r="X346" s="189"/>
      <c r="Y346" s="189"/>
      <c r="Z346" s="189"/>
    </row>
    <row r="347" ht="15.75" customHeight="1">
      <c r="A347" s="314"/>
      <c r="B347" s="189"/>
      <c r="C347" s="189"/>
      <c r="D347" s="189"/>
      <c r="E347" s="189"/>
      <c r="F347" s="189"/>
      <c r="G347" s="189"/>
      <c r="H347" s="189"/>
      <c r="I347" s="189"/>
      <c r="J347" s="189"/>
      <c r="K347" s="189"/>
      <c r="L347" s="189"/>
      <c r="M347" s="189"/>
      <c r="N347" s="189"/>
      <c r="O347" s="189"/>
      <c r="P347" s="189"/>
      <c r="Q347" s="189"/>
      <c r="R347" s="189"/>
      <c r="S347" s="189"/>
      <c r="T347" s="189"/>
      <c r="U347" s="189"/>
      <c r="V347" s="189"/>
      <c r="W347" s="189"/>
      <c r="X347" s="189"/>
      <c r="Y347" s="189"/>
      <c r="Z347" s="189"/>
    </row>
    <row r="348" ht="15.75" customHeight="1">
      <c r="A348" s="314"/>
      <c r="B348" s="189"/>
      <c r="C348" s="189"/>
      <c r="D348" s="189"/>
      <c r="E348" s="189"/>
      <c r="F348" s="189"/>
      <c r="G348" s="189"/>
      <c r="H348" s="189"/>
      <c r="I348" s="189"/>
      <c r="J348" s="189"/>
      <c r="K348" s="189"/>
      <c r="L348" s="189"/>
      <c r="M348" s="189"/>
      <c r="N348" s="189"/>
      <c r="O348" s="189"/>
      <c r="P348" s="189"/>
      <c r="Q348" s="189"/>
      <c r="R348" s="189"/>
      <c r="S348" s="189"/>
      <c r="T348" s="189"/>
      <c r="U348" s="189"/>
      <c r="V348" s="189"/>
      <c r="W348" s="189"/>
      <c r="X348" s="189"/>
      <c r="Y348" s="189"/>
      <c r="Z348" s="189"/>
    </row>
    <row r="349" ht="15.75" customHeight="1">
      <c r="A349" s="314"/>
      <c r="B349" s="189"/>
      <c r="C349" s="189"/>
      <c r="D349" s="189"/>
      <c r="E349" s="189"/>
      <c r="F349" s="189"/>
      <c r="G349" s="189"/>
      <c r="H349" s="189"/>
      <c r="I349" s="189"/>
      <c r="J349" s="189"/>
      <c r="K349" s="189"/>
      <c r="L349" s="189"/>
      <c r="M349" s="189"/>
      <c r="N349" s="189"/>
      <c r="O349" s="189"/>
      <c r="P349" s="189"/>
      <c r="Q349" s="189"/>
      <c r="R349" s="189"/>
      <c r="S349" s="189"/>
      <c r="T349" s="189"/>
      <c r="U349" s="189"/>
      <c r="V349" s="189"/>
      <c r="W349" s="189"/>
      <c r="X349" s="189"/>
      <c r="Y349" s="189"/>
      <c r="Z349" s="189"/>
    </row>
    <row r="350" ht="15.75" customHeight="1">
      <c r="A350" s="314"/>
      <c r="B350" s="189"/>
      <c r="C350" s="189"/>
      <c r="D350" s="189"/>
      <c r="E350" s="189"/>
      <c r="F350" s="189"/>
      <c r="G350" s="189"/>
      <c r="H350" s="189"/>
      <c r="I350" s="189"/>
      <c r="J350" s="189"/>
      <c r="K350" s="189"/>
      <c r="L350" s="189"/>
      <c r="M350" s="189"/>
      <c r="N350" s="189"/>
      <c r="O350" s="189"/>
      <c r="P350" s="189"/>
      <c r="Q350" s="189"/>
      <c r="R350" s="189"/>
      <c r="S350" s="189"/>
      <c r="T350" s="189"/>
      <c r="U350" s="189"/>
      <c r="V350" s="189"/>
      <c r="W350" s="189"/>
      <c r="X350" s="189"/>
      <c r="Y350" s="189"/>
      <c r="Z350" s="189"/>
    </row>
    <row r="351" ht="15.75" customHeight="1">
      <c r="A351" s="314"/>
      <c r="B351" s="189"/>
      <c r="C351" s="189"/>
      <c r="D351" s="189"/>
      <c r="E351" s="189"/>
      <c r="F351" s="189"/>
      <c r="G351" s="189"/>
      <c r="H351" s="189"/>
      <c r="I351" s="189"/>
      <c r="J351" s="189"/>
      <c r="K351" s="189"/>
      <c r="L351" s="189"/>
      <c r="M351" s="189"/>
      <c r="N351" s="189"/>
      <c r="O351" s="189"/>
      <c r="P351" s="189"/>
      <c r="Q351" s="189"/>
      <c r="R351" s="189"/>
      <c r="S351" s="189"/>
      <c r="T351" s="189"/>
      <c r="U351" s="189"/>
      <c r="V351" s="189"/>
      <c r="W351" s="189"/>
      <c r="X351" s="189"/>
      <c r="Y351" s="189"/>
      <c r="Z351" s="189"/>
    </row>
    <row r="352" ht="15.75" customHeight="1">
      <c r="A352" s="314"/>
      <c r="B352" s="189"/>
      <c r="C352" s="189"/>
      <c r="D352" s="189"/>
      <c r="E352" s="189"/>
      <c r="F352" s="189"/>
      <c r="G352" s="189"/>
      <c r="H352" s="189"/>
      <c r="I352" s="189"/>
      <c r="J352" s="189"/>
      <c r="K352" s="189"/>
      <c r="L352" s="189"/>
      <c r="M352" s="189"/>
      <c r="N352" s="189"/>
      <c r="O352" s="189"/>
      <c r="P352" s="189"/>
      <c r="Q352" s="189"/>
      <c r="R352" s="189"/>
      <c r="S352" s="189"/>
      <c r="T352" s="189"/>
      <c r="U352" s="189"/>
      <c r="V352" s="189"/>
      <c r="W352" s="189"/>
      <c r="X352" s="189"/>
      <c r="Y352" s="189"/>
      <c r="Z352" s="189"/>
    </row>
    <row r="353" ht="15.75" customHeight="1">
      <c r="A353" s="314"/>
      <c r="B353" s="189"/>
      <c r="C353" s="189"/>
      <c r="D353" s="189"/>
      <c r="E353" s="189"/>
      <c r="F353" s="189"/>
      <c r="G353" s="189"/>
      <c r="H353" s="189"/>
      <c r="I353" s="189"/>
      <c r="J353" s="189"/>
      <c r="K353" s="189"/>
      <c r="L353" s="189"/>
      <c r="M353" s="189"/>
      <c r="N353" s="189"/>
      <c r="O353" s="189"/>
      <c r="P353" s="189"/>
      <c r="Q353" s="189"/>
      <c r="R353" s="189"/>
      <c r="S353" s="189"/>
      <c r="T353" s="189"/>
      <c r="U353" s="189"/>
      <c r="V353" s="189"/>
      <c r="W353" s="189"/>
      <c r="X353" s="189"/>
      <c r="Y353" s="189"/>
      <c r="Z353" s="189"/>
    </row>
    <row r="354" ht="15.75" customHeight="1">
      <c r="A354" s="314"/>
      <c r="B354" s="189"/>
      <c r="C354" s="189"/>
      <c r="D354" s="189"/>
      <c r="E354" s="189"/>
      <c r="F354" s="189"/>
      <c r="G354" s="189"/>
      <c r="H354" s="189"/>
      <c r="I354" s="189"/>
      <c r="J354" s="189"/>
      <c r="K354" s="189"/>
      <c r="L354" s="189"/>
      <c r="M354" s="189"/>
      <c r="N354" s="189"/>
      <c r="O354" s="189"/>
      <c r="P354" s="189"/>
      <c r="Q354" s="189"/>
      <c r="R354" s="189"/>
      <c r="S354" s="189"/>
      <c r="T354" s="189"/>
      <c r="U354" s="189"/>
      <c r="V354" s="189"/>
      <c r="W354" s="189"/>
      <c r="X354" s="189"/>
      <c r="Y354" s="189"/>
      <c r="Z354" s="189"/>
    </row>
    <row r="355" ht="15.75" customHeight="1">
      <c r="A355" s="314"/>
      <c r="B355" s="189"/>
      <c r="C355" s="189"/>
      <c r="D355" s="189"/>
      <c r="E355" s="189"/>
      <c r="F355" s="189"/>
      <c r="G355" s="189"/>
      <c r="H355" s="189"/>
      <c r="I355" s="189"/>
      <c r="J355" s="189"/>
      <c r="K355" s="189"/>
      <c r="L355" s="189"/>
      <c r="M355" s="189"/>
      <c r="N355" s="189"/>
      <c r="O355" s="189"/>
      <c r="P355" s="189"/>
      <c r="Q355" s="189"/>
      <c r="R355" s="189"/>
      <c r="S355" s="189"/>
      <c r="T355" s="189"/>
      <c r="U355" s="189"/>
      <c r="V355" s="189"/>
      <c r="W355" s="189"/>
      <c r="X355" s="189"/>
      <c r="Y355" s="189"/>
      <c r="Z355" s="189"/>
    </row>
    <row r="356" ht="15.75" customHeight="1">
      <c r="A356" s="314"/>
      <c r="B356" s="189"/>
      <c r="C356" s="189"/>
      <c r="D356" s="189"/>
      <c r="E356" s="189"/>
      <c r="F356" s="189"/>
      <c r="G356" s="189"/>
      <c r="H356" s="189"/>
      <c r="I356" s="189"/>
      <c r="J356" s="189"/>
      <c r="K356" s="189"/>
      <c r="L356" s="189"/>
      <c r="M356" s="189"/>
      <c r="N356" s="189"/>
      <c r="O356" s="189"/>
      <c r="P356" s="189"/>
      <c r="Q356" s="189"/>
      <c r="R356" s="189"/>
      <c r="S356" s="189"/>
      <c r="T356" s="189"/>
      <c r="U356" s="189"/>
      <c r="V356" s="189"/>
      <c r="W356" s="189"/>
      <c r="X356" s="189"/>
      <c r="Y356" s="189"/>
      <c r="Z356" s="189"/>
    </row>
    <row r="357" ht="15.75" customHeight="1">
      <c r="A357" s="314"/>
      <c r="B357" s="189"/>
      <c r="C357" s="189"/>
      <c r="D357" s="189"/>
      <c r="E357" s="189"/>
      <c r="F357" s="189"/>
      <c r="G357" s="189"/>
      <c r="H357" s="189"/>
      <c r="I357" s="189"/>
      <c r="J357" s="189"/>
      <c r="K357" s="189"/>
      <c r="L357" s="189"/>
      <c r="M357" s="189"/>
      <c r="N357" s="189"/>
      <c r="O357" s="189"/>
      <c r="P357" s="189"/>
      <c r="Q357" s="189"/>
      <c r="R357" s="189"/>
      <c r="S357" s="189"/>
      <c r="T357" s="189"/>
      <c r="U357" s="189"/>
      <c r="V357" s="189"/>
      <c r="W357" s="189"/>
      <c r="X357" s="189"/>
      <c r="Y357" s="189"/>
      <c r="Z357" s="189"/>
    </row>
    <row r="358" ht="15.75" customHeight="1">
      <c r="A358" s="314"/>
      <c r="B358" s="189"/>
      <c r="C358" s="189"/>
      <c r="D358" s="189"/>
      <c r="E358" s="189"/>
      <c r="F358" s="189"/>
      <c r="G358" s="189"/>
      <c r="H358" s="189"/>
      <c r="I358" s="189"/>
      <c r="J358" s="189"/>
      <c r="K358" s="189"/>
      <c r="L358" s="189"/>
      <c r="M358" s="189"/>
      <c r="N358" s="189"/>
      <c r="O358" s="189"/>
      <c r="P358" s="189"/>
      <c r="Q358" s="189"/>
      <c r="R358" s="189"/>
      <c r="S358" s="189"/>
      <c r="T358" s="189"/>
      <c r="U358" s="189"/>
      <c r="V358" s="189"/>
      <c r="W358" s="189"/>
      <c r="X358" s="189"/>
      <c r="Y358" s="189"/>
      <c r="Z358" s="189"/>
    </row>
    <row r="359" ht="15.75" customHeight="1">
      <c r="A359" s="314"/>
      <c r="B359" s="189"/>
      <c r="C359" s="189"/>
      <c r="D359" s="189"/>
      <c r="E359" s="189"/>
      <c r="F359" s="189"/>
      <c r="G359" s="189"/>
      <c r="H359" s="189"/>
      <c r="I359" s="189"/>
      <c r="J359" s="189"/>
      <c r="K359" s="189"/>
      <c r="L359" s="189"/>
      <c r="M359" s="189"/>
      <c r="N359" s="189"/>
      <c r="O359" s="189"/>
      <c r="P359" s="189"/>
      <c r="Q359" s="189"/>
      <c r="R359" s="189"/>
      <c r="S359" s="189"/>
      <c r="T359" s="189"/>
      <c r="U359" s="189"/>
      <c r="V359" s="189"/>
      <c r="W359" s="189"/>
      <c r="X359" s="189"/>
      <c r="Y359" s="189"/>
      <c r="Z359" s="189"/>
    </row>
    <row r="360" ht="15.75" customHeight="1">
      <c r="A360" s="314"/>
      <c r="B360" s="189"/>
      <c r="C360" s="189"/>
      <c r="D360" s="189"/>
      <c r="E360" s="189"/>
      <c r="F360" s="189"/>
      <c r="G360" s="189"/>
      <c r="H360" s="189"/>
      <c r="I360" s="189"/>
      <c r="J360" s="189"/>
      <c r="K360" s="189"/>
      <c r="L360" s="189"/>
      <c r="M360" s="189"/>
      <c r="N360" s="189"/>
      <c r="O360" s="189"/>
      <c r="P360" s="189"/>
      <c r="Q360" s="189"/>
      <c r="R360" s="189"/>
      <c r="S360" s="189"/>
      <c r="T360" s="189"/>
      <c r="U360" s="189"/>
      <c r="V360" s="189"/>
      <c r="W360" s="189"/>
      <c r="X360" s="189"/>
      <c r="Y360" s="189"/>
      <c r="Z360" s="189"/>
    </row>
    <row r="361" ht="15.75" customHeight="1">
      <c r="A361" s="314"/>
      <c r="B361" s="189"/>
      <c r="C361" s="189"/>
      <c r="D361" s="189"/>
      <c r="E361" s="189"/>
      <c r="F361" s="189"/>
      <c r="G361" s="189"/>
      <c r="H361" s="189"/>
      <c r="I361" s="189"/>
      <c r="J361" s="189"/>
      <c r="K361" s="189"/>
      <c r="L361" s="189"/>
      <c r="M361" s="189"/>
      <c r="N361" s="189"/>
      <c r="O361" s="189"/>
      <c r="P361" s="189"/>
      <c r="Q361" s="189"/>
      <c r="R361" s="189"/>
      <c r="S361" s="189"/>
      <c r="T361" s="189"/>
      <c r="U361" s="189"/>
      <c r="V361" s="189"/>
      <c r="W361" s="189"/>
      <c r="X361" s="189"/>
      <c r="Y361" s="189"/>
      <c r="Z361" s="189"/>
    </row>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2:B2"/>
    <mergeCell ref="A4:B4"/>
  </mergeCells>
  <printOptions horizontalCentered="1"/>
  <pageMargins bottom="0.7480314960629921" footer="0.0" header="0.0" left="0.7086614173228347" right="0.7086614173228347" top="0.984251968503937"/>
  <pageSetup paperSize="9" orientation="portrait"/>
  <headerFooter>
    <oddFooter>&amp;L&amp;D_BAJAJ FINSERV PUNE_BOQ&amp;C&amp;P of &amp;R&amp;A</oddFooter>
  </headerFooter>
  <drawing r:id="rId1"/>
</worksheet>
</file>