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3"/>
  <workbookPr/>
  <mc:AlternateContent xmlns:mc="http://schemas.openxmlformats.org/markup-compatibility/2006">
    <mc:Choice Requires="x15">
      <x15ac:absPath xmlns:x15ac="http://schemas.microsoft.com/office/spreadsheetml/2010/11/ac" url="/Users/newuser/Desktop/My Drive/Theranova/Alzheimer Papers/Pilot Test Data Analysis/"/>
    </mc:Choice>
  </mc:AlternateContent>
  <xr:revisionPtr revIDLastSave="0" documentId="13_ncr:1_{B1B9B5A9-121A-724D-B10C-18A65621C07E}" xr6:coauthVersionLast="34" xr6:coauthVersionMax="34" xr10:uidLastSave="{00000000-0000-0000-0000-000000000000}"/>
  <bookViews>
    <workbookView xWindow="4320" yWindow="3520" windowWidth="27640" windowHeight="15060" activeTab="3" xr2:uid="{00000000-000D-0000-FFFF-FFFF00000000}"/>
  </bookViews>
  <sheets>
    <sheet name="Chart1" sheetId="4" r:id="rId1"/>
    <sheet name="Sheet1" sheetId="1" r:id="rId2"/>
    <sheet name="Sheet2" sheetId="3" r:id="rId3"/>
    <sheet name="GC algorithm" sheetId="2" r:id="rId4"/>
    <sheet name="Sheet5" sheetId="7" r:id="rId5"/>
    <sheet name="Sheet4" sheetId="6" r:id="rId6"/>
  </sheets>
  <definedNames>
    <definedName name="CP020_" localSheetId="5">Sheet4!$A$1:$AW$50</definedName>
    <definedName name="CP103_" localSheetId="4">Sheet5!$A$1:$AW$47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2" l="1"/>
  <c r="G5" i="2"/>
  <c r="G4" i="2"/>
  <c r="G3" i="2"/>
  <c r="H7" i="2"/>
  <c r="H3" i="2"/>
  <c r="J3" i="2"/>
  <c r="J31" i="2"/>
  <c r="J10" i="2"/>
  <c r="W11" i="2"/>
  <c r="AD7" i="1" l="1"/>
  <c r="AC31" i="1"/>
  <c r="AC33" i="1" s="1"/>
  <c r="AD14" i="1"/>
  <c r="AA4" i="1"/>
  <c r="V4" i="1"/>
  <c r="V5" i="1"/>
  <c r="X4" i="1"/>
  <c r="U4" i="1"/>
  <c r="U3" i="1"/>
  <c r="W4" i="1"/>
  <c r="X5" i="1"/>
  <c r="U7" i="1"/>
  <c r="V7" i="1"/>
  <c r="W7" i="1"/>
  <c r="AD5" i="2"/>
  <c r="AD6" i="2"/>
  <c r="AC5" i="2"/>
  <c r="W5" i="2"/>
  <c r="V5" i="2"/>
  <c r="AD27" i="1" l="1"/>
  <c r="AD21" i="1"/>
  <c r="O27" i="1"/>
  <c r="O21" i="1"/>
  <c r="O14" i="1"/>
  <c r="O7" i="1"/>
  <c r="O32" i="1" s="1"/>
  <c r="O31" i="1"/>
  <c r="L37" i="1" s="1"/>
  <c r="O33" i="1" l="1"/>
  <c r="L38" i="1"/>
  <c r="AD31" i="1"/>
  <c r="L40" i="1" s="1"/>
  <c r="AD32" i="1"/>
  <c r="L41" i="1" s="1"/>
  <c r="L42" i="1" s="1"/>
  <c r="G41" i="1"/>
  <c r="AM32" i="1"/>
  <c r="AN26" i="1"/>
  <c r="AM26" i="1"/>
  <c r="AN25" i="1"/>
  <c r="AM25" i="1"/>
  <c r="AN24" i="1"/>
  <c r="AM24" i="1"/>
  <c r="AN20" i="1"/>
  <c r="AM20" i="1"/>
  <c r="AN19" i="1"/>
  <c r="AM19" i="1"/>
  <c r="AN18" i="1"/>
  <c r="AM18" i="1"/>
  <c r="AN14" i="1"/>
  <c r="AM14" i="1"/>
  <c r="AN13" i="1"/>
  <c r="AM13" i="1"/>
  <c r="AN12" i="1"/>
  <c r="AM12" i="1"/>
  <c r="AN11" i="1"/>
  <c r="AM11" i="1"/>
  <c r="AN7" i="1"/>
  <c r="AM7" i="1"/>
  <c r="AN6" i="1"/>
  <c r="AM6" i="1"/>
  <c r="AN5" i="1"/>
  <c r="AN31" i="1" s="1"/>
  <c r="AM5" i="1"/>
  <c r="AM31" i="1" s="1"/>
  <c r="AN4" i="1"/>
  <c r="AN32" i="1" s="1"/>
  <c r="AM4" i="1"/>
  <c r="AC32" i="1"/>
  <c r="M41" i="1" s="1"/>
  <c r="M40" i="1"/>
  <c r="AB32" i="1"/>
  <c r="AB31" i="1"/>
  <c r="AM33" i="1" l="1"/>
  <c r="AN33" i="1"/>
  <c r="AD36" i="1"/>
  <c r="M42" i="1"/>
  <c r="G40" i="1"/>
  <c r="G42" i="1" s="1"/>
  <c r="AD33" i="1"/>
  <c r="AD37" i="1" s="1"/>
  <c r="AD35" i="1"/>
  <c r="Z8" i="2" l="1"/>
  <c r="Z3" i="2"/>
  <c r="Z4" i="2"/>
  <c r="Z5" i="2"/>
  <c r="Z6" i="2"/>
  <c r="Z7" i="2"/>
  <c r="Z32" i="2" s="1"/>
  <c r="Z10" i="2"/>
  <c r="Z31" i="2" s="1"/>
  <c r="Z11" i="2"/>
  <c r="AI11" i="2" s="1"/>
  <c r="Z12" i="2"/>
  <c r="Z13" i="2"/>
  <c r="Z14" i="2"/>
  <c r="Z17" i="2"/>
  <c r="Z18" i="2"/>
  <c r="Z19" i="2"/>
  <c r="Z20" i="2"/>
  <c r="Z23" i="2"/>
  <c r="AI23" i="2" s="1"/>
  <c r="Z24" i="2"/>
  <c r="Z25" i="2"/>
  <c r="Z26" i="2"/>
  <c r="U3" i="2"/>
  <c r="U4" i="2"/>
  <c r="U31" i="2" s="1"/>
  <c r="U5" i="2"/>
  <c r="U6" i="2"/>
  <c r="U7" i="2"/>
  <c r="U10" i="2"/>
  <c r="U11" i="2"/>
  <c r="U12" i="2"/>
  <c r="U13" i="2"/>
  <c r="U14" i="2"/>
  <c r="U17" i="2"/>
  <c r="AD17" i="2" s="1"/>
  <c r="U18" i="2"/>
  <c r="U19" i="2"/>
  <c r="U20" i="2"/>
  <c r="U23" i="2"/>
  <c r="U24" i="2"/>
  <c r="U25" i="2"/>
  <c r="U26" i="2"/>
  <c r="U32" i="2"/>
  <c r="J40" i="2" s="1"/>
  <c r="T3" i="2"/>
  <c r="T32" i="2" s="1"/>
  <c r="T4" i="2"/>
  <c r="T5" i="2"/>
  <c r="T6" i="2"/>
  <c r="T7" i="2"/>
  <c r="T10" i="2"/>
  <c r="T11" i="2"/>
  <c r="V11" i="2" s="1"/>
  <c r="T12" i="2"/>
  <c r="T13" i="2"/>
  <c r="T14" i="2"/>
  <c r="T17" i="2"/>
  <c r="T18" i="2"/>
  <c r="T19" i="2"/>
  <c r="T20" i="2"/>
  <c r="T23" i="2"/>
  <c r="V23" i="2" s="1"/>
  <c r="T24" i="2"/>
  <c r="T25" i="2"/>
  <c r="T26" i="2"/>
  <c r="W3" i="2"/>
  <c r="W4" i="2"/>
  <c r="W31" i="2"/>
  <c r="W6" i="2"/>
  <c r="W7" i="2"/>
  <c r="W10" i="2"/>
  <c r="W12" i="2"/>
  <c r="W13" i="2"/>
  <c r="W14" i="2"/>
  <c r="W17" i="2"/>
  <c r="AF17" i="2" s="1"/>
  <c r="W18" i="2"/>
  <c r="W19" i="2"/>
  <c r="W20" i="2"/>
  <c r="W23" i="2"/>
  <c r="W24" i="2"/>
  <c r="W25" i="2"/>
  <c r="W26" i="2"/>
  <c r="W32" i="2"/>
  <c r="H40" i="2" s="1"/>
  <c r="AA32" i="2"/>
  <c r="G40" i="2" s="1"/>
  <c r="T31" i="2"/>
  <c r="I39" i="2" s="1"/>
  <c r="AA31" i="2"/>
  <c r="G39" i="2" s="1"/>
  <c r="M4" i="2"/>
  <c r="M5" i="2"/>
  <c r="M31" i="2" s="1"/>
  <c r="K37" i="2" s="1"/>
  <c r="M6" i="2"/>
  <c r="M7" i="2"/>
  <c r="M10" i="2"/>
  <c r="M11" i="2"/>
  <c r="M12" i="2"/>
  <c r="M13" i="2"/>
  <c r="M14" i="2"/>
  <c r="M17" i="2"/>
  <c r="AI17" i="2" s="1"/>
  <c r="M18" i="2"/>
  <c r="M19" i="2"/>
  <c r="M20" i="2"/>
  <c r="M23" i="2"/>
  <c r="M24" i="2"/>
  <c r="M25" i="2"/>
  <c r="M26" i="2"/>
  <c r="M32" i="2"/>
  <c r="K38" i="2" s="1"/>
  <c r="H32" i="2"/>
  <c r="H4" i="2"/>
  <c r="H5" i="2"/>
  <c r="H6" i="2"/>
  <c r="H10" i="2"/>
  <c r="H11" i="2"/>
  <c r="I11" i="2" s="1"/>
  <c r="H12" i="2"/>
  <c r="H13" i="2"/>
  <c r="H14" i="2"/>
  <c r="H17" i="2"/>
  <c r="H18" i="2"/>
  <c r="H19" i="2"/>
  <c r="H20" i="2"/>
  <c r="H23" i="2"/>
  <c r="I23" i="2" s="1"/>
  <c r="H24" i="2"/>
  <c r="H25" i="2"/>
  <c r="H26" i="2"/>
  <c r="G6" i="2"/>
  <c r="G7" i="2"/>
  <c r="G10" i="2"/>
  <c r="G11" i="2"/>
  <c r="G12" i="2"/>
  <c r="G13" i="2"/>
  <c r="G14" i="2"/>
  <c r="G17" i="2"/>
  <c r="I17" i="2" s="1"/>
  <c r="G18" i="2"/>
  <c r="G19" i="2"/>
  <c r="G20" i="2"/>
  <c r="G23" i="2"/>
  <c r="G24" i="2"/>
  <c r="G25" i="2"/>
  <c r="G26" i="2"/>
  <c r="G32" i="2"/>
  <c r="I38" i="2" s="1"/>
  <c r="J32" i="2"/>
  <c r="J4" i="2"/>
  <c r="J5" i="2"/>
  <c r="J6" i="2"/>
  <c r="J7" i="2"/>
  <c r="J11" i="2"/>
  <c r="AF11" i="2" s="1"/>
  <c r="J12" i="2"/>
  <c r="J13" i="2"/>
  <c r="J14" i="2"/>
  <c r="J17" i="2"/>
  <c r="J18" i="2"/>
  <c r="J19" i="2"/>
  <c r="J20" i="2"/>
  <c r="J23" i="2"/>
  <c r="AF23" i="2" s="1"/>
  <c r="J24" i="2"/>
  <c r="J25" i="2"/>
  <c r="J26" i="2"/>
  <c r="N32" i="2"/>
  <c r="G38" i="2"/>
  <c r="Y3" i="2"/>
  <c r="Y4" i="2"/>
  <c r="Y5" i="2"/>
  <c r="Y6" i="2"/>
  <c r="Y32" i="2" s="1"/>
  <c r="Y7" i="2"/>
  <c r="AH7" i="2" s="1"/>
  <c r="Y10" i="2"/>
  <c r="Y11" i="2"/>
  <c r="Y12" i="2"/>
  <c r="Y13" i="2"/>
  <c r="Y14" i="2"/>
  <c r="Y17" i="2"/>
  <c r="Y18" i="2"/>
  <c r="Y19" i="2"/>
  <c r="AH19" i="2" s="1"/>
  <c r="Y20" i="2"/>
  <c r="Y23" i="2"/>
  <c r="Y24" i="2"/>
  <c r="Y25" i="2"/>
  <c r="Y26" i="2"/>
  <c r="L3" i="2"/>
  <c r="L4" i="2"/>
  <c r="L32" i="2" s="1"/>
  <c r="L5" i="2"/>
  <c r="L6" i="2"/>
  <c r="L7" i="2"/>
  <c r="L10" i="2"/>
  <c r="L11" i="2"/>
  <c r="L12" i="2"/>
  <c r="AH12" i="2" s="1"/>
  <c r="L13" i="2"/>
  <c r="L14" i="2"/>
  <c r="L17" i="2"/>
  <c r="L18" i="2"/>
  <c r="L19" i="2"/>
  <c r="L20" i="2"/>
  <c r="L23" i="2"/>
  <c r="L24" i="2"/>
  <c r="AH24" i="2" s="1"/>
  <c r="L25" i="2"/>
  <c r="L26" i="2"/>
  <c r="X4" i="2"/>
  <c r="X32" i="2" s="1"/>
  <c r="X5" i="2"/>
  <c r="AG5" i="2" s="1"/>
  <c r="X6" i="2"/>
  <c r="X7" i="2"/>
  <c r="X11" i="2"/>
  <c r="X12" i="2"/>
  <c r="X13" i="2"/>
  <c r="X14" i="2"/>
  <c r="X18" i="2"/>
  <c r="X19" i="2"/>
  <c r="AG19" i="2" s="1"/>
  <c r="X20" i="2"/>
  <c r="X24" i="2"/>
  <c r="X25" i="2"/>
  <c r="X26" i="2"/>
  <c r="K4" i="2"/>
  <c r="AG4" i="2" s="1"/>
  <c r="K5" i="2"/>
  <c r="K6" i="2"/>
  <c r="K7" i="2"/>
  <c r="K11" i="2"/>
  <c r="K12" i="2"/>
  <c r="K13" i="2"/>
  <c r="K14" i="2"/>
  <c r="K18" i="2"/>
  <c r="AG18" i="2" s="1"/>
  <c r="K19" i="2"/>
  <c r="K20" i="2"/>
  <c r="K24" i="2"/>
  <c r="K25" i="2"/>
  <c r="K26" i="2"/>
  <c r="V4" i="2"/>
  <c r="V6" i="2"/>
  <c r="AE6" i="2" s="1"/>
  <c r="V7" i="2"/>
  <c r="V10" i="2"/>
  <c r="V12" i="2"/>
  <c r="V13" i="2"/>
  <c r="V18" i="2"/>
  <c r="V19" i="2"/>
  <c r="AE19" i="2" s="1"/>
  <c r="V20" i="2"/>
  <c r="V24" i="2"/>
  <c r="V25" i="2"/>
  <c r="V26" i="2"/>
  <c r="I4" i="2"/>
  <c r="I6" i="2"/>
  <c r="I7" i="2"/>
  <c r="I10" i="2"/>
  <c r="I12" i="2"/>
  <c r="I13" i="2"/>
  <c r="AE13" i="2" s="1"/>
  <c r="I18" i="2"/>
  <c r="I19" i="2"/>
  <c r="I20" i="2"/>
  <c r="I24" i="2"/>
  <c r="I25" i="2"/>
  <c r="I26" i="2"/>
  <c r="AE26" i="2" s="1"/>
  <c r="N31" i="2"/>
  <c r="G37" i="2"/>
  <c r="AI3" i="2"/>
  <c r="AI4" i="2"/>
  <c r="AI6" i="2"/>
  <c r="AI7" i="2"/>
  <c r="AI10" i="2"/>
  <c r="AI12" i="2"/>
  <c r="AI13" i="2"/>
  <c r="AI14" i="2"/>
  <c r="AI18" i="2"/>
  <c r="AI19" i="2"/>
  <c r="AI20" i="2"/>
  <c r="AI24" i="2"/>
  <c r="AI25" i="2"/>
  <c r="AI26" i="2"/>
  <c r="AH3" i="2"/>
  <c r="AH4" i="2"/>
  <c r="AH5" i="2"/>
  <c r="AH6" i="2"/>
  <c r="AH10" i="2"/>
  <c r="AH11" i="2"/>
  <c r="AH13" i="2"/>
  <c r="AH14" i="2"/>
  <c r="AH17" i="2"/>
  <c r="AH18" i="2"/>
  <c r="AH20" i="2"/>
  <c r="AH23" i="2"/>
  <c r="AH25" i="2"/>
  <c r="AH26" i="2"/>
  <c r="AG6" i="2"/>
  <c r="AG7" i="2"/>
  <c r="AG11" i="2"/>
  <c r="AG12" i="2"/>
  <c r="AG13" i="2"/>
  <c r="AG14" i="2"/>
  <c r="AG20" i="2"/>
  <c r="AG24" i="2"/>
  <c r="AG25" i="2"/>
  <c r="AG26" i="2"/>
  <c r="AF3" i="2"/>
  <c r="AF4" i="2"/>
  <c r="AF6" i="2"/>
  <c r="AF7" i="2"/>
  <c r="AF10" i="2"/>
  <c r="AF12" i="2"/>
  <c r="AF13" i="2"/>
  <c r="AF14" i="2"/>
  <c r="AF18" i="2"/>
  <c r="AF19" i="2"/>
  <c r="AF20" i="2"/>
  <c r="AF24" i="2"/>
  <c r="AF25" i="2"/>
  <c r="AF26" i="2"/>
  <c r="AE4" i="2"/>
  <c r="AE10" i="2"/>
  <c r="AE12" i="2"/>
  <c r="AE18" i="2"/>
  <c r="AE20" i="2"/>
  <c r="AE24" i="2"/>
  <c r="AE25" i="2"/>
  <c r="AD3" i="2"/>
  <c r="AD4" i="2"/>
  <c r="AD7" i="2"/>
  <c r="AD10" i="2"/>
  <c r="AD11" i="2"/>
  <c r="AD12" i="2"/>
  <c r="AD13" i="2"/>
  <c r="AD14" i="2"/>
  <c r="AD18" i="2"/>
  <c r="AD19" i="2"/>
  <c r="AD20" i="2"/>
  <c r="AD23" i="2"/>
  <c r="AD24" i="2"/>
  <c r="AD25" i="2"/>
  <c r="AD26" i="2"/>
  <c r="AC3" i="2"/>
  <c r="AC4" i="2"/>
  <c r="AC6" i="2"/>
  <c r="AC7" i="2"/>
  <c r="AC10" i="2"/>
  <c r="AC12" i="2"/>
  <c r="AC13" i="2"/>
  <c r="AC14" i="2"/>
  <c r="AC18" i="2"/>
  <c r="AC19" i="2"/>
  <c r="AC20" i="2"/>
  <c r="AC24" i="2"/>
  <c r="AC25" i="2"/>
  <c r="AC26" i="2"/>
  <c r="AA33" i="2"/>
  <c r="N33" i="2"/>
  <c r="N32" i="1"/>
  <c r="M38" i="1" s="1"/>
  <c r="N31" i="1"/>
  <c r="M37" i="1" s="1"/>
  <c r="V19" i="1"/>
  <c r="AA19" i="1"/>
  <c r="AA18" i="1"/>
  <c r="AA20" i="1"/>
  <c r="AA24" i="1"/>
  <c r="AL24" i="1" s="1"/>
  <c r="AA25" i="1"/>
  <c r="AA26" i="1"/>
  <c r="AL26" i="1" s="1"/>
  <c r="M18" i="1"/>
  <c r="AL18" i="1" s="1"/>
  <c r="M19" i="1"/>
  <c r="M20" i="1"/>
  <c r="M24" i="1"/>
  <c r="M25" i="1"/>
  <c r="M26" i="1"/>
  <c r="Z19" i="1"/>
  <c r="Z18" i="1"/>
  <c r="Z20" i="1"/>
  <c r="Z24" i="1"/>
  <c r="Z25" i="1"/>
  <c r="Z26" i="1"/>
  <c r="L18" i="1"/>
  <c r="L19" i="1"/>
  <c r="L20" i="1"/>
  <c r="Y19" i="1"/>
  <c r="Y18" i="1"/>
  <c r="Y20" i="1"/>
  <c r="Y24" i="1"/>
  <c r="Y25" i="1"/>
  <c r="Y26" i="1"/>
  <c r="K24" i="1"/>
  <c r="K25" i="1"/>
  <c r="K26" i="1"/>
  <c r="AJ26" i="1" s="1"/>
  <c r="X19" i="1"/>
  <c r="X20" i="1"/>
  <c r="X18" i="1"/>
  <c r="X24" i="1"/>
  <c r="X25" i="1"/>
  <c r="X26" i="1"/>
  <c r="J18" i="1"/>
  <c r="J19" i="1"/>
  <c r="AI19" i="1" s="1"/>
  <c r="J20" i="1"/>
  <c r="V18" i="1"/>
  <c r="V20" i="1"/>
  <c r="V24" i="1"/>
  <c r="V25" i="1"/>
  <c r="V26" i="1"/>
  <c r="H18" i="1"/>
  <c r="H19" i="1"/>
  <c r="AG19" i="1" s="1"/>
  <c r="H20" i="1"/>
  <c r="U19" i="1"/>
  <c r="W19" i="1" s="1"/>
  <c r="U18" i="1"/>
  <c r="W18" i="1" s="1"/>
  <c r="U20" i="1"/>
  <c r="U24" i="1"/>
  <c r="W24" i="1" s="1"/>
  <c r="U25" i="1"/>
  <c r="W25" i="1" s="1"/>
  <c r="U26" i="1"/>
  <c r="W26" i="1" s="1"/>
  <c r="G18" i="1"/>
  <c r="I18" i="1" s="1"/>
  <c r="G19" i="1"/>
  <c r="G20" i="1"/>
  <c r="I20" i="1" s="1"/>
  <c r="AL25" i="1"/>
  <c r="AJ25" i="1"/>
  <c r="AJ24" i="1"/>
  <c r="AL20" i="1"/>
  <c r="AI20" i="1"/>
  <c r="AG20" i="1"/>
  <c r="AL19" i="1"/>
  <c r="AK19" i="1"/>
  <c r="AF19" i="1"/>
  <c r="AK18" i="1"/>
  <c r="AI18" i="1"/>
  <c r="AA32" i="1"/>
  <c r="M4" i="1"/>
  <c r="M31" i="1" s="1"/>
  <c r="K37" i="1" s="1"/>
  <c r="AA5" i="1"/>
  <c r="AL5" i="1" s="1"/>
  <c r="M5" i="1"/>
  <c r="AA6" i="1"/>
  <c r="AL6" i="1" s="1"/>
  <c r="M6" i="1"/>
  <c r="AA7" i="1"/>
  <c r="M7" i="1"/>
  <c r="AL7" i="1" s="1"/>
  <c r="AA11" i="1"/>
  <c r="AL11" i="1" s="1"/>
  <c r="M11" i="1"/>
  <c r="AA12" i="1"/>
  <c r="AL12" i="1" s="1"/>
  <c r="M12" i="1"/>
  <c r="AA13" i="1"/>
  <c r="M13" i="1"/>
  <c r="AA14" i="1"/>
  <c r="M14" i="1"/>
  <c r="AL14" i="1"/>
  <c r="L3" i="1"/>
  <c r="Z4" i="1"/>
  <c r="AK4" i="1" s="1"/>
  <c r="L4" i="1"/>
  <c r="Z5" i="1"/>
  <c r="L5" i="1"/>
  <c r="AK5" i="1" s="1"/>
  <c r="Z6" i="1"/>
  <c r="AK6" i="1" s="1"/>
  <c r="L6" i="1"/>
  <c r="Z7" i="1"/>
  <c r="AK7" i="1" s="1"/>
  <c r="L7" i="1"/>
  <c r="Z11" i="1"/>
  <c r="L11" i="1"/>
  <c r="AK11" i="1" s="1"/>
  <c r="Z12" i="1"/>
  <c r="L12" i="1"/>
  <c r="AK12" i="1"/>
  <c r="Z13" i="1"/>
  <c r="L13" i="1"/>
  <c r="Z14" i="1"/>
  <c r="AK14" i="1" s="1"/>
  <c r="L14" i="1"/>
  <c r="Y4" i="1"/>
  <c r="K4" i="1"/>
  <c r="Y5" i="1"/>
  <c r="K5" i="1"/>
  <c r="AJ5" i="1" s="1"/>
  <c r="Y6" i="1"/>
  <c r="AJ6" i="1" s="1"/>
  <c r="K6" i="1"/>
  <c r="Y7" i="1"/>
  <c r="AJ7" i="1" s="1"/>
  <c r="K7" i="1"/>
  <c r="Y11" i="1"/>
  <c r="K11" i="1"/>
  <c r="Y12" i="1"/>
  <c r="K12" i="1"/>
  <c r="AJ12" i="1"/>
  <c r="Y13" i="1"/>
  <c r="AJ13" i="1" s="1"/>
  <c r="K13" i="1"/>
  <c r="Y14" i="1"/>
  <c r="K14" i="1"/>
  <c r="J4" i="1"/>
  <c r="J32" i="1" s="1"/>
  <c r="H38" i="1" s="1"/>
  <c r="X32" i="1"/>
  <c r="J5" i="1"/>
  <c r="X6" i="1"/>
  <c r="J6" i="1"/>
  <c r="AI6" i="1" s="1"/>
  <c r="X7" i="1"/>
  <c r="AI7" i="1" s="1"/>
  <c r="J7" i="1"/>
  <c r="X11" i="1"/>
  <c r="AI11" i="1" s="1"/>
  <c r="J11" i="1"/>
  <c r="X12" i="1"/>
  <c r="J12" i="1"/>
  <c r="X13" i="1"/>
  <c r="AI13" i="1" s="1"/>
  <c r="J13" i="1"/>
  <c r="X14" i="1"/>
  <c r="J14" i="1"/>
  <c r="V3" i="1"/>
  <c r="H4" i="1"/>
  <c r="H32" i="1" s="1"/>
  <c r="AG5" i="1"/>
  <c r="H5" i="1"/>
  <c r="V6" i="1"/>
  <c r="AG6" i="1" s="1"/>
  <c r="H6" i="1"/>
  <c r="H7" i="1"/>
  <c r="V11" i="1"/>
  <c r="AG11" i="1" s="1"/>
  <c r="H11" i="1"/>
  <c r="V12" i="1"/>
  <c r="AG12" i="1" s="1"/>
  <c r="H12" i="1"/>
  <c r="V13" i="1"/>
  <c r="W13" i="1" s="1"/>
  <c r="H13" i="1"/>
  <c r="V14" i="1"/>
  <c r="H14" i="1"/>
  <c r="AG14" i="1"/>
  <c r="G4" i="1"/>
  <c r="I4" i="1" s="1"/>
  <c r="AF4" i="1"/>
  <c r="U5" i="1"/>
  <c r="W5" i="1" s="1"/>
  <c r="AH5" i="1" s="1"/>
  <c r="G5" i="1"/>
  <c r="I5" i="1" s="1"/>
  <c r="U6" i="1"/>
  <c r="G6" i="1"/>
  <c r="G7" i="1"/>
  <c r="AF7" i="1" s="1"/>
  <c r="U11" i="1"/>
  <c r="W11" i="1" s="1"/>
  <c r="G11" i="1"/>
  <c r="I11" i="1" s="1"/>
  <c r="U12" i="1"/>
  <c r="W12" i="1" s="1"/>
  <c r="G12" i="1"/>
  <c r="I12" i="1" s="1"/>
  <c r="U13" i="1"/>
  <c r="G13" i="1"/>
  <c r="AF13" i="1" s="1"/>
  <c r="U14" i="1"/>
  <c r="G14" i="1"/>
  <c r="AF14" i="1" s="1"/>
  <c r="L24" i="1"/>
  <c r="AK24" i="1" s="1"/>
  <c r="L25" i="1"/>
  <c r="AK25" i="1" s="1"/>
  <c r="L26" i="1"/>
  <c r="K18" i="1"/>
  <c r="K19" i="1"/>
  <c r="K20" i="1"/>
  <c r="AJ20" i="1" s="1"/>
  <c r="J24" i="1"/>
  <c r="AI24" i="1" s="1"/>
  <c r="J25" i="1"/>
  <c r="J26" i="1"/>
  <c r="AI26" i="1" s="1"/>
  <c r="H24" i="1"/>
  <c r="H25" i="1"/>
  <c r="AG25" i="1" s="1"/>
  <c r="H26" i="1"/>
  <c r="AG26" i="1" s="1"/>
  <c r="G24" i="1"/>
  <c r="G25" i="1"/>
  <c r="I25" i="1" s="1"/>
  <c r="G26" i="1"/>
  <c r="I26" i="1" s="1"/>
  <c r="AH32" i="2" l="1"/>
  <c r="H38" i="2"/>
  <c r="T33" i="2"/>
  <c r="T36" i="2"/>
  <c r="I40" i="2"/>
  <c r="Z35" i="2"/>
  <c r="K39" i="2"/>
  <c r="Y36" i="2"/>
  <c r="AD32" i="2"/>
  <c r="AD31" i="2"/>
  <c r="Z36" i="2"/>
  <c r="K40" i="2"/>
  <c r="Z33" i="2"/>
  <c r="Z37" i="2" s="1"/>
  <c r="AH31" i="2"/>
  <c r="AG32" i="2"/>
  <c r="AG31" i="2"/>
  <c r="AE23" i="2"/>
  <c r="AE11" i="2"/>
  <c r="J39" i="2"/>
  <c r="AI32" i="2"/>
  <c r="H39" i="2"/>
  <c r="U36" i="2"/>
  <c r="J38" i="2"/>
  <c r="H33" i="2"/>
  <c r="AI14" i="1"/>
  <c r="AI4" i="1"/>
  <c r="AK13" i="1"/>
  <c r="Z32" i="1"/>
  <c r="AL4" i="1"/>
  <c r="K31" i="2"/>
  <c r="Y31" i="2"/>
  <c r="Y33" i="2" s="1"/>
  <c r="M39" i="1"/>
  <c r="AF5" i="2"/>
  <c r="W36" i="2"/>
  <c r="H31" i="2"/>
  <c r="J37" i="2" s="1"/>
  <c r="V17" i="2"/>
  <c r="K32" i="2"/>
  <c r="X31" i="2"/>
  <c r="X35" i="2" s="1"/>
  <c r="L32" i="1"/>
  <c r="U31" i="1"/>
  <c r="AG4" i="1"/>
  <c r="AJ11" i="1"/>
  <c r="AI25" i="1"/>
  <c r="AC23" i="2"/>
  <c r="AC11" i="2"/>
  <c r="AC32" i="2" s="1"/>
  <c r="U33" i="2"/>
  <c r="U37" i="2" s="1"/>
  <c r="AJ19" i="1"/>
  <c r="I6" i="1"/>
  <c r="K32" i="1"/>
  <c r="AF20" i="1"/>
  <c r="AG24" i="1"/>
  <c r="AK26" i="1"/>
  <c r="L31" i="2"/>
  <c r="L33" i="2" s="1"/>
  <c r="I24" i="1"/>
  <c r="W6" i="1"/>
  <c r="AH6" i="1" s="1"/>
  <c r="AG7" i="1"/>
  <c r="AI12" i="1"/>
  <c r="AJ14" i="1"/>
  <c r="Y32" i="1"/>
  <c r="AL13" i="1"/>
  <c r="AH18" i="1"/>
  <c r="AI5" i="2"/>
  <c r="AI31" i="2" s="1"/>
  <c r="H37" i="2"/>
  <c r="AF18" i="1"/>
  <c r="AG18" i="1"/>
  <c r="G31" i="2"/>
  <c r="I5" i="2"/>
  <c r="W33" i="2"/>
  <c r="M33" i="2"/>
  <c r="AG13" i="1"/>
  <c r="V32" i="1"/>
  <c r="X31" i="1"/>
  <c r="X33" i="1" s="1"/>
  <c r="I19" i="1"/>
  <c r="AH19" i="1" s="1"/>
  <c r="AJ18" i="1"/>
  <c r="AK20" i="1"/>
  <c r="AK32" i="1" s="1"/>
  <c r="AC17" i="2"/>
  <c r="G38" i="1"/>
  <c r="L39" i="1"/>
  <c r="G37" i="1"/>
  <c r="AB33" i="1"/>
  <c r="AH11" i="1"/>
  <c r="AH4" i="1"/>
  <c r="W32" i="1"/>
  <c r="X36" i="1"/>
  <c r="Z36" i="1"/>
  <c r="AH26" i="1"/>
  <c r="J41" i="1"/>
  <c r="V36" i="1"/>
  <c r="AH25" i="1"/>
  <c r="I31" i="1"/>
  <c r="H40" i="1"/>
  <c r="K41" i="1"/>
  <c r="AH12" i="1"/>
  <c r="I40" i="1"/>
  <c r="Y36" i="1"/>
  <c r="AH24" i="1"/>
  <c r="V31" i="1"/>
  <c r="Z31" i="1"/>
  <c r="M32" i="1"/>
  <c r="K38" i="1" s="1"/>
  <c r="K39" i="1" s="1"/>
  <c r="W20" i="1"/>
  <c r="AH20" i="1" s="1"/>
  <c r="I7" i="1"/>
  <c r="AF11" i="1"/>
  <c r="AF5" i="1"/>
  <c r="AF24" i="1"/>
  <c r="AF26" i="1"/>
  <c r="G31" i="1"/>
  <c r="I37" i="1" s="1"/>
  <c r="AA31" i="1"/>
  <c r="N33" i="1"/>
  <c r="U32" i="1"/>
  <c r="Y31" i="1"/>
  <c r="Y33" i="1" s="1"/>
  <c r="I13" i="1"/>
  <c r="AH13" i="1" s="1"/>
  <c r="AF12" i="1"/>
  <c r="AF6" i="1"/>
  <c r="AI5" i="1"/>
  <c r="AI32" i="1" s="1"/>
  <c r="G32" i="1"/>
  <c r="I38" i="1" s="1"/>
  <c r="H31" i="1"/>
  <c r="J37" i="1" s="1"/>
  <c r="J31" i="1"/>
  <c r="K31" i="1"/>
  <c r="K33" i="1" s="1"/>
  <c r="L31" i="1"/>
  <c r="L33" i="1" s="1"/>
  <c r="AJ4" i="1"/>
  <c r="AL31" i="1"/>
  <c r="AF25" i="1"/>
  <c r="J38" i="1"/>
  <c r="H41" i="1"/>
  <c r="Y37" i="2" l="1"/>
  <c r="I37" i="2"/>
  <c r="T35" i="2"/>
  <c r="K33" i="2"/>
  <c r="AE5" i="2"/>
  <c r="V32" i="2"/>
  <c r="V31" i="2"/>
  <c r="V35" i="2" s="1"/>
  <c r="U35" i="2"/>
  <c r="AI33" i="2"/>
  <c r="I32" i="2"/>
  <c r="I31" i="2"/>
  <c r="X33" i="2"/>
  <c r="X37" i="2" s="1"/>
  <c r="H37" i="1"/>
  <c r="H39" i="1" s="1"/>
  <c r="X36" i="2"/>
  <c r="AD33" i="2"/>
  <c r="AH31" i="1"/>
  <c r="AF32" i="2"/>
  <c r="AF31" i="2"/>
  <c r="W35" i="2"/>
  <c r="I32" i="1"/>
  <c r="I33" i="1" s="1"/>
  <c r="AA33" i="1"/>
  <c r="AA35" i="1"/>
  <c r="G33" i="2"/>
  <c r="T37" i="2" s="1"/>
  <c r="AG33" i="2"/>
  <c r="J33" i="2"/>
  <c r="W37" i="2"/>
  <c r="Y35" i="2"/>
  <c r="AC31" i="2"/>
  <c r="AC33" i="2" s="1"/>
  <c r="AH33" i="2"/>
  <c r="H42" i="1"/>
  <c r="J39" i="1"/>
  <c r="I39" i="1"/>
  <c r="G39" i="1"/>
  <c r="AF32" i="1"/>
  <c r="M33" i="1"/>
  <c r="AF31" i="1"/>
  <c r="AF33" i="1" s="1"/>
  <c r="G33" i="1"/>
  <c r="U37" i="1" s="1"/>
  <c r="AK31" i="1"/>
  <c r="AK33" i="1" s="1"/>
  <c r="U36" i="1"/>
  <c r="Y37" i="1"/>
  <c r="U35" i="1"/>
  <c r="AG32" i="1"/>
  <c r="AG31" i="1"/>
  <c r="Z33" i="1"/>
  <c r="Z37" i="1" s="1"/>
  <c r="Z35" i="1"/>
  <c r="U33" i="1"/>
  <c r="AL32" i="1"/>
  <c r="AL33" i="1" s="1"/>
  <c r="J40" i="1"/>
  <c r="J42" i="1" s="1"/>
  <c r="V35" i="1"/>
  <c r="V33" i="1"/>
  <c r="I41" i="1"/>
  <c r="I42" i="1" s="1"/>
  <c r="K40" i="1"/>
  <c r="K42" i="1" s="1"/>
  <c r="X35" i="1"/>
  <c r="H33" i="1"/>
  <c r="J33" i="1"/>
  <c r="X37" i="1" s="1"/>
  <c r="AJ32" i="1"/>
  <c r="AJ31" i="1"/>
  <c r="Y35" i="1"/>
  <c r="AH32" i="1"/>
  <c r="AH33" i="1" s="1"/>
  <c r="AI31" i="1"/>
  <c r="AI33" i="1" s="1"/>
  <c r="AA36" i="1"/>
  <c r="W31" i="1"/>
  <c r="W35" i="1" s="1"/>
  <c r="AA37" i="1" l="1"/>
  <c r="AE31" i="2"/>
  <c r="AE32" i="2"/>
  <c r="AE33" i="2" s="1"/>
  <c r="AF33" i="2"/>
  <c r="I33" i="2"/>
  <c r="V33" i="2"/>
  <c r="V37" i="2" s="1"/>
  <c r="V36" i="2"/>
  <c r="W36" i="1"/>
  <c r="W33" i="1"/>
  <c r="W37" i="1" s="1"/>
  <c r="AG33" i="1"/>
  <c r="V37" i="1"/>
  <c r="AJ3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368DE0D-2E83-3D4A-85A9-21FC88327CF3}" name="CP020" type="6" refreshedVersion="6" background="1" saveData="1">
    <textPr codePage="65001" sourceFile="/Users/newuser/Desktop/My Drive/Theranova/SW/UpRite_SW/GC_Parsed_Data/KateHamelStudy_11_2017/Theranova020/CP020.txt" tab="0" semicolon="1">
      <textFields count="2">
        <textField/>
        <textField/>
      </textFields>
    </textPr>
  </connection>
  <connection id="2" xr16:uid="{9EEC5D01-8FF2-4E47-B2FA-4BE79B493D64}" name="CP103" type="6" refreshedVersion="6" background="1" saveData="1">
    <textPr codePage="65001" sourceFile="/Users/newuser/Desktop/My Drive/Theranova/SW/UpRite_SW/GC_Parsed_Data/KateHamelStudy_11_2017/Theranova103/CP103.txt" tab="0" semicolon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<sst xmlns="http://schemas.openxmlformats.org/spreadsheetml/2006/main" count="339" uniqueCount="135">
  <si>
    <t>Pass</t>
  </si>
  <si>
    <t>Step</t>
  </si>
  <si>
    <t>Left Step Time (s)</t>
  </si>
  <si>
    <t>Right HS (s)</t>
  </si>
  <si>
    <t>Right TO (s)</t>
  </si>
  <si>
    <t>Left HS (s)</t>
  </si>
  <si>
    <t>Left TO (s)</t>
  </si>
  <si>
    <t>Stride Time (s)</t>
  </si>
  <si>
    <t>Double stance time (s)</t>
  </si>
  <si>
    <t>Right Single Stance time (s)</t>
  </si>
  <si>
    <t>Left Single Stance time (s)</t>
  </si>
  <si>
    <t>Right Step Time (s)</t>
  </si>
  <si>
    <t>IMU</t>
  </si>
  <si>
    <t>Mean</t>
  </si>
  <si>
    <t>SD</t>
  </si>
  <si>
    <t>COV</t>
  </si>
  <si>
    <t>ERROR</t>
  </si>
  <si>
    <t>FORCE MAT</t>
  </si>
  <si>
    <t>Difference in Means</t>
  </si>
  <si>
    <t>Difference in SDs</t>
  </si>
  <si>
    <t>Stride velocity (m/s)</t>
  </si>
  <si>
    <t>Difference in COVs</t>
  </si>
  <si>
    <t>Step time variability (s)</t>
  </si>
  <si>
    <t>UpRite</t>
  </si>
  <si>
    <t>Zeno</t>
  </si>
  <si>
    <t>Step time variability (%)</t>
  </si>
  <si>
    <t>Zeno - SD</t>
  </si>
  <si>
    <t>UpRite - SD</t>
  </si>
  <si>
    <t>Speed (m/s)</t>
  </si>
  <si>
    <t>Double Stance Time (s)</t>
  </si>
  <si>
    <t>p-values</t>
  </si>
  <si>
    <t>R HS</t>
  </si>
  <si>
    <t>Zeno velocity</t>
  </si>
  <si>
    <t>UpRite velocity (corrected)</t>
  </si>
  <si>
    <t>mean Stride velocity (m/s)</t>
  </si>
  <si>
    <t>Stride velocity</t>
  </si>
  <si>
    <t>Mean Stride velocity</t>
  </si>
  <si>
    <t>Left Step  Time (s)</t>
  </si>
  <si>
    <t>Stride        Time (s)</t>
  </si>
  <si>
    <t>Speed      (m/s)</t>
  </si>
  <si>
    <t>Cadence (steps/s)</t>
  </si>
  <si>
    <t xml:space="preserve">sliding stance time </t>
  </si>
  <si>
    <t>Full Name</t>
  </si>
  <si>
    <t xml:space="preserve">,  </t>
  </si>
  <si>
    <t>Gender</t>
  </si>
  <si>
    <t>Male</t>
  </si>
  <si>
    <t>Age</t>
  </si>
  <si>
    <t>Birthdate</t>
  </si>
  <si>
    <t>Subject Number</t>
  </si>
  <si>
    <t>Medical Record</t>
  </si>
  <si>
    <t>Test Time</t>
  </si>
  <si>
    <t>Reference</t>
  </si>
  <si>
    <t>Memo</t>
  </si>
  <si>
    <t>Partition Line</t>
  </si>
  <si>
    <t>********************</t>
  </si>
  <si>
    <t>First Contact (sec.)</t>
  </si>
  <si>
    <t>Last Contact (sec.)</t>
  </si>
  <si>
    <t>Integ. Pressure (p x sec.)</t>
  </si>
  <si>
    <t>Foot Length (cm.)</t>
  </si>
  <si>
    <t>Foot Width (cm.)</t>
  </si>
  <si>
    <t>Foot Length %</t>
  </si>
  <si>
    <t>Foot Area (cm. x cm.)</t>
  </si>
  <si>
    <t>Foot Angle (degrees)</t>
  </si>
  <si>
    <t>Toe In/Out Angle (degrees)</t>
  </si>
  <si>
    <t>Foot Toe X Location (cm.)</t>
  </si>
  <si>
    <t>Foot Toe Y Location (cm.)</t>
  </si>
  <si>
    <t>Foot Heel X Location (cm.)</t>
  </si>
  <si>
    <t>Foot Heel Y Location (cm.)</t>
  </si>
  <si>
    <t>Step Length (cm.)</t>
  </si>
  <si>
    <t>Stride Width (cm.)</t>
  </si>
  <si>
    <t>Single Support %</t>
  </si>
  <si>
    <t>Absolute Step Length (cm.)</t>
  </si>
  <si>
    <t>Stride Length (cm.)</t>
  </si>
  <si>
    <t>Step Time (sec.)</t>
  </si>
  <si>
    <t>Stride Time (sec.)</t>
  </si>
  <si>
    <t>Stride Velocity (cm./sec.)</t>
  </si>
  <si>
    <t>DOP (degrees)</t>
  </si>
  <si>
    <t>Gait Cycle Time (sec.)</t>
  </si>
  <si>
    <t>Stance Time (sec.)</t>
  </si>
  <si>
    <t>Stance %</t>
  </si>
  <si>
    <t>Swing Time (sec.)</t>
  </si>
  <si>
    <t>Swing %</t>
  </si>
  <si>
    <t>Single Support (sec.)</t>
  </si>
  <si>
    <t>Initial D. Support (sec.)</t>
  </si>
  <si>
    <t>Initial D. Support %</t>
  </si>
  <si>
    <t>Terminal D. Support (sec.)</t>
  </si>
  <si>
    <t>Terminal D. Support %</t>
  </si>
  <si>
    <t>Total D. Support (sec.)</t>
  </si>
  <si>
    <t>Total D. Support %</t>
  </si>
  <si>
    <t>Stance COP Dist. (cm.)</t>
  </si>
  <si>
    <t>SS COP Dist. (cm.)</t>
  </si>
  <si>
    <t>DS COP Dist. (cm.)</t>
  </si>
  <si>
    <t>Stance COP Dist. %</t>
  </si>
  <si>
    <t>SS COP Dist. %</t>
  </si>
  <si>
    <t>Stance COP Path Eff. %</t>
  </si>
  <si>
    <t>SS COP Path Eff. %</t>
  </si>
  <si>
    <t>DS COP Path Eff.%</t>
  </si>
  <si>
    <t>Velocity (cm./sec.)</t>
  </si>
  <si>
    <t>Mean GVI</t>
  </si>
  <si>
    <t>Left GVI</t>
  </si>
  <si>
    <t>Right GVI</t>
  </si>
  <si>
    <t>Walk Ratio (cm./(steps/min.))</t>
  </si>
  <si>
    <t>#Samples</t>
  </si>
  <si>
    <t>Left</t>
  </si>
  <si>
    <t>Right</t>
  </si>
  <si>
    <t>Ratio</t>
  </si>
  <si>
    <t>L/R</t>
  </si>
  <si>
    <t>ASI</t>
  </si>
  <si>
    <t>S.D.</t>
  </si>
  <si>
    <t>%CV</t>
  </si>
  <si>
    <t>Right 1</t>
  </si>
  <si>
    <t>Left 1</t>
  </si>
  <si>
    <t>Right 2</t>
  </si>
  <si>
    <t>Right 3</t>
  </si>
  <si>
    <t>Right 4</t>
  </si>
  <si>
    <t>Right 5</t>
  </si>
  <si>
    <t>Right 6</t>
  </si>
  <si>
    <t>Right 7</t>
  </si>
  <si>
    <t>Right 8</t>
  </si>
  <si>
    <t>Left 2</t>
  </si>
  <si>
    <t>Right 9</t>
  </si>
  <si>
    <t>Left 3</t>
  </si>
  <si>
    <t>Right 10</t>
  </si>
  <si>
    <t>Left 4</t>
  </si>
  <si>
    <t>Right 11</t>
  </si>
  <si>
    <t>Left 5</t>
  </si>
  <si>
    <t>Right 12</t>
  </si>
  <si>
    <t>Left 6</t>
  </si>
  <si>
    <t>Right 13</t>
  </si>
  <si>
    <t>Left 7</t>
  </si>
  <si>
    <t>Right 14</t>
  </si>
  <si>
    <t>Left 8</t>
  </si>
  <si>
    <t>Left 9</t>
  </si>
  <si>
    <t xml:space="preserve">STThreat_CP10, CPControl_06 </t>
  </si>
  <si>
    <t>TheraCP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</si>
</sst>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wrapText="1"/>
    </xf>
    <xf numFmtId="2" fontId="0" fillId="0" borderId="0" xfId="0" applyNumberFormat="1"/>
    <xf numFmtId="0" fontId="0" fillId="0" borderId="1" xfId="0" applyBorder="1"/>
    <xf numFmtId="2" fontId="0" fillId="0" borderId="1" xfId="0" applyNumberFormat="1" applyBorder="1"/>
    <xf numFmtId="0" fontId="2" fillId="0" borderId="0" xfId="0" applyFont="1"/>
    <xf numFmtId="10" fontId="0" fillId="0" borderId="0" xfId="0" applyNumberFormat="1"/>
    <xf numFmtId="164" fontId="0" fillId="0" borderId="0" xfId="0" applyNumberFormat="1"/>
    <xf numFmtId="0" fontId="0" fillId="0" borderId="0" xfId="0" applyBorder="1"/>
    <xf numFmtId="165" fontId="0" fillId="0" borderId="0" xfId="0" applyNumberFormat="1"/>
    <xf numFmtId="2" fontId="0" fillId="2" borderId="0" xfId="0" applyNumberFormat="1" applyFill="1"/>
    <xf numFmtId="0" fontId="3" fillId="3" borderId="0" xfId="0" applyFont="1" applyFill="1"/>
    <xf numFmtId="10" fontId="3" fillId="3" borderId="0" xfId="0" applyNumberFormat="1" applyFont="1" applyFill="1"/>
    <xf numFmtId="2" fontId="3" fillId="3" borderId="0" xfId="0" applyNumberFormat="1" applyFont="1" applyFill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2.xml"/><Relationship Id="rId7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calcChain" Target="calcChain.xml"/><Relationship Id="rId5" Type="http://schemas.openxmlformats.org/officeDocument/2006/relationships/worksheet" Target="worksheets/sheet4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3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223496161725868"/>
          <c:y val="7.6597039953339163E-2"/>
          <c:w val="0.86554274759542227"/>
          <c:h val="0.74784558180227467"/>
        </c:manualLayout>
      </c:layout>
      <c:barChart>
        <c:barDir val="col"/>
        <c:grouping val="clustered"/>
        <c:varyColors val="0"/>
        <c:ser>
          <c:idx val="0"/>
          <c:order val="0"/>
          <c:tx>
            <c:v>Reference system (Zeno Walkway)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Sheet1!$H$38:$N$38</c:f>
                <c:numCache>
                  <c:formatCode>General</c:formatCode>
                  <c:ptCount val="7"/>
                  <c:pt idx="0">
                    <c:v>2.9064252428555135E-2</c:v>
                  </c:pt>
                  <c:pt idx="1">
                    <c:v>1.9428086613214615E-2</c:v>
                  </c:pt>
                  <c:pt idx="2">
                    <c:v>4.3068817918803119E-2</c:v>
                  </c:pt>
                  <c:pt idx="3">
                    <c:v>9.2878273166407729E-3</c:v>
                  </c:pt>
                  <c:pt idx="4">
                    <c:v>1.0211989141309559E-2</c:v>
                  </c:pt>
                  <c:pt idx="5">
                    <c:v>4.0665964384736561E-2</c:v>
                  </c:pt>
                </c:numCache>
              </c:numRef>
            </c:plus>
            <c:minus>
              <c:numRef>
                <c:f>Sheet1!$H$38:$N$38</c:f>
                <c:numCache>
                  <c:formatCode>General</c:formatCode>
                  <c:ptCount val="7"/>
                  <c:pt idx="0">
                    <c:v>2.9064252428555135E-2</c:v>
                  </c:pt>
                  <c:pt idx="1">
                    <c:v>1.9428086613214615E-2</c:v>
                  </c:pt>
                  <c:pt idx="2">
                    <c:v>4.3068817918803119E-2</c:v>
                  </c:pt>
                  <c:pt idx="3">
                    <c:v>9.2878273166407729E-3</c:v>
                  </c:pt>
                  <c:pt idx="4">
                    <c:v>1.0211989141309559E-2</c:v>
                  </c:pt>
                  <c:pt idx="5">
                    <c:v>4.0665964384736561E-2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Sheet1!$A$48:$F$48</c:f>
              <c:strCache>
                <c:ptCount val="6"/>
                <c:pt idx="0">
                  <c:v>Stride        Time (s)</c:v>
                </c:pt>
                <c:pt idx="1">
                  <c:v>Right Step Time (s)</c:v>
                </c:pt>
                <c:pt idx="2">
                  <c:v>Left Step  Time (s)</c:v>
                </c:pt>
                <c:pt idx="3">
                  <c:v>Double Stance Time (s)</c:v>
                </c:pt>
                <c:pt idx="4">
                  <c:v>Cadence (steps/s)</c:v>
                </c:pt>
                <c:pt idx="5">
                  <c:v>Speed      (m/s)</c:v>
                </c:pt>
              </c:strCache>
            </c:strRef>
          </c:cat>
          <c:val>
            <c:numRef>
              <c:f>Sheet1!$H$37:$M$37</c:f>
              <c:numCache>
                <c:formatCode>0.00</c:formatCode>
                <c:ptCount val="6"/>
                <c:pt idx="0">
                  <c:v>1.0845000000000002</c:v>
                </c:pt>
                <c:pt idx="1">
                  <c:v>0.53571428571428559</c:v>
                </c:pt>
                <c:pt idx="2">
                  <c:v>0.56200000000000006</c:v>
                </c:pt>
                <c:pt idx="3">
                  <c:v>0.13157142857142853</c:v>
                </c:pt>
                <c:pt idx="4">
                  <c:v>0.53845833333333348</c:v>
                </c:pt>
                <c:pt idx="5">
                  <c:v>1.1291285714285715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F8-1B4E-BAC9-3F24492337C7}"/>
            </c:ext>
          </c:extLst>
        </c:ser>
        <c:ser>
          <c:idx val="1"/>
          <c:order val="1"/>
          <c:tx>
            <c:v>Ektos System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Sheet1!$H$41:$N$41</c:f>
                <c:numCache>
                  <c:formatCode>General</c:formatCode>
                  <c:ptCount val="7"/>
                  <c:pt idx="0">
                    <c:v>2.9135907380774671E-2</c:v>
                  </c:pt>
                  <c:pt idx="1">
                    <c:v>2.3964259101539511E-2</c:v>
                  </c:pt>
                  <c:pt idx="2">
                    <c:v>5.1334570176812873E-2</c:v>
                  </c:pt>
                  <c:pt idx="3">
                    <c:v>9.1687476825317894E-3</c:v>
                  </c:pt>
                  <c:pt idx="4">
                    <c:v>9.8483877229090001E-3</c:v>
                  </c:pt>
                  <c:pt idx="5">
                    <c:v>4.0741541965888362E-2</c:v>
                  </c:pt>
                </c:numCache>
              </c:numRef>
            </c:plus>
            <c:minus>
              <c:numRef>
                <c:f>Sheet1!$H$41:$N$41</c:f>
                <c:numCache>
                  <c:formatCode>General</c:formatCode>
                  <c:ptCount val="7"/>
                  <c:pt idx="0">
                    <c:v>2.9135907380774671E-2</c:v>
                  </c:pt>
                  <c:pt idx="1">
                    <c:v>2.3964259101539511E-2</c:v>
                  </c:pt>
                  <c:pt idx="2">
                    <c:v>5.1334570176812873E-2</c:v>
                  </c:pt>
                  <c:pt idx="3">
                    <c:v>9.1687476825317894E-3</c:v>
                  </c:pt>
                  <c:pt idx="4">
                    <c:v>9.8483877229090001E-3</c:v>
                  </c:pt>
                  <c:pt idx="5">
                    <c:v>4.0741541965888362E-2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Sheet1!$A$48:$F$48</c:f>
              <c:strCache>
                <c:ptCount val="6"/>
                <c:pt idx="0">
                  <c:v>Stride        Time (s)</c:v>
                </c:pt>
                <c:pt idx="1">
                  <c:v>Right Step Time (s)</c:v>
                </c:pt>
                <c:pt idx="2">
                  <c:v>Left Step  Time (s)</c:v>
                </c:pt>
                <c:pt idx="3">
                  <c:v>Double Stance Time (s)</c:v>
                </c:pt>
                <c:pt idx="4">
                  <c:v>Cadence (steps/s)</c:v>
                </c:pt>
                <c:pt idx="5">
                  <c:v>Speed      (m/s)</c:v>
                </c:pt>
              </c:strCache>
            </c:strRef>
          </c:cat>
          <c:val>
            <c:numRef>
              <c:f>Sheet1!$H$40:$M$40</c:f>
              <c:numCache>
                <c:formatCode>0.00</c:formatCode>
                <c:ptCount val="6"/>
                <c:pt idx="0">
                  <c:v>1.0778571428571426</c:v>
                </c:pt>
                <c:pt idx="1">
                  <c:v>0.56199999999999994</c:v>
                </c:pt>
                <c:pt idx="2">
                  <c:v>0.53266666666666651</c:v>
                </c:pt>
                <c:pt idx="3">
                  <c:v>0.13071428571428548</c:v>
                </c:pt>
                <c:pt idx="4">
                  <c:v>0.53958333333333308</c:v>
                </c:pt>
                <c:pt idx="5">
                  <c:v>1.0261357142857144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F8-1B4E-BAC9-3F24492337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0"/>
        <c:overlap val="-26"/>
        <c:axId val="402009728"/>
        <c:axId val="402010904"/>
      </c:barChart>
      <c:catAx>
        <c:axId val="402009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0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010904"/>
        <c:crosses val="autoZero"/>
        <c:auto val="0"/>
        <c:lblAlgn val="ctr"/>
        <c:lblOffset val="60"/>
        <c:tickLblSkip val="1"/>
        <c:noMultiLvlLbl val="0"/>
      </c:catAx>
      <c:valAx>
        <c:axId val="402010904"/>
        <c:scaling>
          <c:orientation val="minMax"/>
          <c:max val="1.5"/>
        </c:scaling>
        <c:delete val="0"/>
        <c:axPos val="l"/>
        <c:numFmt formatCode="0.0" sourceLinked="0"/>
        <c:majorTickMark val="cross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009728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8377866363883197"/>
          <c:y val="4.2244823563721209E-2"/>
          <c:w val="0.51810097993236737"/>
          <c:h val="0.16608850976961215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059273840769904"/>
          <c:y val="0.1738192621755614"/>
          <c:w val="0.80218503937007879"/>
          <c:h val="0.61358632254301548"/>
        </c:manualLayout>
      </c:layout>
      <c:barChart>
        <c:barDir val="col"/>
        <c:grouping val="clustered"/>
        <c:varyColors val="0"/>
        <c:ser>
          <c:idx val="0"/>
          <c:order val="0"/>
          <c:tx>
            <c:v>Zeno System (benchmark)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Sheet1!$G$38:$K$38</c:f>
                <c:numCache>
                  <c:formatCode>General</c:formatCode>
                  <c:ptCount val="5"/>
                  <c:pt idx="0">
                    <c:v>4.0665964384736561E-2</c:v>
                  </c:pt>
                  <c:pt idx="1">
                    <c:v>2.9064252428555135E-2</c:v>
                  </c:pt>
                  <c:pt idx="2">
                    <c:v>1.9428086613214615E-2</c:v>
                  </c:pt>
                  <c:pt idx="3">
                    <c:v>4.3068817918803119E-2</c:v>
                  </c:pt>
                  <c:pt idx="4">
                    <c:v>9.2878273166407729E-3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Sheet1!$G$36:$K$36</c:f>
              <c:strCache>
                <c:ptCount val="5"/>
                <c:pt idx="0">
                  <c:v>Speed (m/s)</c:v>
                </c:pt>
                <c:pt idx="1">
                  <c:v>Stride Time (s)</c:v>
                </c:pt>
                <c:pt idx="2">
                  <c:v>Right Step Time (s)</c:v>
                </c:pt>
                <c:pt idx="3">
                  <c:v>Left Step Time (s)</c:v>
                </c:pt>
                <c:pt idx="4">
                  <c:v>Double Stance Time (s)</c:v>
                </c:pt>
              </c:strCache>
            </c:strRef>
          </c:cat>
          <c:val>
            <c:numRef>
              <c:f>Sheet1!$G$37:$K$37</c:f>
              <c:numCache>
                <c:formatCode>0.00</c:formatCode>
                <c:ptCount val="5"/>
                <c:pt idx="0">
                  <c:v>1.1291285714285715</c:v>
                </c:pt>
                <c:pt idx="1">
                  <c:v>1.0845000000000002</c:v>
                </c:pt>
                <c:pt idx="2">
                  <c:v>0.53571428571428559</c:v>
                </c:pt>
                <c:pt idx="3">
                  <c:v>0.56200000000000006</c:v>
                </c:pt>
                <c:pt idx="4">
                  <c:v>0.13157142857142853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34-6643-8853-EA85BAF2295F}"/>
            </c:ext>
          </c:extLst>
        </c:ser>
        <c:ser>
          <c:idx val="1"/>
          <c:order val="1"/>
          <c:tx>
            <c:v>UpRite System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Sheet1!$G$41:$K$41</c:f>
                <c:numCache>
                  <c:formatCode>General</c:formatCode>
                  <c:ptCount val="5"/>
                  <c:pt idx="0">
                    <c:v>4.0741541965888362E-2</c:v>
                  </c:pt>
                  <c:pt idx="1">
                    <c:v>2.9135907380774671E-2</c:v>
                  </c:pt>
                  <c:pt idx="2">
                    <c:v>2.3964259101539511E-2</c:v>
                  </c:pt>
                  <c:pt idx="3">
                    <c:v>5.1334570176812873E-2</c:v>
                  </c:pt>
                  <c:pt idx="4">
                    <c:v>9.1687476825317894E-3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Sheet1!$G$36:$K$36</c:f>
              <c:strCache>
                <c:ptCount val="5"/>
                <c:pt idx="0">
                  <c:v>Speed (m/s)</c:v>
                </c:pt>
                <c:pt idx="1">
                  <c:v>Stride Time (s)</c:v>
                </c:pt>
                <c:pt idx="2">
                  <c:v>Right Step Time (s)</c:v>
                </c:pt>
                <c:pt idx="3">
                  <c:v>Left Step Time (s)</c:v>
                </c:pt>
                <c:pt idx="4">
                  <c:v>Double Stance Time (s)</c:v>
                </c:pt>
              </c:strCache>
            </c:strRef>
          </c:cat>
          <c:val>
            <c:numRef>
              <c:f>Sheet1!$G$40:$K$40</c:f>
              <c:numCache>
                <c:formatCode>0.00</c:formatCode>
                <c:ptCount val="5"/>
                <c:pt idx="0">
                  <c:v>1.0261357142857144</c:v>
                </c:pt>
                <c:pt idx="1">
                  <c:v>1.0778571428571426</c:v>
                </c:pt>
                <c:pt idx="2">
                  <c:v>0.56199999999999994</c:v>
                </c:pt>
                <c:pt idx="3">
                  <c:v>0.53266666666666651</c:v>
                </c:pt>
                <c:pt idx="4">
                  <c:v>0.13071428571428548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34-6643-8853-EA85BAF229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390192"/>
        <c:axId val="190350320"/>
      </c:barChart>
      <c:catAx>
        <c:axId val="189390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350320"/>
        <c:crosses val="autoZero"/>
        <c:auto val="1"/>
        <c:lblAlgn val="ctr"/>
        <c:lblOffset val="100"/>
        <c:noMultiLvlLbl val="0"/>
      </c:catAx>
      <c:valAx>
        <c:axId val="190350320"/>
        <c:scaling>
          <c:orientation val="minMax"/>
        </c:scaling>
        <c:delete val="0"/>
        <c:axPos val="l"/>
        <c:numFmt formatCode="0.0" sourceLinked="0"/>
        <c:majorTickMark val="cross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390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9855577427821524"/>
          <c:y val="4.687445319335079E-2"/>
          <c:w val="0.43066622922134734"/>
          <c:h val="0.16608850976961215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059273840769904"/>
          <c:y val="0.1738192621755614"/>
          <c:w val="0.80218503937007879"/>
          <c:h val="0.61358632254301548"/>
        </c:manualLayout>
      </c:layout>
      <c:barChart>
        <c:barDir val="col"/>
        <c:grouping val="clustered"/>
        <c:varyColors val="0"/>
        <c:ser>
          <c:idx val="0"/>
          <c:order val="0"/>
          <c:tx>
            <c:v>Zeno System (benchmark)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'GC algorithm'!$G$38:$K$38</c:f>
                <c:numCache>
                  <c:formatCode>General</c:formatCode>
                  <c:ptCount val="5"/>
                  <c:pt idx="0">
                    <c:v>6.4915469671060558E-2</c:v>
                  </c:pt>
                  <c:pt idx="1">
                    <c:v>4.6036075652013578E-2</c:v>
                  </c:pt>
                  <c:pt idx="2">
                    <c:v>2.1674432997235395E-2</c:v>
                  </c:pt>
                  <c:pt idx="3">
                    <c:v>3.8664849517814501E-2</c:v>
                  </c:pt>
                  <c:pt idx="4">
                    <c:v>1.1300991916670656E-2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'GC algorithm'!$G$36:$K$36</c:f>
              <c:strCache>
                <c:ptCount val="5"/>
                <c:pt idx="0">
                  <c:v>Speed (m/s)</c:v>
                </c:pt>
                <c:pt idx="1">
                  <c:v>Stride Time (s)</c:v>
                </c:pt>
                <c:pt idx="2">
                  <c:v>Right Step Time (s)</c:v>
                </c:pt>
                <c:pt idx="3">
                  <c:v>Left Step Time (s)</c:v>
                </c:pt>
                <c:pt idx="4">
                  <c:v>Double Stance Time (s)</c:v>
                </c:pt>
              </c:strCache>
            </c:strRef>
          </c:cat>
          <c:val>
            <c:numRef>
              <c:f>'GC algorithm'!$G$37:$K$37</c:f>
              <c:numCache>
                <c:formatCode>0.00</c:formatCode>
                <c:ptCount val="5"/>
                <c:pt idx="0">
                  <c:v>1.1048944444444446</c:v>
                </c:pt>
                <c:pt idx="1">
                  <c:v>1.1005555555555557</c:v>
                </c:pt>
                <c:pt idx="2">
                  <c:v>0.54161111111111104</c:v>
                </c:pt>
                <c:pt idx="3">
                  <c:v>0.56083333333333352</c:v>
                </c:pt>
                <c:pt idx="4">
                  <c:v>0.13522222222222233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B9-FD48-A47B-432BD3EB2A51}"/>
            </c:ext>
          </c:extLst>
        </c:ser>
        <c:ser>
          <c:idx val="1"/>
          <c:order val="1"/>
          <c:tx>
            <c:v>UpRite System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'GC algorithm'!$G$40:$K$40</c:f>
                <c:numCache>
                  <c:formatCode>General</c:formatCode>
                  <c:ptCount val="5"/>
                  <c:pt idx="0">
                    <c:v>7.2535769855270257E-2</c:v>
                  </c:pt>
                  <c:pt idx="1">
                    <c:v>7.7574927726454934</c:v>
                  </c:pt>
                  <c:pt idx="2">
                    <c:v>14.069600579174818</c:v>
                  </c:pt>
                  <c:pt idx="3">
                    <c:v>15.001913603427591</c:v>
                  </c:pt>
                  <c:pt idx="4">
                    <c:v>7.4782676950814109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'GC algorithm'!$G$36:$K$36</c:f>
              <c:strCache>
                <c:ptCount val="5"/>
                <c:pt idx="0">
                  <c:v>Speed (m/s)</c:v>
                </c:pt>
                <c:pt idx="1">
                  <c:v>Stride Time (s)</c:v>
                </c:pt>
                <c:pt idx="2">
                  <c:v>Right Step Time (s)</c:v>
                </c:pt>
                <c:pt idx="3">
                  <c:v>Left Step Time (s)</c:v>
                </c:pt>
                <c:pt idx="4">
                  <c:v>Double Stance Time (s)</c:v>
                </c:pt>
              </c:strCache>
            </c:strRef>
          </c:cat>
          <c:val>
            <c:numRef>
              <c:f>'GC algorithm'!$G$39:$K$39</c:f>
              <c:numCache>
                <c:formatCode>0.00</c:formatCode>
                <c:ptCount val="5"/>
                <c:pt idx="0">
                  <c:v>1.0055555555555553</c:v>
                </c:pt>
                <c:pt idx="1">
                  <c:v>3.8133333333333335</c:v>
                </c:pt>
                <c:pt idx="2">
                  <c:v>12.593888888888889</c:v>
                </c:pt>
                <c:pt idx="3">
                  <c:v>-12.116666666666667</c:v>
                </c:pt>
                <c:pt idx="4">
                  <c:v>-2.438947368421053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B9-FD48-A47B-432BD3EB2A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783224"/>
        <c:axId val="191320728"/>
      </c:barChart>
      <c:catAx>
        <c:axId val="133783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320728"/>
        <c:crosses val="autoZero"/>
        <c:auto val="1"/>
        <c:lblAlgn val="ctr"/>
        <c:lblOffset val="100"/>
        <c:noMultiLvlLbl val="0"/>
      </c:catAx>
      <c:valAx>
        <c:axId val="191320728"/>
        <c:scaling>
          <c:orientation val="minMax"/>
        </c:scaling>
        <c:delete val="0"/>
        <c:axPos val="l"/>
        <c:numFmt formatCode="0.0" sourceLinked="0"/>
        <c:majorTickMark val="cross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783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9855577427821524"/>
          <c:y val="4.687445319335079E-2"/>
          <c:w val="0.43066622922134734"/>
          <c:h val="0.16608850976961215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059273840769904"/>
          <c:y val="0.1738192621755614"/>
          <c:w val="0.80218503937007879"/>
          <c:h val="0.61358632254301548"/>
        </c:manualLayout>
      </c:layout>
      <c:barChart>
        <c:barDir val="col"/>
        <c:grouping val="clustered"/>
        <c:varyColors val="0"/>
        <c:ser>
          <c:idx val="0"/>
          <c:order val="0"/>
          <c:tx>
            <c:v>Zeno System (benchmark)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'GC algorithm'!$G$38:$K$38</c:f>
                <c:numCache>
                  <c:formatCode>General</c:formatCode>
                  <c:ptCount val="5"/>
                  <c:pt idx="0">
                    <c:v>6.4915469671060558E-2</c:v>
                  </c:pt>
                  <c:pt idx="1">
                    <c:v>4.6036075652013578E-2</c:v>
                  </c:pt>
                  <c:pt idx="2">
                    <c:v>2.1674432997235395E-2</c:v>
                  </c:pt>
                  <c:pt idx="3">
                    <c:v>3.8664849517814501E-2</c:v>
                  </c:pt>
                  <c:pt idx="4">
                    <c:v>1.1300991916670656E-2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'GC algorithm'!$H$36:$K$36</c:f>
              <c:strCache>
                <c:ptCount val="4"/>
                <c:pt idx="0">
                  <c:v>Stride Time (s)</c:v>
                </c:pt>
                <c:pt idx="1">
                  <c:v>Right Step Time (s)</c:v>
                </c:pt>
                <c:pt idx="2">
                  <c:v>Left Step Time (s)</c:v>
                </c:pt>
                <c:pt idx="3">
                  <c:v>Double Stance Time (s)</c:v>
                </c:pt>
              </c:strCache>
            </c:strRef>
          </c:cat>
          <c:val>
            <c:numRef>
              <c:f>'GC algorithm'!$H$37:$K$37</c:f>
              <c:numCache>
                <c:formatCode>0.00</c:formatCode>
                <c:ptCount val="4"/>
                <c:pt idx="0">
                  <c:v>1.1005555555555557</c:v>
                </c:pt>
                <c:pt idx="1">
                  <c:v>0.54161111111111104</c:v>
                </c:pt>
                <c:pt idx="2">
                  <c:v>0.56083333333333352</c:v>
                </c:pt>
                <c:pt idx="3">
                  <c:v>0.13522222222222233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B1-FA48-8918-2D9BF4EEAFA2}"/>
            </c:ext>
          </c:extLst>
        </c:ser>
        <c:ser>
          <c:idx val="1"/>
          <c:order val="1"/>
          <c:tx>
            <c:v>UpRite System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'GC algorithm'!$G$40:$K$40</c:f>
                <c:numCache>
                  <c:formatCode>General</c:formatCode>
                  <c:ptCount val="5"/>
                  <c:pt idx="0">
                    <c:v>7.2535769855270257E-2</c:v>
                  </c:pt>
                  <c:pt idx="1">
                    <c:v>7.7574927726454934</c:v>
                  </c:pt>
                  <c:pt idx="2">
                    <c:v>14.069600579174818</c:v>
                  </c:pt>
                  <c:pt idx="3">
                    <c:v>15.001913603427591</c:v>
                  </c:pt>
                  <c:pt idx="4">
                    <c:v>7.4782676950814109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'GC algorithm'!$H$36:$K$36</c:f>
              <c:strCache>
                <c:ptCount val="4"/>
                <c:pt idx="0">
                  <c:v>Stride Time (s)</c:v>
                </c:pt>
                <c:pt idx="1">
                  <c:v>Right Step Time (s)</c:v>
                </c:pt>
                <c:pt idx="2">
                  <c:v>Left Step Time (s)</c:v>
                </c:pt>
                <c:pt idx="3">
                  <c:v>Double Stance Time (s)</c:v>
                </c:pt>
              </c:strCache>
            </c:strRef>
          </c:cat>
          <c:val>
            <c:numRef>
              <c:f>'GC algorithm'!$H$39:$K$39</c:f>
              <c:numCache>
                <c:formatCode>0.00</c:formatCode>
                <c:ptCount val="4"/>
                <c:pt idx="0">
                  <c:v>3.8133333333333335</c:v>
                </c:pt>
                <c:pt idx="1">
                  <c:v>12.593888888888889</c:v>
                </c:pt>
                <c:pt idx="2">
                  <c:v>-12.116666666666667</c:v>
                </c:pt>
                <c:pt idx="3">
                  <c:v>-2.438947368421053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B1-FA48-8918-2D9BF4EEAF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4599808"/>
        <c:axId val="191448712"/>
      </c:barChart>
      <c:catAx>
        <c:axId val="134599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448712"/>
        <c:crosses val="autoZero"/>
        <c:auto val="1"/>
        <c:lblAlgn val="ctr"/>
        <c:lblOffset val="100"/>
        <c:noMultiLvlLbl val="0"/>
      </c:catAx>
      <c:valAx>
        <c:axId val="191448712"/>
        <c:scaling>
          <c:orientation val="minMax"/>
        </c:scaling>
        <c:delete val="0"/>
        <c:axPos val="l"/>
        <c:numFmt formatCode="0.0" sourceLinked="0"/>
        <c:majorTickMark val="cross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599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235557742782152"/>
          <c:y val="4.6874453193350825E-2"/>
          <c:w val="0.4167773403324585"/>
          <c:h val="0.16608850976961215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zoomScale="11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30296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38100</xdr:colOff>
      <xdr:row>46</xdr:row>
      <xdr:rowOff>68580</xdr:rowOff>
    </xdr:from>
    <xdr:to>
      <xdr:col>17</xdr:col>
      <xdr:colOff>579120</xdr:colOff>
      <xdr:row>61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541020</xdr:colOff>
      <xdr:row>35</xdr:row>
      <xdr:rowOff>175260</xdr:rowOff>
    </xdr:from>
    <xdr:to>
      <xdr:col>17</xdr:col>
      <xdr:colOff>289560</xdr:colOff>
      <xdr:row>50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381000</xdr:colOff>
      <xdr:row>42</xdr:row>
      <xdr:rowOff>53340</xdr:rowOff>
    </xdr:from>
    <xdr:to>
      <xdr:col>10</xdr:col>
      <xdr:colOff>769620</xdr:colOff>
      <xdr:row>57</xdr:row>
      <xdr:rowOff>53340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P103" connectionId="2" xr16:uid="{06C4BF54-4B32-D642-9823-AD1E94F5D898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P020" connectionId="1" xr16:uid="{27C03747-298E-FC41-AA41-694A3AC0ADB6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48"/>
  <sheetViews>
    <sheetView topLeftCell="L1" workbookViewId="0">
      <pane ySplit="2" topLeftCell="A3" activePane="bottomLeft" state="frozen"/>
      <selection pane="bottomLeft" activeCell="AC4" sqref="AC4"/>
    </sheetView>
  </sheetViews>
  <sheetFormatPr baseColWidth="10" defaultColWidth="8.83203125" defaultRowHeight="15" x14ac:dyDescent="0.2"/>
  <cols>
    <col min="3" max="3" width="10.5" bestFit="1" customWidth="1"/>
    <col min="4" max="5" width="10.83203125" customWidth="1"/>
    <col min="6" max="6" width="11.5" customWidth="1"/>
    <col min="7" max="7" width="12.6640625" customWidth="1"/>
    <col min="8" max="8" width="14.1640625" customWidth="1"/>
    <col min="9" max="9" width="13" customWidth="1"/>
    <col min="10" max="10" width="13.83203125" customWidth="1"/>
    <col min="11" max="11" width="14.1640625" customWidth="1"/>
    <col min="12" max="12" width="14.5" customWidth="1"/>
    <col min="13" max="15" width="15.33203125" customWidth="1"/>
    <col min="16" max="16" width="2.6640625" customWidth="1"/>
    <col min="17" max="17" width="10.83203125" customWidth="1"/>
    <col min="18" max="18" width="11.5" customWidth="1"/>
    <col min="19" max="19" width="10.83203125" customWidth="1"/>
    <col min="20" max="20" width="17.33203125" customWidth="1"/>
    <col min="21" max="21" width="10.83203125" customWidth="1"/>
    <col min="22" max="22" width="8.83203125" customWidth="1"/>
    <col min="23" max="23" width="12.6640625" customWidth="1"/>
    <col min="24" max="24" width="8.83203125" customWidth="1"/>
    <col min="25" max="25" width="13.5" customWidth="1"/>
    <col min="26" max="26" width="14.83203125" customWidth="1"/>
    <col min="27" max="30" width="13.1640625" customWidth="1"/>
    <col min="31" max="31" width="1.1640625" customWidth="1"/>
    <col min="34" max="34" width="13.83203125" customWidth="1"/>
    <col min="35" max="35" width="9.83203125" customWidth="1"/>
    <col min="38" max="38" width="9.6640625" customWidth="1"/>
  </cols>
  <sheetData>
    <row r="1" spans="1:40" x14ac:dyDescent="0.2">
      <c r="C1" s="1" t="s">
        <v>17</v>
      </c>
      <c r="Q1" s="1" t="s">
        <v>12</v>
      </c>
      <c r="AF1" s="1" t="s">
        <v>16</v>
      </c>
    </row>
    <row r="2" spans="1:40" s="2" customFormat="1" ht="60" x14ac:dyDescent="0.2">
      <c r="A2" s="2" t="s">
        <v>0</v>
      </c>
      <c r="B2" s="2" t="s">
        <v>1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11</v>
      </c>
      <c r="H2" s="2" t="s">
        <v>2</v>
      </c>
      <c r="I2" s="2" t="s">
        <v>22</v>
      </c>
      <c r="J2" s="2" t="s">
        <v>7</v>
      </c>
      <c r="K2" s="2" t="s">
        <v>9</v>
      </c>
      <c r="L2" s="2" t="s">
        <v>10</v>
      </c>
      <c r="M2" s="2" t="s">
        <v>8</v>
      </c>
      <c r="N2" s="2" t="s">
        <v>20</v>
      </c>
      <c r="O2" s="2" t="s">
        <v>40</v>
      </c>
      <c r="Q2" s="2" t="s">
        <v>3</v>
      </c>
      <c r="R2" s="2" t="s">
        <v>4</v>
      </c>
      <c r="S2" s="2" t="s">
        <v>5</v>
      </c>
      <c r="T2" s="2" t="s">
        <v>6</v>
      </c>
      <c r="U2" s="2" t="s">
        <v>11</v>
      </c>
      <c r="V2" s="2" t="s">
        <v>2</v>
      </c>
      <c r="W2" s="2" t="s">
        <v>25</v>
      </c>
      <c r="X2" s="2" t="s">
        <v>7</v>
      </c>
      <c r="Y2" s="2" t="s">
        <v>9</v>
      </c>
      <c r="Z2" s="2" t="s">
        <v>10</v>
      </c>
      <c r="AA2" s="2" t="s">
        <v>8</v>
      </c>
      <c r="AB2" s="2" t="s">
        <v>20</v>
      </c>
      <c r="AC2" s="2" t="s">
        <v>34</v>
      </c>
      <c r="AD2" s="2" t="s">
        <v>40</v>
      </c>
      <c r="AF2" s="2" t="s">
        <v>11</v>
      </c>
      <c r="AG2" s="2" t="s">
        <v>2</v>
      </c>
      <c r="AH2" s="2" t="s">
        <v>22</v>
      </c>
      <c r="AI2" s="2" t="s">
        <v>7</v>
      </c>
      <c r="AJ2" s="2" t="s">
        <v>9</v>
      </c>
      <c r="AK2" s="2" t="s">
        <v>10</v>
      </c>
      <c r="AL2" s="2" t="s">
        <v>8</v>
      </c>
      <c r="AM2" s="2" t="s">
        <v>35</v>
      </c>
      <c r="AN2" s="2" t="s">
        <v>36</v>
      </c>
    </row>
    <row r="3" spans="1:40" x14ac:dyDescent="0.2">
      <c r="A3">
        <v>1</v>
      </c>
      <c r="B3" s="12">
        <v>2</v>
      </c>
      <c r="C3" s="12">
        <v>5.89</v>
      </c>
      <c r="D3" s="12">
        <v>6.7</v>
      </c>
      <c r="E3" s="12">
        <v>6.55</v>
      </c>
      <c r="F3" s="12">
        <v>7.24</v>
      </c>
      <c r="G3" s="12"/>
      <c r="H3" s="12"/>
      <c r="I3" s="13"/>
      <c r="J3" s="14"/>
      <c r="K3" s="12"/>
      <c r="L3" s="12">
        <f>C4-D3</f>
        <v>0.41000000000000014</v>
      </c>
      <c r="M3" s="12"/>
      <c r="N3" s="12"/>
      <c r="Q3">
        <v>4.93</v>
      </c>
      <c r="R3">
        <v>5.69</v>
      </c>
      <c r="S3">
        <v>5.55</v>
      </c>
      <c r="T3">
        <v>6.31</v>
      </c>
      <c r="U3">
        <f>Q4-S3</f>
        <v>0.62000000000000011</v>
      </c>
      <c r="V3">
        <f>S4-Q4</f>
        <v>0.53000000000000025</v>
      </c>
      <c r="W3" s="7"/>
      <c r="X3" s="3"/>
      <c r="AF3" s="8"/>
      <c r="AG3" s="8"/>
      <c r="AH3" s="8"/>
      <c r="AI3" s="8"/>
      <c r="AJ3" s="8"/>
      <c r="AK3" s="8"/>
      <c r="AL3" s="8"/>
    </row>
    <row r="4" spans="1:40" x14ac:dyDescent="0.2">
      <c r="B4">
        <v>3</v>
      </c>
      <c r="C4">
        <v>7.11</v>
      </c>
      <c r="D4">
        <v>7.79</v>
      </c>
      <c r="E4">
        <v>7.65</v>
      </c>
      <c r="F4">
        <v>8.33</v>
      </c>
      <c r="G4">
        <f>C5-E4</f>
        <v>0.53999999999999915</v>
      </c>
      <c r="H4">
        <f>E5-C5</f>
        <v>0.5600000000000005</v>
      </c>
      <c r="I4" s="7">
        <f t="shared" ref="I4:I7" si="0">(G4-H4)/G4</f>
        <v>-3.7037037037039595E-2</v>
      </c>
      <c r="J4" s="3">
        <f>C5-C4</f>
        <v>1.0799999999999992</v>
      </c>
      <c r="K4">
        <f>E4-F3</f>
        <v>0.41000000000000014</v>
      </c>
      <c r="L4">
        <f>C5-D4</f>
        <v>0.39999999999999947</v>
      </c>
      <c r="M4">
        <f>D4-E4</f>
        <v>0.13999999999999968</v>
      </c>
      <c r="N4">
        <v>1.0787</v>
      </c>
      <c r="Q4">
        <v>6.17</v>
      </c>
      <c r="R4">
        <v>6.83</v>
      </c>
      <c r="S4">
        <v>6.7</v>
      </c>
      <c r="T4">
        <v>7.41</v>
      </c>
      <c r="U4">
        <f>Q5-S4</f>
        <v>0.5699999999999994</v>
      </c>
      <c r="V4">
        <f>S5-Q5</f>
        <v>0.52000000000000046</v>
      </c>
      <c r="W4" s="7">
        <f>(U4-V4)/U4</f>
        <v>8.7719298245612254E-2</v>
      </c>
      <c r="X4" s="3">
        <f>Q5-Q4</f>
        <v>1.0999999999999996</v>
      </c>
      <c r="Y4">
        <f>S4-T3</f>
        <v>0.39000000000000057</v>
      </c>
      <c r="Z4">
        <f>Q5-R4</f>
        <v>0.4399999999999995</v>
      </c>
      <c r="AA4">
        <f>R4-S4</f>
        <v>0.12999999999999989</v>
      </c>
      <c r="AB4">
        <v>1.0780000000000001</v>
      </c>
      <c r="AC4">
        <v>1.0804</v>
      </c>
      <c r="AF4" s="8">
        <f t="shared" ref="AF4:AM4" si="1">(U4-G4)/G4</f>
        <v>5.5555555555556101E-2</v>
      </c>
      <c r="AG4" s="8">
        <f t="shared" si="1"/>
        <v>-7.1428571428571425E-2</v>
      </c>
      <c r="AH4" s="8">
        <f t="shared" si="1"/>
        <v>-3.3684210526313669</v>
      </c>
      <c r="AI4" s="8">
        <f t="shared" si="1"/>
        <v>1.8518518518518962E-2</v>
      </c>
      <c r="AJ4" s="8">
        <f t="shared" si="1"/>
        <v>-4.8780487804876989E-2</v>
      </c>
      <c r="AK4" s="8">
        <f t="shared" si="1"/>
        <v>0.10000000000000023</v>
      </c>
      <c r="AL4" s="8">
        <f t="shared" si="1"/>
        <v>-7.1428571428570065E-2</v>
      </c>
      <c r="AM4" s="8">
        <f t="shared" si="1"/>
        <v>-6.4892926670985713E-4</v>
      </c>
      <c r="AN4" s="8">
        <f>(AC4-N4)/N4</f>
        <v>1.5759710762955732E-3</v>
      </c>
    </row>
    <row r="5" spans="1:40" x14ac:dyDescent="0.2">
      <c r="B5">
        <v>4</v>
      </c>
      <c r="C5">
        <v>8.19</v>
      </c>
      <c r="D5">
        <v>8.8800000000000008</v>
      </c>
      <c r="E5">
        <v>8.75</v>
      </c>
      <c r="F5">
        <v>9.42</v>
      </c>
      <c r="G5">
        <f>C6-E5</f>
        <v>0.52999999999999936</v>
      </c>
      <c r="H5">
        <f>E6-C6</f>
        <v>0.53000000000000114</v>
      </c>
      <c r="I5" s="7">
        <f t="shared" si="0"/>
        <v>-3.3516166781136841E-15</v>
      </c>
      <c r="J5" s="3">
        <f>C6-C5</f>
        <v>1.0899999999999999</v>
      </c>
      <c r="K5">
        <f>E5-F4</f>
        <v>0.41999999999999993</v>
      </c>
      <c r="L5">
        <f>C6-D5</f>
        <v>0.39999999999999858</v>
      </c>
      <c r="M5">
        <f>D5-E5</f>
        <v>0.13000000000000078</v>
      </c>
      <c r="N5">
        <v>1.1160000000000001</v>
      </c>
      <c r="Q5">
        <v>7.27</v>
      </c>
      <c r="R5">
        <v>7.92</v>
      </c>
      <c r="S5">
        <v>7.79</v>
      </c>
      <c r="T5">
        <v>8.48</v>
      </c>
      <c r="U5">
        <f>Q6-S5</f>
        <v>0.53000000000000025</v>
      </c>
      <c r="V5">
        <f>S6-Q6</f>
        <v>0.52999999999999936</v>
      </c>
      <c r="W5" s="7">
        <f t="shared" ref="W4:W7" si="2">(U5-V5)/U5</f>
        <v>1.6758083390568393E-15</v>
      </c>
      <c r="X5" s="3">
        <f>Q6-Q5</f>
        <v>1.0500000000000007</v>
      </c>
      <c r="Y5">
        <f>S5-T4</f>
        <v>0.37999999999999989</v>
      </c>
      <c r="Z5">
        <f>Q6-R5</f>
        <v>0.40000000000000036</v>
      </c>
      <c r="AA5">
        <f>R5-S5</f>
        <v>0.12999999999999989</v>
      </c>
      <c r="AB5">
        <v>0.9879</v>
      </c>
      <c r="AC5">
        <v>0.99319999999999997</v>
      </c>
      <c r="AF5" s="8">
        <f t="shared" ref="AF5:AL6" si="3">(U5-G5)/G5</f>
        <v>1.6758083390568421E-15</v>
      </c>
      <c r="AG5" s="8">
        <f t="shared" si="3"/>
        <v>-3.3516166781136731E-15</v>
      </c>
      <c r="AH5" s="8">
        <f t="shared" si="3"/>
        <v>-1.4999999999999991</v>
      </c>
      <c r="AI5" s="8">
        <f t="shared" si="3"/>
        <v>-3.6697247706421243E-2</v>
      </c>
      <c r="AJ5" s="8">
        <f t="shared" si="3"/>
        <v>-9.5238095238095344E-2</v>
      </c>
      <c r="AK5" s="8">
        <f t="shared" si="3"/>
        <v>4.4408920985006419E-15</v>
      </c>
      <c r="AL5" s="8">
        <f t="shared" si="3"/>
        <v>-6.8321416900009225E-15</v>
      </c>
      <c r="AM5" s="8">
        <f t="shared" ref="AM5:AM7" si="4">(AB5-N5)/N5</f>
        <v>-0.11478494623655922</v>
      </c>
      <c r="AN5" s="8">
        <f t="shared" ref="AN5:AN7" si="5">(AC5-N5)/N5</f>
        <v>-0.11003584229390692</v>
      </c>
    </row>
    <row r="6" spans="1:40" x14ac:dyDescent="0.2">
      <c r="B6">
        <v>5</v>
      </c>
      <c r="C6">
        <v>9.2799999999999994</v>
      </c>
      <c r="D6">
        <v>9.9499999999999993</v>
      </c>
      <c r="E6">
        <v>9.81</v>
      </c>
      <c r="F6">
        <v>10.48</v>
      </c>
      <c r="G6">
        <f>C7-E6</f>
        <v>0.51999999999999957</v>
      </c>
      <c r="H6">
        <f>E7-C7</f>
        <v>0.5600000000000005</v>
      </c>
      <c r="I6" s="7">
        <f t="shared" si="0"/>
        <v>-7.6923076923078759E-2</v>
      </c>
      <c r="J6" s="3">
        <f>C7-C6</f>
        <v>1.0500000000000007</v>
      </c>
      <c r="K6">
        <f>E6-F5</f>
        <v>0.39000000000000057</v>
      </c>
      <c r="L6">
        <f>C7-D6</f>
        <v>0.38000000000000078</v>
      </c>
      <c r="M6">
        <f>D6-E6</f>
        <v>0.13999999999999879</v>
      </c>
      <c r="N6">
        <v>1.1422000000000001</v>
      </c>
      <c r="Q6">
        <v>8.32</v>
      </c>
      <c r="R6">
        <v>8.98</v>
      </c>
      <c r="S6">
        <v>8.85</v>
      </c>
      <c r="T6">
        <v>9.56</v>
      </c>
      <c r="U6">
        <f>Q7-S6</f>
        <v>0.5600000000000005</v>
      </c>
      <c r="V6">
        <f>S7-Q7</f>
        <v>0.5</v>
      </c>
      <c r="W6" s="7">
        <f t="shared" si="2"/>
        <v>0.10714285714285794</v>
      </c>
      <c r="X6" s="3">
        <f>Q7-Q6</f>
        <v>1.0899999999999999</v>
      </c>
      <c r="Y6">
        <f>S6-T5</f>
        <v>0.36999999999999922</v>
      </c>
      <c r="Z6">
        <f>Q7-R6</f>
        <v>0.42999999999999972</v>
      </c>
      <c r="AA6">
        <f>R6-S6</f>
        <v>0.13000000000000078</v>
      </c>
      <c r="AB6">
        <v>1.0079</v>
      </c>
      <c r="AC6">
        <v>1.0128999999999999</v>
      </c>
      <c r="AF6" s="8">
        <f t="shared" si="3"/>
        <v>7.6923076923078759E-2</v>
      </c>
      <c r="AG6" s="8">
        <f t="shared" si="3"/>
        <v>-0.10714285714285794</v>
      </c>
      <c r="AH6" s="8">
        <f t="shared" si="3"/>
        <v>-2.3928571428571197</v>
      </c>
      <c r="AI6" s="8">
        <f t="shared" si="3"/>
        <v>3.8095238095237259E-2</v>
      </c>
      <c r="AJ6" s="8">
        <f t="shared" si="3"/>
        <v>-5.1282051282054666E-2</v>
      </c>
      <c r="AK6" s="8">
        <f t="shared" si="3"/>
        <v>0.13157894736841796</v>
      </c>
      <c r="AL6" s="8">
        <f t="shared" si="3"/>
        <v>-7.1428571428557838E-2</v>
      </c>
      <c r="AM6" s="8">
        <f t="shared" si="4"/>
        <v>-0.11758010856242346</v>
      </c>
      <c r="AN6" s="8">
        <f t="shared" si="5"/>
        <v>-0.11320259149010697</v>
      </c>
    </row>
    <row r="7" spans="1:40" x14ac:dyDescent="0.2">
      <c r="B7">
        <v>6</v>
      </c>
      <c r="C7">
        <v>10.33</v>
      </c>
      <c r="D7">
        <v>11.03</v>
      </c>
      <c r="E7">
        <v>10.89</v>
      </c>
      <c r="F7">
        <v>11.59</v>
      </c>
      <c r="G7">
        <f>C8-E7</f>
        <v>0.55999999999999872</v>
      </c>
      <c r="H7">
        <f>E8-C8</f>
        <v>0.5600000000000005</v>
      </c>
      <c r="I7" s="7">
        <f t="shared" si="0"/>
        <v>-3.1720657846433117E-15</v>
      </c>
      <c r="J7" s="3">
        <f>C8-C7</f>
        <v>1.1199999999999992</v>
      </c>
      <c r="K7">
        <f>E7-F6</f>
        <v>0.41000000000000014</v>
      </c>
      <c r="L7">
        <f>C8-D7</f>
        <v>0.41999999999999993</v>
      </c>
      <c r="M7">
        <f>D7-E7</f>
        <v>0.13999999999999879</v>
      </c>
      <c r="N7">
        <v>1.0804</v>
      </c>
      <c r="O7">
        <f>(C7-C4)/6</f>
        <v>0.53666666666666663</v>
      </c>
      <c r="Q7">
        <v>9.41</v>
      </c>
      <c r="R7">
        <v>10.050000000000001</v>
      </c>
      <c r="S7">
        <v>9.91</v>
      </c>
      <c r="T7">
        <v>10.63</v>
      </c>
      <c r="U7">
        <f>Q8-S7</f>
        <v>0.57000000000000028</v>
      </c>
      <c r="V7">
        <f>S8-Q8</f>
        <v>0.54999999999999893</v>
      </c>
      <c r="W7" s="7">
        <f>(U7-V7)/U7</f>
        <v>3.5087719298247964E-2</v>
      </c>
      <c r="X7" s="3">
        <f>Q8-Q7</f>
        <v>1.0700000000000003</v>
      </c>
      <c r="Y7">
        <f>S7-T6</f>
        <v>0.34999999999999964</v>
      </c>
      <c r="Z7">
        <f>Q8-R7</f>
        <v>0.42999999999999972</v>
      </c>
      <c r="AA7">
        <f>R7-S7</f>
        <v>0.14000000000000057</v>
      </c>
      <c r="AB7">
        <v>1.0563</v>
      </c>
      <c r="AC7">
        <v>1.0599000000000001</v>
      </c>
      <c r="AD7">
        <f>(Q7-Q4)/6</f>
        <v>0.54</v>
      </c>
      <c r="AF7" s="8">
        <f>(U7-G7)/G7</f>
        <v>1.7857142857145691E-2</v>
      </c>
      <c r="AG7" s="8">
        <f>(V7-H7)/H7</f>
        <v>-1.7857142857145632E-2</v>
      </c>
      <c r="AH7" s="8"/>
      <c r="AI7" s="8">
        <f>(X7-J7)/J7</f>
        <v>-4.4642857142856221E-2</v>
      </c>
      <c r="AJ7" s="8">
        <f>(Y7-K7)/K7</f>
        <v>-0.1463414634146353</v>
      </c>
      <c r="AK7" s="8">
        <f>(Z7-L7)/L7</f>
        <v>2.3809523809523305E-2</v>
      </c>
      <c r="AL7" s="8">
        <f>(AA7-M7)/M7</f>
        <v>1.2688263138573327E-14</v>
      </c>
      <c r="AM7" s="8">
        <f t="shared" si="4"/>
        <v>-2.2306553128470945E-2</v>
      </c>
      <c r="AN7" s="8">
        <f t="shared" si="5"/>
        <v>-1.8974453905960722E-2</v>
      </c>
    </row>
    <row r="8" spans="1:40" x14ac:dyDescent="0.2">
      <c r="B8">
        <v>7</v>
      </c>
      <c r="C8">
        <v>11.45</v>
      </c>
      <c r="E8">
        <v>12.01</v>
      </c>
      <c r="J8" s="3"/>
      <c r="Q8">
        <v>10.48</v>
      </c>
      <c r="S8">
        <v>11.03</v>
      </c>
    </row>
    <row r="9" spans="1:40" x14ac:dyDescent="0.2">
      <c r="J9" s="3"/>
    </row>
    <row r="10" spans="1:40" x14ac:dyDescent="0.2">
      <c r="A10">
        <v>2</v>
      </c>
      <c r="B10" s="12">
        <v>10</v>
      </c>
      <c r="C10" s="12">
        <v>14.99</v>
      </c>
      <c r="D10" s="14">
        <v>15.708</v>
      </c>
      <c r="E10" s="14">
        <v>15.567</v>
      </c>
      <c r="F10" s="14">
        <v>16.274999999999999</v>
      </c>
      <c r="G10" s="14"/>
      <c r="H10" s="14"/>
      <c r="I10" s="13"/>
      <c r="J10" s="14"/>
      <c r="K10" s="12"/>
      <c r="L10" s="12"/>
      <c r="M10" s="12"/>
      <c r="N10" s="12"/>
      <c r="Q10">
        <v>13.97</v>
      </c>
      <c r="R10">
        <v>14.69</v>
      </c>
      <c r="S10">
        <v>14.55</v>
      </c>
      <c r="T10">
        <v>15.27</v>
      </c>
      <c r="U10" s="3"/>
      <c r="V10" s="3"/>
      <c r="W10" s="7"/>
      <c r="X10" s="3"/>
      <c r="AF10" s="8"/>
      <c r="AG10" s="8"/>
      <c r="AH10" s="8"/>
      <c r="AI10" s="8"/>
      <c r="AJ10" s="8"/>
      <c r="AK10" s="8"/>
      <c r="AL10" s="8"/>
    </row>
    <row r="11" spans="1:40" x14ac:dyDescent="0.2">
      <c r="B11">
        <v>11</v>
      </c>
      <c r="C11">
        <v>16.13</v>
      </c>
      <c r="D11" s="3">
        <v>16.817</v>
      </c>
      <c r="E11" s="3">
        <v>16.692</v>
      </c>
      <c r="F11" s="3">
        <v>17.350000000000001</v>
      </c>
      <c r="G11" s="3">
        <f t="shared" ref="G10:G14" si="6">C12-E11</f>
        <v>0.50799999999999912</v>
      </c>
      <c r="H11" s="3">
        <f t="shared" ref="H11:H14" si="7">E12-C12</f>
        <v>0.53300000000000125</v>
      </c>
      <c r="I11" s="7">
        <f t="shared" ref="I11:I13" si="8">(G11-H11)/G11</f>
        <v>-4.9212598425201134E-2</v>
      </c>
      <c r="J11" s="3">
        <f t="shared" ref="J11:J14" si="9">C12-C11</f>
        <v>1.0700000000000003</v>
      </c>
      <c r="K11">
        <f t="shared" ref="K11:K14" si="10">E11-F10</f>
        <v>0.41700000000000159</v>
      </c>
      <c r="L11">
        <f t="shared" ref="L11:L14" si="11">C12-D11</f>
        <v>0.38299999999999912</v>
      </c>
      <c r="M11">
        <f t="shared" ref="M11:M14" si="12">D11-E11</f>
        <v>0.125</v>
      </c>
      <c r="N11">
        <v>1.1492</v>
      </c>
      <c r="Q11">
        <v>15.13</v>
      </c>
      <c r="R11">
        <v>15.8</v>
      </c>
      <c r="S11">
        <v>15.67</v>
      </c>
      <c r="T11">
        <v>16.39</v>
      </c>
      <c r="U11" s="3">
        <f t="shared" ref="U11:U14" si="13">Q12-S11</f>
        <v>0.56999999999999851</v>
      </c>
      <c r="V11" s="3">
        <f t="shared" ref="V11:V14" si="14">S12-Q12</f>
        <v>0.52000000000000313</v>
      </c>
      <c r="W11" s="7">
        <f t="shared" ref="W11:W13" si="15">(U11-V11)/U11</f>
        <v>8.7719298245606162E-2</v>
      </c>
      <c r="X11" s="3">
        <f t="shared" ref="X11:X14" si="16">Q12-Q11</f>
        <v>1.1099999999999977</v>
      </c>
      <c r="Y11">
        <f t="shared" ref="Y11:Y14" si="17">S11-T10</f>
        <v>0.40000000000000036</v>
      </c>
      <c r="Z11">
        <f t="shared" ref="Z11:Z14" si="18">Q12-R11</f>
        <v>0.43999999999999773</v>
      </c>
      <c r="AA11">
        <f t="shared" ref="AA11:AA14" si="19">R11-S11</f>
        <v>0.13000000000000078</v>
      </c>
      <c r="AB11">
        <v>1.0423</v>
      </c>
      <c r="AC11">
        <v>1.0422</v>
      </c>
      <c r="AF11" s="8">
        <f t="shared" ref="AF11:AL13" si="20">(U11-G11)/G11</f>
        <v>0.1220472440944872</v>
      </c>
      <c r="AG11" s="8">
        <f t="shared" si="20"/>
        <v>-2.4390243902435448E-2</v>
      </c>
      <c r="AH11" s="8">
        <f t="shared" si="20"/>
        <v>-2.7824561403505621</v>
      </c>
      <c r="AI11" s="8">
        <f t="shared" si="20"/>
        <v>3.7383177570090992E-2</v>
      </c>
      <c r="AJ11" s="8">
        <f t="shared" si="20"/>
        <v>-4.0767386091129905E-2</v>
      </c>
      <c r="AK11" s="8">
        <f t="shared" si="20"/>
        <v>0.14882506527414816</v>
      </c>
      <c r="AL11" s="8">
        <f t="shared" si="20"/>
        <v>4.0000000000006253E-2</v>
      </c>
      <c r="AM11" s="8">
        <f t="shared" ref="AM11:AM14" si="21">(AB11-N11)/N11</f>
        <v>-9.3021232161503653E-2</v>
      </c>
      <c r="AN11" s="8">
        <f t="shared" ref="AN11:AN14" si="22">(AC11-N11)/N11</f>
        <v>-9.3108249216846489E-2</v>
      </c>
    </row>
    <row r="12" spans="1:40" x14ac:dyDescent="0.2">
      <c r="B12">
        <v>12</v>
      </c>
      <c r="C12">
        <v>17.2</v>
      </c>
      <c r="D12" s="3">
        <v>17.858000000000001</v>
      </c>
      <c r="E12" s="3">
        <v>17.733000000000001</v>
      </c>
      <c r="F12" s="3">
        <v>18.391999999999999</v>
      </c>
      <c r="G12" s="3">
        <f t="shared" si="6"/>
        <v>0.51699999999999946</v>
      </c>
      <c r="H12" s="3">
        <f t="shared" si="7"/>
        <v>0.53300000000000125</v>
      </c>
      <c r="I12" s="7">
        <f t="shared" si="8"/>
        <v>-3.094777562863019E-2</v>
      </c>
      <c r="J12" s="3">
        <f t="shared" si="9"/>
        <v>1.0500000000000007</v>
      </c>
      <c r="K12">
        <f t="shared" si="10"/>
        <v>0.38299999999999912</v>
      </c>
      <c r="L12">
        <f t="shared" si="11"/>
        <v>0.39199999999999946</v>
      </c>
      <c r="M12">
        <f t="shared" si="12"/>
        <v>0.125</v>
      </c>
      <c r="N12">
        <v>1.1928000000000001</v>
      </c>
      <c r="Q12">
        <v>16.239999999999998</v>
      </c>
      <c r="R12">
        <v>16.87</v>
      </c>
      <c r="S12">
        <v>16.760000000000002</v>
      </c>
      <c r="T12">
        <v>17.440000000000001</v>
      </c>
      <c r="U12" s="3">
        <f t="shared" si="13"/>
        <v>0.51999999999999957</v>
      </c>
      <c r="V12" s="3">
        <f t="shared" si="14"/>
        <v>0.5</v>
      </c>
      <c r="W12" s="7">
        <f t="shared" si="15"/>
        <v>3.8461538461537673E-2</v>
      </c>
      <c r="X12" s="3">
        <f t="shared" si="16"/>
        <v>1.0400000000000027</v>
      </c>
      <c r="Y12">
        <f t="shared" si="17"/>
        <v>0.37000000000000099</v>
      </c>
      <c r="Z12">
        <f t="shared" si="18"/>
        <v>0.41000000000000014</v>
      </c>
      <c r="AA12">
        <f t="shared" si="19"/>
        <v>0.10999999999999943</v>
      </c>
      <c r="AB12">
        <v>1.0216000000000001</v>
      </c>
      <c r="AC12">
        <v>1.0219</v>
      </c>
      <c r="AF12" s="8">
        <f t="shared" si="20"/>
        <v>5.8027079303677306E-3</v>
      </c>
      <c r="AG12" s="8">
        <f t="shared" si="20"/>
        <v>-6.1913696060039727E-2</v>
      </c>
      <c r="AH12" s="8">
        <f t="shared" si="20"/>
        <v>-2.2427884615382956</v>
      </c>
      <c r="AI12" s="8">
        <f t="shared" si="20"/>
        <v>-9.5238095238076234E-3</v>
      </c>
      <c r="AJ12" s="8">
        <f t="shared" si="20"/>
        <v>-3.3942558746731473E-2</v>
      </c>
      <c r="AK12" s="8">
        <f t="shared" si="20"/>
        <v>4.5918367346940582E-2</v>
      </c>
      <c r="AL12" s="8">
        <f t="shared" si="20"/>
        <v>-0.12000000000000455</v>
      </c>
      <c r="AM12" s="8">
        <f t="shared" si="21"/>
        <v>-0.14352783366867874</v>
      </c>
      <c r="AN12" s="8">
        <f t="shared" si="22"/>
        <v>-0.14327632461435283</v>
      </c>
    </row>
    <row r="13" spans="1:40" x14ac:dyDescent="0.2">
      <c r="B13">
        <v>13</v>
      </c>
      <c r="C13">
        <v>18.25</v>
      </c>
      <c r="D13" s="3">
        <v>18.899999999999999</v>
      </c>
      <c r="E13" s="3">
        <v>18.783000000000001</v>
      </c>
      <c r="F13" s="3">
        <v>19.457999999999998</v>
      </c>
      <c r="G13" s="3">
        <f t="shared" si="6"/>
        <v>0.51699999999999946</v>
      </c>
      <c r="H13" s="3">
        <f t="shared" si="7"/>
        <v>0.55799999999999983</v>
      </c>
      <c r="I13" s="7">
        <f t="shared" si="8"/>
        <v>-7.9303675048356698E-2</v>
      </c>
      <c r="J13" s="3">
        <f t="shared" si="9"/>
        <v>1.0500000000000007</v>
      </c>
      <c r="K13">
        <f t="shared" si="10"/>
        <v>0.39100000000000179</v>
      </c>
      <c r="L13">
        <f t="shared" si="11"/>
        <v>0.40000000000000213</v>
      </c>
      <c r="M13">
        <f t="shared" si="12"/>
        <v>0.11699999999999733</v>
      </c>
      <c r="N13">
        <v>1.1644000000000001</v>
      </c>
      <c r="Q13">
        <v>17.28</v>
      </c>
      <c r="R13">
        <v>17.91</v>
      </c>
      <c r="S13">
        <v>17.78</v>
      </c>
      <c r="T13">
        <v>18.47</v>
      </c>
      <c r="U13" s="3">
        <f t="shared" si="13"/>
        <v>0.54999999999999716</v>
      </c>
      <c r="V13" s="3">
        <f t="shared" si="14"/>
        <v>0.5</v>
      </c>
      <c r="W13" s="7">
        <f t="shared" si="15"/>
        <v>9.0909090909086207E-2</v>
      </c>
      <c r="X13" s="3">
        <f t="shared" si="16"/>
        <v>1.0499999999999972</v>
      </c>
      <c r="Y13">
        <f t="shared" si="17"/>
        <v>0.33999999999999986</v>
      </c>
      <c r="Z13">
        <f t="shared" si="18"/>
        <v>0.41999999999999815</v>
      </c>
      <c r="AA13">
        <f t="shared" si="19"/>
        <v>0.12999999999999901</v>
      </c>
      <c r="AB13">
        <v>1.0792999999999999</v>
      </c>
      <c r="AC13">
        <v>1.0792999999999999</v>
      </c>
      <c r="AF13" s="8">
        <f t="shared" si="20"/>
        <v>6.3829787234038163E-2</v>
      </c>
      <c r="AG13" s="8">
        <f t="shared" si="20"/>
        <v>-0.10394265232974884</v>
      </c>
      <c r="AH13" s="8">
        <f t="shared" si="20"/>
        <v>-2.1463414634145632</v>
      </c>
      <c r="AI13" s="8">
        <f t="shared" si="20"/>
        <v>-3.3835368369528559E-15</v>
      </c>
      <c r="AJ13" s="8">
        <f t="shared" si="20"/>
        <v>-0.13043478260870001</v>
      </c>
      <c r="AK13" s="8">
        <f t="shared" si="20"/>
        <v>4.9999999999989789E-2</v>
      </c>
      <c r="AL13" s="8">
        <f t="shared" si="20"/>
        <v>0.11111111111112798</v>
      </c>
      <c r="AM13" s="8">
        <f t="shared" si="21"/>
        <v>-7.3084850566815671E-2</v>
      </c>
      <c r="AN13" s="8">
        <f t="shared" si="22"/>
        <v>-7.3084850566815671E-2</v>
      </c>
    </row>
    <row r="14" spans="1:40" x14ac:dyDescent="0.2">
      <c r="B14">
        <v>14</v>
      </c>
      <c r="C14">
        <v>19.3</v>
      </c>
      <c r="D14" s="3">
        <v>19.983000000000001</v>
      </c>
      <c r="E14" s="3">
        <v>19.858000000000001</v>
      </c>
      <c r="F14" s="3">
        <v>20.617000000000001</v>
      </c>
      <c r="G14" s="3">
        <f t="shared" si="6"/>
        <v>0.58200000000000074</v>
      </c>
      <c r="H14" s="3">
        <f t="shared" si="7"/>
        <v>0.70199999999999818</v>
      </c>
      <c r="I14" s="7"/>
      <c r="J14" s="3">
        <f t="shared" si="9"/>
        <v>1.1400000000000006</v>
      </c>
      <c r="K14">
        <f t="shared" si="10"/>
        <v>0.40000000000000213</v>
      </c>
      <c r="L14">
        <f t="shared" si="11"/>
        <v>0.45700000000000074</v>
      </c>
      <c r="M14">
        <f t="shared" si="12"/>
        <v>0.125</v>
      </c>
      <c r="N14">
        <v>1.0590999999999999</v>
      </c>
      <c r="O14">
        <f>(C14-C11)/6</f>
        <v>0.52833333333333365</v>
      </c>
      <c r="Q14">
        <v>18.329999999999998</v>
      </c>
      <c r="R14">
        <v>18.95</v>
      </c>
      <c r="S14">
        <v>18.829999999999998</v>
      </c>
      <c r="T14">
        <v>19.54</v>
      </c>
      <c r="U14" s="3">
        <f t="shared" si="13"/>
        <v>0.57000000000000028</v>
      </c>
      <c r="V14" s="3">
        <f t="shared" si="14"/>
        <v>0.71000000000000085</v>
      </c>
      <c r="W14" s="7"/>
      <c r="X14" s="3">
        <f t="shared" si="16"/>
        <v>1.0700000000000003</v>
      </c>
      <c r="Y14">
        <f t="shared" si="17"/>
        <v>0.35999999999999943</v>
      </c>
      <c r="Z14">
        <f t="shared" si="18"/>
        <v>0.44999999999999929</v>
      </c>
      <c r="AA14">
        <f t="shared" si="19"/>
        <v>0.12000000000000099</v>
      </c>
      <c r="AB14">
        <v>0.91839999999999999</v>
      </c>
      <c r="AC14">
        <v>0.92149999999999999</v>
      </c>
      <c r="AD14">
        <f>(Q14-Q11)/6</f>
        <v>0.53333333333333288</v>
      </c>
      <c r="AF14" s="8">
        <f>(U14-G14)/G14</f>
        <v>-2.0618556701031684E-2</v>
      </c>
      <c r="AG14" s="8">
        <f>(V14-H14)/H14</f>
        <v>1.1396011396015232E-2</v>
      </c>
      <c r="AH14" s="8"/>
      <c r="AI14" s="8">
        <f>(X14-J14)/J14</f>
        <v>-6.1403508771930043E-2</v>
      </c>
      <c r="AJ14" s="8">
        <f>(Y14-K14)/K14</f>
        <v>-0.10000000000000622</v>
      </c>
      <c r="AK14" s="8">
        <f>(Z14-L14)/L14</f>
        <v>-1.5317286652081921E-2</v>
      </c>
      <c r="AL14" s="8">
        <f>(AA14-M14)/M14</f>
        <v>-3.9999999999992042E-2</v>
      </c>
      <c r="AM14" s="8">
        <f t="shared" si="21"/>
        <v>-0.13284864507600788</v>
      </c>
      <c r="AN14" s="8">
        <f t="shared" si="22"/>
        <v>-0.12992163157397787</v>
      </c>
    </row>
    <row r="15" spans="1:40" x14ac:dyDescent="0.2">
      <c r="B15">
        <v>15</v>
      </c>
      <c r="C15">
        <v>20.440000000000001</v>
      </c>
      <c r="E15" s="3">
        <v>21.141999999999999</v>
      </c>
      <c r="F15" s="3"/>
      <c r="J15" s="3"/>
      <c r="Q15">
        <v>19.399999999999999</v>
      </c>
      <c r="S15">
        <v>20.11</v>
      </c>
    </row>
    <row r="16" spans="1:40" x14ac:dyDescent="0.2">
      <c r="J16" s="3"/>
    </row>
    <row r="17" spans="1:40" x14ac:dyDescent="0.2">
      <c r="A17">
        <v>3</v>
      </c>
      <c r="B17" s="12">
        <v>18</v>
      </c>
      <c r="C17" s="14">
        <v>23.033000000000001</v>
      </c>
      <c r="D17" s="14">
        <v>23.725000000000001</v>
      </c>
      <c r="E17" s="14">
        <v>23.582999999999998</v>
      </c>
      <c r="F17" s="14">
        <v>24.266999999999999</v>
      </c>
      <c r="G17" s="14"/>
      <c r="H17" s="14"/>
      <c r="I17" s="13"/>
      <c r="J17" s="14"/>
      <c r="K17" s="12"/>
      <c r="L17" s="12"/>
      <c r="M17" s="12"/>
      <c r="N17" s="12"/>
      <c r="Q17">
        <v>21.96</v>
      </c>
      <c r="R17">
        <v>22.68</v>
      </c>
      <c r="S17">
        <v>22.55</v>
      </c>
      <c r="T17">
        <v>23.26</v>
      </c>
      <c r="U17" s="3"/>
      <c r="V17" s="3"/>
      <c r="W17" s="7"/>
      <c r="X17" s="3"/>
      <c r="AF17" s="8"/>
      <c r="AG17" s="8"/>
      <c r="AH17" s="8"/>
      <c r="AI17" s="8"/>
      <c r="AJ17" s="8"/>
      <c r="AK17" s="8"/>
      <c r="AL17" s="8"/>
    </row>
    <row r="18" spans="1:40" x14ac:dyDescent="0.2">
      <c r="B18">
        <v>19</v>
      </c>
      <c r="C18" s="3">
        <v>24.125</v>
      </c>
      <c r="D18" s="3">
        <v>24.808</v>
      </c>
      <c r="E18" s="3">
        <v>24.667000000000002</v>
      </c>
      <c r="F18" s="3">
        <v>25.332999999999998</v>
      </c>
      <c r="G18" s="3">
        <f t="shared" ref="G18:G20" si="23">C19-E18</f>
        <v>0.52499999999999858</v>
      </c>
      <c r="H18" s="3">
        <f t="shared" ref="H18:H20" si="24">E19-C19</f>
        <v>0.54100000000000037</v>
      </c>
      <c r="I18" s="7">
        <f t="shared" ref="I18:I20" si="25">(G18-H18)/G18</f>
        <v>-3.047619047619397E-2</v>
      </c>
      <c r="J18" s="3">
        <f t="shared" ref="J18:J20" si="26">C19-C18</f>
        <v>1.0670000000000002</v>
      </c>
      <c r="K18">
        <f t="shared" ref="K18:K20" si="27">E18-F17</f>
        <v>0.40000000000000213</v>
      </c>
      <c r="L18">
        <f t="shared" ref="L18:L20" si="28">C19-D18</f>
        <v>0.38400000000000034</v>
      </c>
      <c r="M18">
        <f t="shared" ref="M18:M20" si="29">D18-E18</f>
        <v>0.14099999999999824</v>
      </c>
      <c r="N18">
        <v>1.1692</v>
      </c>
      <c r="Q18">
        <v>23.12</v>
      </c>
      <c r="R18">
        <v>23.77</v>
      </c>
      <c r="S18">
        <v>23.64</v>
      </c>
      <c r="T18">
        <v>24.34</v>
      </c>
      <c r="U18" s="3">
        <f t="shared" ref="U18:U20" si="30">Q19-S18</f>
        <v>0.55000000000000071</v>
      </c>
      <c r="V18" s="3">
        <f t="shared" ref="V18:V20" si="31">S19-Q19</f>
        <v>0.50999999999999801</v>
      </c>
      <c r="W18" s="7">
        <f t="shared" ref="W18:W20" si="32">(U18-V18)/U18</f>
        <v>7.2727272727277539E-2</v>
      </c>
      <c r="X18" s="3">
        <f t="shared" ref="X18:X20" si="33">Q19-Q18</f>
        <v>1.0700000000000003</v>
      </c>
      <c r="Y18">
        <f t="shared" ref="Y18:Y20" si="34">S18-T17</f>
        <v>0.37999999999999901</v>
      </c>
      <c r="Z18">
        <f t="shared" ref="Z18:Z20" si="35">Q19-R18</f>
        <v>0.42000000000000171</v>
      </c>
      <c r="AA18">
        <f t="shared" ref="AA18:AA20" si="36">R18-S18</f>
        <v>0.12999999999999901</v>
      </c>
      <c r="AB18">
        <v>1.0328999999999999</v>
      </c>
      <c r="AC18">
        <v>1.0326</v>
      </c>
      <c r="AF18" s="8">
        <f t="shared" ref="AF18:AL20" si="37">(U18-G18)/G18</f>
        <v>4.7619047619051807E-2</v>
      </c>
      <c r="AG18" s="8">
        <f t="shared" si="37"/>
        <v>-5.7301293900189162E-2</v>
      </c>
      <c r="AH18" s="8">
        <f t="shared" si="37"/>
        <v>-3.3863636363635208</v>
      </c>
      <c r="AI18" s="8">
        <f t="shared" si="37"/>
        <v>2.8116213683225051E-3</v>
      </c>
      <c r="AJ18" s="8">
        <f t="shared" si="37"/>
        <v>-5.0000000000007552E-2</v>
      </c>
      <c r="AK18" s="8">
        <f t="shared" si="37"/>
        <v>9.3750000000003469E-2</v>
      </c>
      <c r="AL18" s="8">
        <f t="shared" si="37"/>
        <v>-7.8014184397158653E-2</v>
      </c>
      <c r="AM18" s="8">
        <f t="shared" ref="AM18:AM20" si="38">(AB18-N18)/N18</f>
        <v>-0.11657543619568943</v>
      </c>
      <c r="AN18" s="8">
        <f t="shared" ref="AN18:AN20" si="39">(AC18-N18)/N18</f>
        <v>-0.11683202189531308</v>
      </c>
    </row>
    <row r="19" spans="1:40" x14ac:dyDescent="0.2">
      <c r="B19">
        <v>20</v>
      </c>
      <c r="C19" s="3">
        <v>25.192</v>
      </c>
      <c r="D19" s="3">
        <v>25.875</v>
      </c>
      <c r="E19" s="3">
        <v>25.733000000000001</v>
      </c>
      <c r="F19" s="3">
        <v>26.417000000000002</v>
      </c>
      <c r="G19" s="3">
        <f t="shared" si="23"/>
        <v>0.54199999999999804</v>
      </c>
      <c r="H19" s="3">
        <f t="shared" si="24"/>
        <v>0.53300000000000125</v>
      </c>
      <c r="I19" s="7">
        <f t="shared" si="25"/>
        <v>1.660516605165465E-2</v>
      </c>
      <c r="J19" s="3">
        <f t="shared" si="26"/>
        <v>1.0829999999999984</v>
      </c>
      <c r="K19">
        <f t="shared" si="27"/>
        <v>0.40000000000000213</v>
      </c>
      <c r="L19">
        <f t="shared" si="28"/>
        <v>0.39999999999999858</v>
      </c>
      <c r="M19">
        <f t="shared" si="29"/>
        <v>0.14199999999999946</v>
      </c>
      <c r="N19">
        <v>1.1569</v>
      </c>
      <c r="Q19">
        <v>24.19</v>
      </c>
      <c r="R19">
        <v>24.83</v>
      </c>
      <c r="S19">
        <v>24.7</v>
      </c>
      <c r="T19">
        <v>25.4</v>
      </c>
      <c r="U19" s="3">
        <f t="shared" si="30"/>
        <v>0.56000000000000227</v>
      </c>
      <c r="V19" s="3">
        <f>S20-Q20</f>
        <v>0.50999999999999801</v>
      </c>
      <c r="W19" s="7">
        <f t="shared" si="32"/>
        <v>8.9285714285721532E-2</v>
      </c>
      <c r="X19" s="3">
        <f t="shared" si="33"/>
        <v>1.0700000000000003</v>
      </c>
      <c r="Y19">
        <f t="shared" si="34"/>
        <v>0.35999999999999943</v>
      </c>
      <c r="Z19">
        <f t="shared" si="35"/>
        <v>0.43000000000000327</v>
      </c>
      <c r="AA19">
        <f t="shared" si="36"/>
        <v>0.12999999999999901</v>
      </c>
      <c r="AB19">
        <v>0.99790000000000001</v>
      </c>
      <c r="AC19">
        <v>0.99819999999999998</v>
      </c>
      <c r="AF19" s="8">
        <f t="shared" si="37"/>
        <v>3.3210332103328966E-2</v>
      </c>
      <c r="AG19" s="8">
        <f t="shared" si="37"/>
        <v>-4.3151969981244251E-2</v>
      </c>
      <c r="AH19" s="8">
        <f t="shared" si="37"/>
        <v>4.3769841269864633</v>
      </c>
      <c r="AI19" s="8">
        <f t="shared" si="37"/>
        <v>-1.2003693444134943E-2</v>
      </c>
      <c r="AJ19" s="8">
        <f t="shared" si="37"/>
        <v>-0.10000000000000622</v>
      </c>
      <c r="AK19" s="8">
        <f t="shared" si="37"/>
        <v>7.5000000000011988E-2</v>
      </c>
      <c r="AL19" s="8">
        <f t="shared" si="37"/>
        <v>-8.450704225352465E-2</v>
      </c>
      <c r="AM19" s="8">
        <f t="shared" si="38"/>
        <v>-0.13743625205290003</v>
      </c>
      <c r="AN19" s="8">
        <f t="shared" si="39"/>
        <v>-0.13717693836978137</v>
      </c>
    </row>
    <row r="20" spans="1:40" x14ac:dyDescent="0.2">
      <c r="B20">
        <v>21</v>
      </c>
      <c r="C20" s="3">
        <v>26.274999999999999</v>
      </c>
      <c r="D20" s="3">
        <v>26.925000000000001</v>
      </c>
      <c r="E20" s="3">
        <v>26.808</v>
      </c>
      <c r="F20" s="3">
        <v>27.483000000000001</v>
      </c>
      <c r="G20" s="3">
        <f t="shared" si="23"/>
        <v>0.53399999999999892</v>
      </c>
      <c r="H20" s="3">
        <f t="shared" si="24"/>
        <v>0.57500000000000284</v>
      </c>
      <c r="I20" s="7">
        <f t="shared" si="25"/>
        <v>-7.6779026217235966E-2</v>
      </c>
      <c r="J20" s="3">
        <f t="shared" si="26"/>
        <v>1.0670000000000002</v>
      </c>
      <c r="K20">
        <f t="shared" si="27"/>
        <v>0.39099999999999824</v>
      </c>
      <c r="L20">
        <f t="shared" si="28"/>
        <v>0.41699999999999804</v>
      </c>
      <c r="M20">
        <f t="shared" si="29"/>
        <v>0.11700000000000088</v>
      </c>
      <c r="N20">
        <v>1.1503000000000001</v>
      </c>
      <c r="Q20">
        <v>25.26</v>
      </c>
      <c r="R20">
        <v>25.9</v>
      </c>
      <c r="S20">
        <v>25.77</v>
      </c>
      <c r="T20">
        <v>26.45</v>
      </c>
      <c r="U20" s="3">
        <f t="shared" si="30"/>
        <v>0.53999999999999915</v>
      </c>
      <c r="V20" s="3">
        <f t="shared" si="31"/>
        <v>0.53000000000000114</v>
      </c>
      <c r="W20" s="7">
        <f t="shared" si="32"/>
        <v>1.8518518518514864E-2</v>
      </c>
      <c r="X20" s="3">
        <f t="shared" si="33"/>
        <v>1.0499999999999972</v>
      </c>
      <c r="Y20">
        <f t="shared" si="34"/>
        <v>0.37000000000000099</v>
      </c>
      <c r="Z20">
        <f t="shared" si="35"/>
        <v>0.41000000000000014</v>
      </c>
      <c r="AA20">
        <f t="shared" si="36"/>
        <v>0.12999999999999901</v>
      </c>
      <c r="AB20">
        <v>1.0489999999999999</v>
      </c>
      <c r="AC20">
        <v>1.0506</v>
      </c>
      <c r="AF20" s="8">
        <f t="shared" si="37"/>
        <v>1.1235955056180224E-2</v>
      </c>
      <c r="AG20" s="8">
        <f t="shared" si="37"/>
        <v>-7.8260869565219965E-2</v>
      </c>
      <c r="AH20" s="8">
        <f t="shared" si="37"/>
        <v>-1.2411924119240481</v>
      </c>
      <c r="AI20" s="8">
        <f t="shared" si="37"/>
        <v>-1.5932521087163084E-2</v>
      </c>
      <c r="AJ20" s="8">
        <f t="shared" si="37"/>
        <v>-5.3708439897691404E-2</v>
      </c>
      <c r="AK20" s="8">
        <f t="shared" si="37"/>
        <v>-1.6786570743400311E-2</v>
      </c>
      <c r="AL20" s="8">
        <f t="shared" si="37"/>
        <v>0.11111111111109424</v>
      </c>
      <c r="AM20" s="8">
        <f t="shared" si="38"/>
        <v>-8.8063983308702215E-2</v>
      </c>
      <c r="AN20" s="8">
        <f t="shared" si="39"/>
        <v>-8.667304181517875E-2</v>
      </c>
    </row>
    <row r="21" spans="1:40" x14ac:dyDescent="0.2">
      <c r="B21">
        <v>22</v>
      </c>
      <c r="C21" s="3">
        <v>27.341999999999999</v>
      </c>
      <c r="D21" s="3"/>
      <c r="E21" s="3">
        <v>27.917000000000002</v>
      </c>
      <c r="F21" s="3"/>
      <c r="J21" s="3"/>
      <c r="O21">
        <f>(C21-C18)/6</f>
        <v>0.53616666666666646</v>
      </c>
      <c r="Q21">
        <v>26.31</v>
      </c>
      <c r="S21">
        <v>26.84</v>
      </c>
      <c r="U21" s="3"/>
      <c r="V21" s="3"/>
      <c r="W21" s="3"/>
      <c r="X21" s="3"/>
      <c r="AD21">
        <f>(Q21-Q18)/6</f>
        <v>0.53166666666666629</v>
      </c>
      <c r="AF21" s="8"/>
      <c r="AG21" s="8"/>
      <c r="AH21" s="8"/>
      <c r="AI21" s="8"/>
      <c r="AJ21" s="8"/>
      <c r="AK21" s="8"/>
      <c r="AL21" s="8"/>
    </row>
    <row r="22" spans="1:40" x14ac:dyDescent="0.2">
      <c r="C22" s="3"/>
      <c r="D22" s="3"/>
      <c r="E22" s="3"/>
      <c r="F22" s="3"/>
      <c r="J22" s="3"/>
    </row>
    <row r="23" spans="1:40" x14ac:dyDescent="0.2">
      <c r="A23">
        <v>4</v>
      </c>
      <c r="B23" s="12">
        <v>25</v>
      </c>
      <c r="C23" s="14">
        <v>31.016999999999999</v>
      </c>
      <c r="D23" s="14">
        <v>31.766999999999999</v>
      </c>
      <c r="E23" s="14">
        <v>31.608000000000001</v>
      </c>
      <c r="F23" s="14">
        <v>32.366999999999997</v>
      </c>
      <c r="G23" s="14"/>
      <c r="H23" s="14"/>
      <c r="I23" s="13"/>
      <c r="J23" s="14"/>
      <c r="K23" s="12"/>
      <c r="L23" s="12"/>
      <c r="M23" s="12"/>
      <c r="N23" s="12"/>
      <c r="Q23">
        <v>29.9</v>
      </c>
      <c r="R23">
        <v>30.64</v>
      </c>
      <c r="S23">
        <v>30.5</v>
      </c>
      <c r="T23">
        <v>31.24</v>
      </c>
      <c r="U23" s="3"/>
      <c r="V23" s="3"/>
      <c r="W23" s="7"/>
      <c r="X23" s="3"/>
      <c r="AF23" s="8"/>
      <c r="AG23" s="8"/>
      <c r="AH23" s="8"/>
      <c r="AI23" s="8"/>
      <c r="AJ23" s="8"/>
      <c r="AK23" s="8"/>
      <c r="AL23" s="8"/>
    </row>
    <row r="24" spans="1:40" x14ac:dyDescent="0.2">
      <c r="B24">
        <v>26</v>
      </c>
      <c r="C24" s="3">
        <v>32.192</v>
      </c>
      <c r="D24" s="3">
        <v>32.917000000000002</v>
      </c>
      <c r="E24" s="3">
        <v>32.774999999999999</v>
      </c>
      <c r="F24" s="3">
        <v>33.466999999999999</v>
      </c>
      <c r="G24" s="3">
        <f t="shared" ref="G24:G26" si="40">C25-E24</f>
        <v>0.54200000000000159</v>
      </c>
      <c r="H24" s="3">
        <f t="shared" ref="H24:H26" si="41">E25-C25</f>
        <v>0.54999999999999716</v>
      </c>
      <c r="I24" s="7">
        <f t="shared" ref="I24:I26" si="42">(G24-H24)/G24</f>
        <v>-1.4760147601467792E-2</v>
      </c>
      <c r="J24" s="3">
        <f t="shared" ref="J24:J26" si="43">C25-C24</f>
        <v>1.125</v>
      </c>
      <c r="K24">
        <f t="shared" ref="K24:K26" si="44">E24-F23</f>
        <v>0.40800000000000125</v>
      </c>
      <c r="L24">
        <f t="shared" ref="L24:L26" si="45">C25-D24</f>
        <v>0.39999999999999858</v>
      </c>
      <c r="M24">
        <f t="shared" ref="M24:M26" si="46">D24-E24</f>
        <v>0.14200000000000301</v>
      </c>
      <c r="N24">
        <v>1.0771999999999999</v>
      </c>
      <c r="Q24">
        <v>31.1</v>
      </c>
      <c r="R24">
        <v>31.79</v>
      </c>
      <c r="S24">
        <v>31.66</v>
      </c>
      <c r="T24">
        <v>32.4</v>
      </c>
      <c r="U24" s="3">
        <f t="shared" ref="U24:U26" si="47">Q25-S24</f>
        <v>0.58999999999999986</v>
      </c>
      <c r="V24" s="3">
        <f t="shared" ref="V24:V26" si="48">S25-Q25</f>
        <v>0.53000000000000114</v>
      </c>
      <c r="W24" s="7">
        <f t="shared" ref="W24:W26" si="49">(U24-V24)/U24</f>
        <v>0.10169491525423514</v>
      </c>
      <c r="X24" s="3">
        <f t="shared" ref="X24:X26" si="50">Q25-Q24</f>
        <v>1.1499999999999986</v>
      </c>
      <c r="Y24">
        <f t="shared" ref="Y24:Y26" si="51">S24-T23</f>
        <v>0.42000000000000171</v>
      </c>
      <c r="Z24">
        <f t="shared" ref="Z24:Z26" si="52">Q25-R24</f>
        <v>0.46000000000000085</v>
      </c>
      <c r="AA24">
        <f t="shared" ref="AA24:AA26" si="53">R24-S24</f>
        <v>0.12999999999999901</v>
      </c>
      <c r="AB24">
        <v>1.0363</v>
      </c>
      <c r="AC24">
        <v>1.036</v>
      </c>
      <c r="AF24" s="8">
        <f t="shared" ref="AF24:AL26" si="54">(U24-G24)/G24</f>
        <v>8.8560885608852627E-2</v>
      </c>
      <c r="AG24" s="8">
        <f t="shared" si="54"/>
        <v>-3.6363636363629319E-2</v>
      </c>
      <c r="AH24" s="8">
        <f t="shared" si="54"/>
        <v>-7.8898305084782692</v>
      </c>
      <c r="AI24" s="8">
        <f t="shared" si="54"/>
        <v>2.222222222222096E-2</v>
      </c>
      <c r="AJ24" s="8">
        <f t="shared" si="54"/>
        <v>2.9411764705883376E-2</v>
      </c>
      <c r="AK24" s="8">
        <f t="shared" si="54"/>
        <v>0.15000000000000621</v>
      </c>
      <c r="AL24" s="8">
        <f t="shared" si="54"/>
        <v>-8.4507042253547549E-2</v>
      </c>
      <c r="AM24" s="8">
        <f t="shared" ref="AM24:AM26" si="55">(AB24-N24)/N24</f>
        <v>-3.7968808020794595E-2</v>
      </c>
      <c r="AN24" s="8">
        <f t="shared" ref="AN24:AN26" si="56">(AC24-N24)/N24</f>
        <v>-3.8247307835128024E-2</v>
      </c>
    </row>
    <row r="25" spans="1:40" x14ac:dyDescent="0.2">
      <c r="B25">
        <v>27</v>
      </c>
      <c r="C25" s="3">
        <v>33.317</v>
      </c>
      <c r="D25" s="3">
        <v>34</v>
      </c>
      <c r="E25" s="3">
        <v>33.866999999999997</v>
      </c>
      <c r="F25" s="3">
        <v>34.549999999999997</v>
      </c>
      <c r="G25" s="3">
        <f t="shared" si="40"/>
        <v>0.53300000000000125</v>
      </c>
      <c r="H25" s="3">
        <f t="shared" si="41"/>
        <v>0.55799999999999983</v>
      </c>
      <c r="I25" s="7">
        <f t="shared" si="42"/>
        <v>-4.6904315196995346E-2</v>
      </c>
      <c r="J25" s="3">
        <f t="shared" si="43"/>
        <v>1.0829999999999984</v>
      </c>
      <c r="K25">
        <f t="shared" si="44"/>
        <v>0.39999999999999858</v>
      </c>
      <c r="L25">
        <f t="shared" si="45"/>
        <v>0.39999999999999858</v>
      </c>
      <c r="M25">
        <f t="shared" si="46"/>
        <v>0.13300000000000267</v>
      </c>
      <c r="N25">
        <v>1.1392</v>
      </c>
      <c r="Q25">
        <v>32.25</v>
      </c>
      <c r="R25">
        <v>32.93</v>
      </c>
      <c r="S25">
        <v>32.78</v>
      </c>
      <c r="T25">
        <v>33.479999999999997</v>
      </c>
      <c r="U25" s="3">
        <f t="shared" si="47"/>
        <v>0.56000000000000227</v>
      </c>
      <c r="V25" s="3">
        <f t="shared" si="48"/>
        <v>0.50999999999999801</v>
      </c>
      <c r="W25" s="7">
        <f t="shared" si="49"/>
        <v>8.9285714285721532E-2</v>
      </c>
      <c r="X25" s="3">
        <f t="shared" si="50"/>
        <v>1.0900000000000034</v>
      </c>
      <c r="Y25">
        <f t="shared" si="51"/>
        <v>0.38000000000000256</v>
      </c>
      <c r="Z25">
        <f t="shared" si="52"/>
        <v>0.41000000000000369</v>
      </c>
      <c r="AA25">
        <f t="shared" si="53"/>
        <v>0.14999999999999858</v>
      </c>
      <c r="AB25">
        <v>1.0359</v>
      </c>
      <c r="AC25">
        <v>1.0351999999999999</v>
      </c>
      <c r="AF25" s="8">
        <f t="shared" si="54"/>
        <v>5.0656660412759777E-2</v>
      </c>
      <c r="AG25" s="8">
        <f t="shared" si="54"/>
        <v>-8.6021505376347368E-2</v>
      </c>
      <c r="AH25" s="8">
        <f t="shared" si="54"/>
        <v>-2.9035714285716958</v>
      </c>
      <c r="AI25" s="8">
        <f t="shared" si="54"/>
        <v>6.463527239155136E-3</v>
      </c>
      <c r="AJ25" s="8">
        <f t="shared" si="54"/>
        <v>-4.9999999999990233E-2</v>
      </c>
      <c r="AK25" s="8">
        <f t="shared" si="54"/>
        <v>2.500000000001288E-2</v>
      </c>
      <c r="AL25" s="8">
        <f t="shared" si="54"/>
        <v>0.12781954887214711</v>
      </c>
      <c r="AM25" s="8">
        <f t="shared" si="55"/>
        <v>-9.0677668539325795E-2</v>
      </c>
      <c r="AN25" s="8">
        <f t="shared" si="56"/>
        <v>-9.1292134831460758E-2</v>
      </c>
    </row>
    <row r="26" spans="1:40" x14ac:dyDescent="0.2">
      <c r="B26">
        <v>28</v>
      </c>
      <c r="C26" s="3">
        <v>34.4</v>
      </c>
      <c r="D26" s="3">
        <v>35.082999999999998</v>
      </c>
      <c r="E26" s="3">
        <v>34.957999999999998</v>
      </c>
      <c r="F26" s="3">
        <v>35.658000000000001</v>
      </c>
      <c r="G26" s="3">
        <f t="shared" si="40"/>
        <v>0.55000000000000426</v>
      </c>
      <c r="H26" s="3">
        <f t="shared" si="41"/>
        <v>0.57499999999999574</v>
      </c>
      <c r="I26" s="7">
        <f t="shared" si="42"/>
        <v>-4.54545454545296E-2</v>
      </c>
      <c r="J26" s="3">
        <f t="shared" si="43"/>
        <v>1.1080000000000041</v>
      </c>
      <c r="K26">
        <f t="shared" si="44"/>
        <v>0.40800000000000125</v>
      </c>
      <c r="L26">
        <f t="shared" si="45"/>
        <v>0.42500000000000426</v>
      </c>
      <c r="M26">
        <f t="shared" si="46"/>
        <v>0.125</v>
      </c>
      <c r="N26">
        <v>1.1322000000000001</v>
      </c>
      <c r="Q26">
        <v>33.340000000000003</v>
      </c>
      <c r="R26">
        <v>33.99</v>
      </c>
      <c r="S26">
        <v>33.85</v>
      </c>
      <c r="T26">
        <v>34.58</v>
      </c>
      <c r="U26" s="3">
        <f t="shared" si="47"/>
        <v>0.57000000000000028</v>
      </c>
      <c r="V26" s="3">
        <f t="shared" si="48"/>
        <v>0.53999999999999915</v>
      </c>
      <c r="W26" s="7">
        <f t="shared" si="49"/>
        <v>5.2631578947370389E-2</v>
      </c>
      <c r="X26" s="3">
        <f t="shared" si="50"/>
        <v>1.0799999999999983</v>
      </c>
      <c r="Y26">
        <f t="shared" si="51"/>
        <v>0.37000000000000455</v>
      </c>
      <c r="Z26">
        <f t="shared" si="52"/>
        <v>0.42999999999999972</v>
      </c>
      <c r="AA26">
        <f t="shared" si="53"/>
        <v>0.14000000000000057</v>
      </c>
      <c r="AB26">
        <v>0.99929999999999997</v>
      </c>
      <c r="AC26">
        <v>1.002</v>
      </c>
      <c r="AF26" s="8">
        <f t="shared" si="54"/>
        <v>3.6363636363628847E-2</v>
      </c>
      <c r="AG26" s="8">
        <f t="shared" si="54"/>
        <v>-6.0869565217385825E-2</v>
      </c>
      <c r="AH26" s="8">
        <f t="shared" si="54"/>
        <v>-2.1578947368425521</v>
      </c>
      <c r="AI26" s="8">
        <f t="shared" si="54"/>
        <v>-2.5270758122748822E-2</v>
      </c>
      <c r="AJ26" s="8">
        <f t="shared" si="54"/>
        <v>-9.3137254901952418E-2</v>
      </c>
      <c r="AK26" s="8">
        <f t="shared" si="54"/>
        <v>1.1764705882342123E-2</v>
      </c>
      <c r="AL26" s="8">
        <f t="shared" si="54"/>
        <v>0.12000000000000455</v>
      </c>
      <c r="AM26" s="8">
        <f t="shared" si="55"/>
        <v>-0.11738208797032337</v>
      </c>
      <c r="AN26" s="8">
        <f t="shared" si="56"/>
        <v>-0.11499735029146801</v>
      </c>
    </row>
    <row r="27" spans="1:40" x14ac:dyDescent="0.2">
      <c r="B27">
        <v>29</v>
      </c>
      <c r="C27" s="3">
        <v>35.508000000000003</v>
      </c>
      <c r="D27" s="3"/>
      <c r="E27" s="3">
        <v>36.082999999999998</v>
      </c>
      <c r="F27" s="3"/>
      <c r="G27" s="3"/>
      <c r="H27" s="3"/>
      <c r="I27" s="3"/>
      <c r="J27" s="3"/>
      <c r="O27">
        <f>(C27-C24)/6</f>
        <v>0.55266666666666708</v>
      </c>
      <c r="Q27">
        <v>34.42</v>
      </c>
      <c r="S27">
        <v>34.96</v>
      </c>
      <c r="U27" s="3"/>
      <c r="V27" s="3"/>
      <c r="W27" s="3"/>
      <c r="X27" s="3"/>
      <c r="AB27" s="9"/>
      <c r="AD27">
        <f>(Q27-Q24)/6</f>
        <v>0.55333333333333334</v>
      </c>
      <c r="AF27" s="8"/>
      <c r="AG27" s="8"/>
      <c r="AH27" s="8"/>
      <c r="AI27" s="8"/>
      <c r="AJ27" s="8"/>
      <c r="AK27" s="8"/>
      <c r="AL27" s="8"/>
    </row>
    <row r="28" spans="1:40" s="4" customFormat="1" x14ac:dyDescent="0.2">
      <c r="C28" s="5"/>
      <c r="D28" s="5"/>
      <c r="E28" s="5"/>
      <c r="F28" s="5"/>
    </row>
    <row r="29" spans="1:40" s="4" customFormat="1" ht="6.5" customHeight="1" x14ac:dyDescent="0.2"/>
    <row r="31" spans="1:40" x14ac:dyDescent="0.2">
      <c r="A31" s="6"/>
      <c r="F31" s="6" t="s">
        <v>13</v>
      </c>
      <c r="G31" s="3">
        <f t="shared" ref="G31:M31" si="57">AVERAGE(G3:G27)</f>
        <v>0.53571428571428559</v>
      </c>
      <c r="H31" s="3">
        <f t="shared" si="57"/>
        <v>0.56200000000000006</v>
      </c>
      <c r="I31" s="7">
        <f t="shared" ref="I31" si="58">AVERAGE(I3:I27)</f>
        <v>-3.624563245823699E-2</v>
      </c>
      <c r="J31" s="3">
        <f t="shared" si="57"/>
        <v>1.0845000000000002</v>
      </c>
      <c r="K31" s="3">
        <f t="shared" si="57"/>
        <v>0.40200000000000063</v>
      </c>
      <c r="L31" s="3">
        <f t="shared" si="57"/>
        <v>0.40453333333333324</v>
      </c>
      <c r="M31" s="3">
        <f t="shared" si="57"/>
        <v>0.13157142857142853</v>
      </c>
      <c r="N31" s="3">
        <f t="shared" ref="N31" si="59">AVERAGE(N3:N27)</f>
        <v>1.1291285714285715</v>
      </c>
      <c r="O31" s="3">
        <f>AVERAGE(O3:O27)</f>
        <v>0.53845833333333348</v>
      </c>
      <c r="T31" s="6" t="s">
        <v>13</v>
      </c>
      <c r="U31" s="3">
        <f t="shared" ref="U31:AA31" si="60">AVERAGE(U3:U27)</f>
        <v>0.56199999999999994</v>
      </c>
      <c r="V31" s="3">
        <f t="shared" si="60"/>
        <v>0.53266666666666651</v>
      </c>
      <c r="W31" s="7">
        <f t="shared" ref="W31" si="61">AVERAGE(W3:W27)</f>
        <v>6.7014116640137761E-2</v>
      </c>
      <c r="X31" s="3">
        <f t="shared" si="60"/>
        <v>1.0778571428571426</v>
      </c>
      <c r="Y31" s="3">
        <f t="shared" si="60"/>
        <v>0.37428571428571489</v>
      </c>
      <c r="Z31" s="3">
        <f t="shared" si="60"/>
        <v>0.42714285714285744</v>
      </c>
      <c r="AA31" s="3">
        <f t="shared" si="60"/>
        <v>0.13071428571428548</v>
      </c>
      <c r="AB31" s="3">
        <f>AVERAGE(AB3:AB27)</f>
        <v>1.0245</v>
      </c>
      <c r="AC31" s="3">
        <f>AVERAGE(AC3:AC27)</f>
        <v>1.0261357142857144</v>
      </c>
      <c r="AD31" s="3">
        <f>AVERAGE(AD3:AD27)</f>
        <v>0.53958333333333308</v>
      </c>
      <c r="AF31" s="7">
        <f t="shared" ref="AF31:AL31" si="62">AVERAGE(AF3:AF27)</f>
        <v>4.2074533932674699E-2</v>
      </c>
      <c r="AG31" s="7">
        <f t="shared" si="62"/>
        <v>-5.2660570909200219E-2</v>
      </c>
      <c r="AH31" s="7">
        <f>AVERAGE(AH3:AH27)</f>
        <v>-2.3028944046654605</v>
      </c>
      <c r="AI31" s="7">
        <f t="shared" si="62"/>
        <v>-5.7128636275371103E-3</v>
      </c>
      <c r="AJ31" s="7">
        <f t="shared" si="62"/>
        <v>-6.8872911091428166E-2</v>
      </c>
      <c r="AK31" s="7">
        <f t="shared" si="62"/>
        <v>5.8824482306137071E-2</v>
      </c>
      <c r="AL31" s="7">
        <f t="shared" si="62"/>
        <v>-2.8459743333549537E-3</v>
      </c>
      <c r="AM31" s="7">
        <f t="shared" ref="AM31:AN31" si="63">AVERAGE(AM3:AM27)</f>
        <v>-9.185052391106463E-2</v>
      </c>
      <c r="AN31" s="7">
        <f t="shared" si="63"/>
        <v>-9.0374769116000148E-2</v>
      </c>
    </row>
    <row r="32" spans="1:40" x14ac:dyDescent="0.2">
      <c r="A32" s="6"/>
      <c r="F32" s="6" t="s">
        <v>14</v>
      </c>
      <c r="G32" s="3">
        <f t="shared" ref="G32:M32" si="64">STDEV(G3:G27)</f>
        <v>1.9428086613214615E-2</v>
      </c>
      <c r="H32" s="3">
        <f t="shared" si="64"/>
        <v>4.3068817918803119E-2</v>
      </c>
      <c r="I32" s="7">
        <f t="shared" ref="I32" si="65">STDEV(I3:I27)</f>
        <v>3.0906396463662368E-2</v>
      </c>
      <c r="J32" s="3">
        <f t="shared" si="64"/>
        <v>2.9064252428555135E-2</v>
      </c>
      <c r="K32" s="3">
        <f t="shared" si="64"/>
        <v>1.0784604411275288E-2</v>
      </c>
      <c r="L32" s="3">
        <f t="shared" si="64"/>
        <v>1.9573548720756451E-2</v>
      </c>
      <c r="M32" s="3">
        <f t="shared" si="64"/>
        <v>9.2878273166407729E-3</v>
      </c>
      <c r="N32" s="3">
        <f t="shared" ref="N32:O32" si="66">STDEV(N3:N27)</f>
        <v>4.0665964384736561E-2</v>
      </c>
      <c r="O32" s="3">
        <f t="shared" si="66"/>
        <v>1.0211989141309559E-2</v>
      </c>
      <c r="T32" s="6" t="s">
        <v>14</v>
      </c>
      <c r="U32" s="3">
        <f t="shared" ref="U32:AA32" si="67">STDEV(U3:U27)</f>
        <v>2.3964259101539511E-2</v>
      </c>
      <c r="V32" s="3">
        <f t="shared" si="67"/>
        <v>5.1334570176812873E-2</v>
      </c>
      <c r="W32" s="7">
        <f t="shared" ref="W32" si="68">STDEV(W3:W27)</f>
        <v>3.4339308856898385E-2</v>
      </c>
      <c r="X32" s="3">
        <f t="shared" si="67"/>
        <v>2.9135907380774671E-2</v>
      </c>
      <c r="Y32" s="3">
        <f t="shared" si="67"/>
        <v>2.0272863906933027E-2</v>
      </c>
      <c r="Z32" s="3">
        <f t="shared" si="67"/>
        <v>1.6837947722821482E-2</v>
      </c>
      <c r="AA32" s="3">
        <f t="shared" si="67"/>
        <v>9.1687476825317894E-3</v>
      </c>
      <c r="AB32" s="3">
        <f>STDEV(AB3:AB27)</f>
        <v>4.1469840755755168E-2</v>
      </c>
      <c r="AC32" s="3">
        <f>STDEV(AC3:AC27)</f>
        <v>4.0741541965888362E-2</v>
      </c>
      <c r="AD32" s="3">
        <f t="shared" ref="AD32" si="69">STDEV(AD3:AD27)</f>
        <v>9.8483877229090001E-3</v>
      </c>
      <c r="AF32" s="7">
        <f t="shared" ref="AF32:AL32" si="70">STDEV(AF3:AF27)</f>
        <v>3.8426236541461031E-2</v>
      </c>
      <c r="AG32" s="7">
        <f t="shared" si="70"/>
        <v>3.6306553465850835E-2</v>
      </c>
      <c r="AH32" s="7">
        <f t="shared" ref="AH32" si="71">STDEV(AH3:AH27)</f>
        <v>2.7062850665682707</v>
      </c>
      <c r="AI32" s="7">
        <f t="shared" si="70"/>
        <v>2.9762638540943312E-2</v>
      </c>
      <c r="AJ32" s="7">
        <f t="shared" si="70"/>
        <v>4.5011382636784163E-2</v>
      </c>
      <c r="AK32" s="7">
        <f t="shared" si="70"/>
        <v>5.8432546450058347E-2</v>
      </c>
      <c r="AL32" s="7">
        <f t="shared" si="70"/>
        <v>8.9222701535399032E-2</v>
      </c>
      <c r="AM32" s="7">
        <f t="shared" ref="AM32:AN32" si="72">STDEV(AM3:AM27)</f>
        <v>4.4121509472819564E-2</v>
      </c>
      <c r="AN32" s="7">
        <f t="shared" si="72"/>
        <v>4.4165832902695275E-2</v>
      </c>
    </row>
    <row r="33" spans="1:40" x14ac:dyDescent="0.2">
      <c r="A33" s="6"/>
      <c r="F33" s="6" t="s">
        <v>15</v>
      </c>
      <c r="G33" s="7">
        <f t="shared" ref="G33:M33" si="73">G32/G31</f>
        <v>3.6265761678000621E-2</v>
      </c>
      <c r="H33" s="7">
        <f t="shared" si="73"/>
        <v>7.6634907328831159E-2</v>
      </c>
      <c r="I33" s="7">
        <f t="shared" ref="I33" si="74">I32/I31</f>
        <v>-0.85269298305867314</v>
      </c>
      <c r="J33" s="7">
        <f t="shared" si="73"/>
        <v>2.6799679509963235E-2</v>
      </c>
      <c r="K33" s="7">
        <f t="shared" si="73"/>
        <v>2.682737415740117E-2</v>
      </c>
      <c r="L33" s="7">
        <f t="shared" si="73"/>
        <v>4.8385502770492222E-2</v>
      </c>
      <c r="M33" s="7">
        <f t="shared" si="73"/>
        <v>7.0591521407693189E-2</v>
      </c>
      <c r="N33" s="7">
        <f t="shared" ref="N33:O33" si="75">N32/N31</f>
        <v>3.6015353267773623E-2</v>
      </c>
      <c r="O33" s="7">
        <f t="shared" si="75"/>
        <v>1.8965235579310482E-2</v>
      </c>
      <c r="T33" s="6" t="s">
        <v>15</v>
      </c>
      <c r="U33" s="7">
        <f t="shared" ref="U33:AL33" si="76">U32/U31</f>
        <v>4.2641030429785613E-2</v>
      </c>
      <c r="V33" s="7">
        <f t="shared" si="76"/>
        <v>9.6372785062852726E-2</v>
      </c>
      <c r="W33" s="7">
        <f t="shared" ref="W33" si="77">W32/W31</f>
        <v>0.5124190331613061</v>
      </c>
      <c r="X33" s="7">
        <f t="shared" si="76"/>
        <v>2.7031325601779024E-2</v>
      </c>
      <c r="Y33" s="7">
        <f t="shared" si="76"/>
        <v>5.4164140209362964E-2</v>
      </c>
      <c r="Z33" s="7">
        <f t="shared" si="76"/>
        <v>3.9419944501588727E-2</v>
      </c>
      <c r="AA33" s="7">
        <f t="shared" si="76"/>
        <v>7.0143424893685954E-2</v>
      </c>
      <c r="AB33" s="7">
        <f t="shared" ref="AB33:AD33" si="78">AB32/AB31</f>
        <v>4.0478126652762486E-2</v>
      </c>
      <c r="AC33" s="7">
        <f>AC32/AC31</f>
        <v>3.9703853397450702E-2</v>
      </c>
      <c r="AD33" s="7">
        <f t="shared" si="78"/>
        <v>1.8251838250951051E-2</v>
      </c>
      <c r="AF33" s="7">
        <f t="shared" si="76"/>
        <v>0.91328965409215301</v>
      </c>
      <c r="AG33" s="7">
        <f t="shared" si="76"/>
        <v>-0.68944473709660814</v>
      </c>
      <c r="AH33" s="7">
        <f t="shared" ref="AH33" si="79">AH32/AH31</f>
        <v>-1.1751668079463724</v>
      </c>
      <c r="AI33" s="7">
        <f t="shared" si="76"/>
        <v>-5.2097582721004621</v>
      </c>
      <c r="AJ33" s="7">
        <f t="shared" si="76"/>
        <v>-0.65354261818600867</v>
      </c>
      <c r="AK33" s="7">
        <f t="shared" si="76"/>
        <v>0.99333719837874657</v>
      </c>
      <c r="AL33" s="7">
        <f t="shared" si="76"/>
        <v>-31.350494096065713</v>
      </c>
      <c r="AM33" s="7">
        <f t="shared" ref="AM33:AN33" si="80">AM32/AM31</f>
        <v>-0.48036208825047905</v>
      </c>
      <c r="AN33" s="7">
        <f t="shared" si="80"/>
        <v>-0.48869649499194195</v>
      </c>
    </row>
    <row r="35" spans="1:40" x14ac:dyDescent="0.2">
      <c r="T35" s="6" t="s">
        <v>18</v>
      </c>
      <c r="U35" s="7">
        <f t="shared" ref="U35:AA36" si="81">(U31-G31)/G31</f>
        <v>4.9066666666666814E-2</v>
      </c>
      <c r="V35" s="7">
        <f t="shared" si="81"/>
        <v>-5.2194543297746518E-2</v>
      </c>
      <c r="W35" s="7">
        <f t="shared" si="81"/>
        <v>-2.8488880478869527</v>
      </c>
      <c r="X35" s="7">
        <f t="shared" si="81"/>
        <v>-6.1252716854380959E-3</v>
      </c>
      <c r="Y35" s="7">
        <f t="shared" si="81"/>
        <v>-6.8941009239516668E-2</v>
      </c>
      <c r="Z35" s="7">
        <f t="shared" si="81"/>
        <v>5.5890385158678793E-2</v>
      </c>
      <c r="AA35" s="7">
        <f t="shared" si="81"/>
        <v>-6.5146579804575408E-3</v>
      </c>
      <c r="AB35" s="7"/>
      <c r="AC35" s="7"/>
      <c r="AD35" s="7">
        <f>(AD31-O31)/O31</f>
        <v>2.0892981505834835E-3</v>
      </c>
    </row>
    <row r="36" spans="1:40" x14ac:dyDescent="0.2">
      <c r="G36" s="1" t="s">
        <v>28</v>
      </c>
      <c r="H36" s="1" t="s">
        <v>7</v>
      </c>
      <c r="I36" s="1" t="s">
        <v>11</v>
      </c>
      <c r="J36" s="1" t="s">
        <v>2</v>
      </c>
      <c r="K36" s="1" t="s">
        <v>29</v>
      </c>
      <c r="L36" s="1" t="s">
        <v>40</v>
      </c>
      <c r="M36" s="1" t="s">
        <v>28</v>
      </c>
      <c r="T36" s="6" t="s">
        <v>19</v>
      </c>
      <c r="U36" s="7">
        <f t="shared" si="81"/>
        <v>0.23348529264016549</v>
      </c>
      <c r="V36" s="7">
        <f t="shared" si="81"/>
        <v>0.19191964528938385</v>
      </c>
      <c r="W36" s="7">
        <f t="shared" si="81"/>
        <v>0.1110744954453749</v>
      </c>
      <c r="X36" s="7">
        <f t="shared" si="81"/>
        <v>2.4653980829431876E-3</v>
      </c>
      <c r="Y36" s="7">
        <f t="shared" si="81"/>
        <v>0.87979671148046734</v>
      </c>
      <c r="Z36" s="7">
        <f t="shared" si="81"/>
        <v>-0.13976009342823179</v>
      </c>
      <c r="AA36" s="7">
        <f t="shared" si="81"/>
        <v>-1.2821043075987359E-2</v>
      </c>
      <c r="AB36" s="7"/>
      <c r="AC36" s="7"/>
      <c r="AD36" s="7">
        <f>(AD32-O32)/O32</f>
        <v>-3.5605347143360902E-2</v>
      </c>
    </row>
    <row r="37" spans="1:40" x14ac:dyDescent="0.2">
      <c r="F37" s="1" t="s">
        <v>24</v>
      </c>
      <c r="G37" s="3">
        <f>N31</f>
        <v>1.1291285714285715</v>
      </c>
      <c r="H37" s="11">
        <f>J31</f>
        <v>1.0845000000000002</v>
      </c>
      <c r="I37" s="11">
        <f>G31</f>
        <v>0.53571428571428559</v>
      </c>
      <c r="J37" s="11">
        <f>H31</f>
        <v>0.56200000000000006</v>
      </c>
      <c r="K37" s="11">
        <f>M31</f>
        <v>0.13157142857142853</v>
      </c>
      <c r="L37" s="11">
        <f>O31</f>
        <v>0.53845833333333348</v>
      </c>
      <c r="M37" s="11">
        <f>N31</f>
        <v>1.1291285714285715</v>
      </c>
      <c r="T37" s="6" t="s">
        <v>21</v>
      </c>
      <c r="U37" s="7">
        <f t="shared" ref="U37" si="82">(U33-G33)/G33</f>
        <v>0.1757930471277632</v>
      </c>
      <c r="V37" s="7">
        <f>(V33-H33)/H33</f>
        <v>0.25755727281470714</v>
      </c>
      <c r="W37" s="7">
        <f>(W33-I33)/I33</f>
        <v>-1.6009420076651986</v>
      </c>
      <c r="X37" s="7">
        <f t="shared" ref="X37" si="83">(X33-J33)/J33</f>
        <v>8.6436142540313315E-3</v>
      </c>
      <c r="Y37" s="7">
        <f t="shared" ref="Y37" si="84">(Y33-K33)/K33</f>
        <v>1.0189877656893265</v>
      </c>
      <c r="Z37" s="7">
        <f t="shared" ref="Z37" si="85">(Z33-L33)/L33</f>
        <v>-0.18529430832681393</v>
      </c>
      <c r="AA37" s="7">
        <f t="shared" ref="AA37" si="86">(AA33-M33)/M33</f>
        <v>-6.3477384404184304E-3</v>
      </c>
      <c r="AD37" s="7">
        <f>(AD33-O33)/O33</f>
        <v>-3.7616054141594156E-2</v>
      </c>
    </row>
    <row r="38" spans="1:40" x14ac:dyDescent="0.2">
      <c r="F38" s="1" t="s">
        <v>26</v>
      </c>
      <c r="G38" s="3">
        <f>N32</f>
        <v>4.0665964384736561E-2</v>
      </c>
      <c r="H38" s="3">
        <f>J32</f>
        <v>2.9064252428555135E-2</v>
      </c>
      <c r="I38" s="3">
        <f>G32</f>
        <v>1.9428086613214615E-2</v>
      </c>
      <c r="J38" s="10">
        <f>H32</f>
        <v>4.3068817918803119E-2</v>
      </c>
      <c r="K38" s="3">
        <f>M32</f>
        <v>9.2878273166407729E-3</v>
      </c>
      <c r="L38" s="3">
        <f>O32</f>
        <v>1.0211989141309559E-2</v>
      </c>
      <c r="M38" s="3">
        <f>N32</f>
        <v>4.0665964384736561E-2</v>
      </c>
    </row>
    <row r="39" spans="1:40" x14ac:dyDescent="0.2">
      <c r="F39" s="1" t="s">
        <v>15</v>
      </c>
      <c r="G39" s="7">
        <f>G38/G37</f>
        <v>3.6015353267773623E-2</v>
      </c>
      <c r="H39" s="7">
        <f t="shared" ref="H39:L39" si="87">H38/H37</f>
        <v>2.6799679509963235E-2</v>
      </c>
      <c r="I39" s="7">
        <f t="shared" si="87"/>
        <v>3.6265761678000621E-2</v>
      </c>
      <c r="J39" s="7">
        <f t="shared" si="87"/>
        <v>7.6634907328831159E-2</v>
      </c>
      <c r="K39" s="7">
        <f t="shared" si="87"/>
        <v>7.0591521407693189E-2</v>
      </c>
      <c r="L39" s="7">
        <f t="shared" si="87"/>
        <v>1.8965235579310482E-2</v>
      </c>
      <c r="M39" s="7">
        <f>M38/M37</f>
        <v>3.6015353267773623E-2</v>
      </c>
    </row>
    <row r="40" spans="1:40" x14ac:dyDescent="0.2">
      <c r="F40" s="1" t="s">
        <v>23</v>
      </c>
      <c r="G40" s="3">
        <f>AC31</f>
        <v>1.0261357142857144</v>
      </c>
      <c r="H40" s="11">
        <f>X31</f>
        <v>1.0778571428571426</v>
      </c>
      <c r="I40" s="11">
        <f>U31</f>
        <v>0.56199999999999994</v>
      </c>
      <c r="J40" s="11">
        <f>V31</f>
        <v>0.53266666666666651</v>
      </c>
      <c r="K40" s="11">
        <f>AA31</f>
        <v>0.13071428571428548</v>
      </c>
      <c r="L40" s="11">
        <f>AD31</f>
        <v>0.53958333333333308</v>
      </c>
      <c r="M40" s="11">
        <f>AC31</f>
        <v>1.0261357142857144</v>
      </c>
    </row>
    <row r="41" spans="1:40" x14ac:dyDescent="0.2">
      <c r="F41" s="1" t="s">
        <v>27</v>
      </c>
      <c r="G41" s="3">
        <f>AC32</f>
        <v>4.0741541965888362E-2</v>
      </c>
      <c r="H41" s="3">
        <f>X32</f>
        <v>2.9135907380774671E-2</v>
      </c>
      <c r="I41" s="3">
        <f>U32</f>
        <v>2.3964259101539511E-2</v>
      </c>
      <c r="J41" s="10">
        <f>V32</f>
        <v>5.1334570176812873E-2</v>
      </c>
      <c r="K41" s="3">
        <f>AA32</f>
        <v>9.1687476825317894E-3</v>
      </c>
      <c r="L41" s="3">
        <f>AD32</f>
        <v>9.8483877229090001E-3</v>
      </c>
      <c r="M41" s="3">
        <f>AC32</f>
        <v>4.0741541965888362E-2</v>
      </c>
    </row>
    <row r="42" spans="1:40" x14ac:dyDescent="0.2">
      <c r="F42" s="1" t="s">
        <v>15</v>
      </c>
      <c r="G42" s="7">
        <f>G41/G40</f>
        <v>3.9703853397450702E-2</v>
      </c>
      <c r="H42" s="7">
        <f t="shared" ref="H42:L42" si="88">H41/H40</f>
        <v>2.7031325601779024E-2</v>
      </c>
      <c r="I42" s="7">
        <f t="shared" si="88"/>
        <v>4.2641030429785613E-2</v>
      </c>
      <c r="J42" s="7">
        <f t="shared" si="88"/>
        <v>9.6372785062852726E-2</v>
      </c>
      <c r="K42" s="7">
        <f t="shared" si="88"/>
        <v>7.0143424893685954E-2</v>
      </c>
      <c r="L42" s="7">
        <f t="shared" si="88"/>
        <v>1.8251838250951051E-2</v>
      </c>
      <c r="M42" s="7">
        <f t="shared" ref="M42" si="89">M41/M40</f>
        <v>3.9703853397450702E-2</v>
      </c>
    </row>
    <row r="43" spans="1:40" x14ac:dyDescent="0.2">
      <c r="F43" s="1"/>
    </row>
    <row r="44" spans="1:40" x14ac:dyDescent="0.2">
      <c r="S44" t="s">
        <v>41</v>
      </c>
    </row>
    <row r="48" spans="1:40" x14ac:dyDescent="0.2">
      <c r="A48" t="s">
        <v>38</v>
      </c>
      <c r="B48" t="s">
        <v>11</v>
      </c>
      <c r="C48" t="s">
        <v>37</v>
      </c>
      <c r="D48" t="s">
        <v>29</v>
      </c>
      <c r="E48" t="s">
        <v>40</v>
      </c>
      <c r="F48" t="s">
        <v>39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5"/>
  <sheetViews>
    <sheetView workbookViewId="0">
      <selection activeCell="C11" sqref="C11"/>
    </sheetView>
  </sheetViews>
  <sheetFormatPr baseColWidth="10" defaultColWidth="8.83203125" defaultRowHeight="15" x14ac:dyDescent="0.2"/>
  <cols>
    <col min="2" max="2" width="11.83203125" bestFit="1" customWidth="1"/>
    <col min="3" max="3" width="23.1640625" bestFit="1" customWidth="1"/>
  </cols>
  <sheetData>
    <row r="1" spans="1:3" x14ac:dyDescent="0.2">
      <c r="A1" t="s">
        <v>31</v>
      </c>
      <c r="B1" t="s">
        <v>32</v>
      </c>
      <c r="C1" t="s">
        <v>33</v>
      </c>
    </row>
    <row r="2" spans="1:3" x14ac:dyDescent="0.2">
      <c r="A2">
        <v>3</v>
      </c>
      <c r="B2">
        <v>1.0787</v>
      </c>
      <c r="C2">
        <v>0.42799999999999999</v>
      </c>
    </row>
    <row r="3" spans="1:3" x14ac:dyDescent="0.2">
      <c r="A3">
        <v>4</v>
      </c>
      <c r="B3">
        <v>1.1160000000000001</v>
      </c>
    </row>
    <row r="4" spans="1:3" x14ac:dyDescent="0.2">
      <c r="A4">
        <v>5</v>
      </c>
      <c r="B4">
        <v>1.1422000000000001</v>
      </c>
    </row>
    <row r="5" spans="1:3" x14ac:dyDescent="0.2">
      <c r="A5">
        <v>6</v>
      </c>
      <c r="B5">
        <v>1.0804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I41"/>
  <sheetViews>
    <sheetView tabSelected="1" workbookViewId="0">
      <pane ySplit="2" topLeftCell="A3" activePane="bottomLeft" state="frozen"/>
      <selection pane="bottomLeft" activeCell="M3" sqref="M3"/>
    </sheetView>
  </sheetViews>
  <sheetFormatPr baseColWidth="10" defaultColWidth="8.83203125" defaultRowHeight="15" x14ac:dyDescent="0.2"/>
  <cols>
    <col min="3" max="3" width="10.5" bestFit="1" customWidth="1"/>
    <col min="4" max="5" width="10.83203125" customWidth="1"/>
    <col min="6" max="6" width="11.5" customWidth="1"/>
    <col min="7" max="7" width="12.6640625" customWidth="1"/>
    <col min="8" max="8" width="14.1640625" customWidth="1"/>
    <col min="9" max="9" width="13" customWidth="1"/>
    <col min="10" max="10" width="9.5" customWidth="1"/>
    <col min="11" max="11" width="14.1640625" customWidth="1"/>
    <col min="12" max="12" width="14.5" customWidth="1"/>
    <col min="13" max="14" width="15.33203125" customWidth="1"/>
    <col min="15" max="15" width="2.6640625" customWidth="1"/>
    <col min="16" max="16" width="10.83203125" customWidth="1"/>
    <col min="17" max="17" width="11.5" customWidth="1"/>
    <col min="18" max="18" width="10.83203125" customWidth="1"/>
    <col min="19" max="19" width="17.33203125" customWidth="1"/>
    <col min="20" max="20" width="10.83203125" customWidth="1"/>
    <col min="22" max="22" width="12.6640625" customWidth="1"/>
    <col min="24" max="24" width="13.5" customWidth="1"/>
    <col min="25" max="25" width="14.83203125" customWidth="1"/>
    <col min="26" max="27" width="13.1640625" customWidth="1"/>
    <col min="28" max="28" width="1.1640625" customWidth="1"/>
    <col min="31" max="31" width="13.83203125" customWidth="1"/>
    <col min="32" max="32" width="9.83203125" customWidth="1"/>
  </cols>
  <sheetData>
    <row r="1" spans="1:35" x14ac:dyDescent="0.2">
      <c r="C1" s="1" t="s">
        <v>17</v>
      </c>
      <c r="P1" s="1" t="s">
        <v>12</v>
      </c>
      <c r="AC1" s="1" t="s">
        <v>16</v>
      </c>
    </row>
    <row r="2" spans="1:35" s="2" customFormat="1" ht="60" x14ac:dyDescent="0.2">
      <c r="A2" s="2" t="s">
        <v>0</v>
      </c>
      <c r="B2" s="2" t="s">
        <v>1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11</v>
      </c>
      <c r="H2" s="2" t="s">
        <v>2</v>
      </c>
      <c r="I2" s="2" t="s">
        <v>22</v>
      </c>
      <c r="J2" s="2" t="s">
        <v>7</v>
      </c>
      <c r="K2" s="2" t="s">
        <v>9</v>
      </c>
      <c r="L2" s="2" t="s">
        <v>10</v>
      </c>
      <c r="M2" s="2" t="s">
        <v>8</v>
      </c>
      <c r="N2" s="2" t="s">
        <v>20</v>
      </c>
      <c r="P2" s="2" t="s">
        <v>3</v>
      </c>
      <c r="Q2" s="2" t="s">
        <v>4</v>
      </c>
      <c r="R2" s="2" t="s">
        <v>5</v>
      </c>
      <c r="S2" s="2" t="s">
        <v>6</v>
      </c>
      <c r="T2" s="2" t="s">
        <v>11</v>
      </c>
      <c r="U2" s="2" t="s">
        <v>2</v>
      </c>
      <c r="V2" s="2" t="s">
        <v>25</v>
      </c>
      <c r="W2" s="2" t="s">
        <v>7</v>
      </c>
      <c r="X2" s="2" t="s">
        <v>9</v>
      </c>
      <c r="Y2" s="2" t="s">
        <v>10</v>
      </c>
      <c r="Z2" s="2" t="s">
        <v>8</v>
      </c>
      <c r="AA2" s="2" t="s">
        <v>20</v>
      </c>
      <c r="AC2" s="2" t="s">
        <v>11</v>
      </c>
      <c r="AD2" s="2" t="s">
        <v>2</v>
      </c>
      <c r="AE2" s="2" t="s">
        <v>22</v>
      </c>
      <c r="AF2" s="2" t="s">
        <v>7</v>
      </c>
      <c r="AG2" s="2" t="s">
        <v>9</v>
      </c>
      <c r="AH2" s="2" t="s">
        <v>10</v>
      </c>
      <c r="AI2" s="2" t="s">
        <v>8</v>
      </c>
    </row>
    <row r="3" spans="1:35" x14ac:dyDescent="0.2">
      <c r="A3">
        <v>1</v>
      </c>
      <c r="B3">
        <v>2</v>
      </c>
      <c r="C3">
        <v>5.89</v>
      </c>
      <c r="D3">
        <v>6.7</v>
      </c>
      <c r="E3">
        <v>6.55</v>
      </c>
      <c r="F3">
        <v>7.24</v>
      </c>
      <c r="G3">
        <f>C4-E3</f>
        <v>0.5600000000000005</v>
      </c>
      <c r="H3">
        <f>E4-C4</f>
        <v>0.54</v>
      </c>
      <c r="I3" s="7"/>
      <c r="J3" s="3">
        <f>C4-C3</f>
        <v>1.2200000000000006</v>
      </c>
      <c r="L3">
        <f>C4-D3</f>
        <v>0.41000000000000014</v>
      </c>
      <c r="M3">
        <f>D3-E3</f>
        <v>0.15000000000000036</v>
      </c>
      <c r="N3">
        <v>0.94550000000000001</v>
      </c>
      <c r="T3">
        <f>P4-R3</f>
        <v>6.17</v>
      </c>
      <c r="U3">
        <f>R4-P4</f>
        <v>0.54</v>
      </c>
      <c r="V3" s="7"/>
      <c r="W3" s="3">
        <f>P4-P3</f>
        <v>6.17</v>
      </c>
      <c r="Y3">
        <f>P4-Q3</f>
        <v>6.17</v>
      </c>
      <c r="Z3">
        <f t="shared" ref="Z3:Z8" si="0">Q3-R3</f>
        <v>0</v>
      </c>
      <c r="AA3">
        <v>1</v>
      </c>
      <c r="AC3" s="8">
        <f t="shared" ref="AC3:AE7" si="1">(T3-G3)/G3</f>
        <v>10.017857142857133</v>
      </c>
      <c r="AD3" s="8">
        <f t="shared" si="1"/>
        <v>0</v>
      </c>
      <c r="AE3" s="8"/>
      <c r="AF3" s="8">
        <f t="shared" ref="AF3:AF7" si="2">(W3-J3)/J3</f>
        <v>4.0573770491803254</v>
      </c>
      <c r="AG3" s="8"/>
      <c r="AH3" s="8">
        <f t="shared" ref="AH3:AI7" si="3">(Y3-L3)/L3</f>
        <v>14.048780487804873</v>
      </c>
      <c r="AI3" s="8">
        <f t="shared" si="3"/>
        <v>-1</v>
      </c>
    </row>
    <row r="4" spans="1:35" x14ac:dyDescent="0.2">
      <c r="B4">
        <v>3</v>
      </c>
      <c r="C4">
        <v>7.11</v>
      </c>
      <c r="D4">
        <v>7.79</v>
      </c>
      <c r="E4">
        <v>7.65</v>
      </c>
      <c r="F4">
        <v>8.33</v>
      </c>
      <c r="G4">
        <f>C5-E4</f>
        <v>0.53999999999999915</v>
      </c>
      <c r="H4">
        <f>E5-C5</f>
        <v>0.5600000000000005</v>
      </c>
      <c r="I4" s="7">
        <f t="shared" ref="I4:I7" si="4">(G4-H4)/G4</f>
        <v>-3.7037037037039595E-2</v>
      </c>
      <c r="J4" s="3">
        <f>C5-C4</f>
        <v>1.0799999999999992</v>
      </c>
      <c r="K4">
        <f>E4-F3</f>
        <v>0.41000000000000014</v>
      </c>
      <c r="L4">
        <f>C5-D4</f>
        <v>0.39999999999999947</v>
      </c>
      <c r="M4">
        <f>D4-E4</f>
        <v>0.13999999999999968</v>
      </c>
      <c r="N4">
        <v>1.0787</v>
      </c>
      <c r="P4">
        <v>6.17</v>
      </c>
      <c r="Q4">
        <v>6.84</v>
      </c>
      <c r="R4">
        <v>6.71</v>
      </c>
      <c r="S4">
        <v>7.39</v>
      </c>
      <c r="T4">
        <f>P5-R4</f>
        <v>0.54999999999999982</v>
      </c>
      <c r="U4">
        <f>R5-P5</f>
        <v>0.53000000000000025</v>
      </c>
      <c r="V4" s="7">
        <f t="shared" ref="V4:V7" si="5">(T4-U4)/T4</f>
        <v>3.6363636363635599E-2</v>
      </c>
      <c r="W4" s="3">
        <f>P5-P4</f>
        <v>1.0899999999999999</v>
      </c>
      <c r="X4">
        <f>R4-S3</f>
        <v>6.71</v>
      </c>
      <c r="Y4">
        <f>P5-Q4</f>
        <v>0.41999999999999993</v>
      </c>
      <c r="Z4">
        <f t="shared" si="0"/>
        <v>0.12999999999999989</v>
      </c>
      <c r="AA4">
        <v>1</v>
      </c>
      <c r="AC4" s="8">
        <f t="shared" si="1"/>
        <v>1.8518518518519798E-2</v>
      </c>
      <c r="AD4" s="8">
        <f t="shared" si="1"/>
        <v>-5.3571428571428971E-2</v>
      </c>
      <c r="AE4" s="8">
        <f t="shared" si="1"/>
        <v>-1.9818181818180931</v>
      </c>
      <c r="AF4" s="8">
        <f t="shared" si="2"/>
        <v>9.2592592592598919E-3</v>
      </c>
      <c r="AG4" s="8">
        <f>(X4-K4)/K4</f>
        <v>15.365853658536579</v>
      </c>
      <c r="AH4" s="8">
        <f t="shared" si="3"/>
        <v>5.0000000000001224E-2</v>
      </c>
      <c r="AI4" s="8">
        <f t="shared" si="3"/>
        <v>-7.1428571428570065E-2</v>
      </c>
    </row>
    <row r="5" spans="1:35" x14ac:dyDescent="0.2">
      <c r="B5">
        <v>4</v>
      </c>
      <c r="C5">
        <v>8.19</v>
      </c>
      <c r="D5">
        <v>8.8800000000000008</v>
      </c>
      <c r="E5">
        <v>8.75</v>
      </c>
      <c r="F5">
        <v>9.42</v>
      </c>
      <c r="G5">
        <f>C6-E5</f>
        <v>0.52999999999999936</v>
      </c>
      <c r="H5">
        <f>E6-C6</f>
        <v>0.53000000000000114</v>
      </c>
      <c r="I5" s="7">
        <f t="shared" si="4"/>
        <v>-3.3516166781136841E-15</v>
      </c>
      <c r="J5" s="3">
        <f>C6-C5</f>
        <v>1.0899999999999999</v>
      </c>
      <c r="K5">
        <f>E5-F4</f>
        <v>0.41999999999999993</v>
      </c>
      <c r="L5">
        <f>C6-D5</f>
        <v>0.39999999999999858</v>
      </c>
      <c r="M5">
        <f>D5-E5</f>
        <v>0.13000000000000078</v>
      </c>
      <c r="N5">
        <v>1.1160000000000001</v>
      </c>
      <c r="P5">
        <v>7.26</v>
      </c>
      <c r="Q5">
        <v>7.93</v>
      </c>
      <c r="R5">
        <v>7.79</v>
      </c>
      <c r="S5">
        <v>8.4700000000000006</v>
      </c>
      <c r="T5">
        <f>P6-R5</f>
        <v>0.54999999999999982</v>
      </c>
      <c r="U5">
        <f>R6-P6</f>
        <v>0.51999999999999957</v>
      </c>
      <c r="V5" s="7">
        <f>(T5-U5)/T5</f>
        <v>5.4545454545455015E-2</v>
      </c>
      <c r="W5" s="3">
        <f>P6-P5</f>
        <v>1.08</v>
      </c>
      <c r="X5">
        <f>R5-S4</f>
        <v>0.40000000000000036</v>
      </c>
      <c r="Y5">
        <f>P6-Q5</f>
        <v>0.41000000000000014</v>
      </c>
      <c r="Z5">
        <f t="shared" si="0"/>
        <v>0.13999999999999968</v>
      </c>
      <c r="AA5">
        <v>1</v>
      </c>
      <c r="AC5" s="8">
        <f>(T5-G5)/G5</f>
        <v>3.7735849056604688E-2</v>
      </c>
      <c r="AD5" s="8">
        <f>(U5-H5)/H5</f>
        <v>-1.8867924528304797E-2</v>
      </c>
      <c r="AE5" s="8">
        <f t="shared" si="1"/>
        <v>-16274371380726.322</v>
      </c>
      <c r="AF5" s="8">
        <f t="shared" si="2"/>
        <v>-9.1743119266053108E-3</v>
      </c>
      <c r="AG5" s="8">
        <f>(X5-K5)/K5</f>
        <v>-4.761904761904661E-2</v>
      </c>
      <c r="AH5" s="8">
        <f t="shared" si="3"/>
        <v>2.5000000000003998E-2</v>
      </c>
      <c r="AI5" s="8">
        <f t="shared" si="3"/>
        <v>7.692307692306799E-2</v>
      </c>
    </row>
    <row r="6" spans="1:35" x14ac:dyDescent="0.2">
      <c r="B6">
        <v>5</v>
      </c>
      <c r="C6">
        <v>9.2799999999999994</v>
      </c>
      <c r="D6">
        <v>9.9499999999999993</v>
      </c>
      <c r="E6">
        <v>9.81</v>
      </c>
      <c r="F6">
        <v>10.48</v>
      </c>
      <c r="G6">
        <f>C7-E6</f>
        <v>0.51999999999999957</v>
      </c>
      <c r="H6">
        <f>E7-C7</f>
        <v>0.5600000000000005</v>
      </c>
      <c r="I6" s="7">
        <f t="shared" si="4"/>
        <v>-7.6923076923078759E-2</v>
      </c>
      <c r="J6" s="3">
        <f>C7-C6</f>
        <v>1.0500000000000007</v>
      </c>
      <c r="K6">
        <f>E6-F5</f>
        <v>0.39000000000000057</v>
      </c>
      <c r="L6">
        <f>C7-D6</f>
        <v>0.38000000000000078</v>
      </c>
      <c r="M6">
        <f>D6-E6</f>
        <v>0.13999999999999879</v>
      </c>
      <c r="N6">
        <v>1.1422000000000001</v>
      </c>
      <c r="P6">
        <v>8.34</v>
      </c>
      <c r="Q6">
        <v>8.99</v>
      </c>
      <c r="R6">
        <v>8.86</v>
      </c>
      <c r="S6">
        <v>9.5399999999999991</v>
      </c>
      <c r="T6">
        <f>P7-R6</f>
        <v>0.54000000000000092</v>
      </c>
      <c r="U6">
        <f>R7-P7</f>
        <v>0.52999999999999936</v>
      </c>
      <c r="V6" s="7">
        <f t="shared" si="5"/>
        <v>1.8518518518521383E-2</v>
      </c>
      <c r="W6" s="3">
        <f>P7-P6</f>
        <v>1.0600000000000005</v>
      </c>
      <c r="X6">
        <f>R6-S5</f>
        <v>0.38999999999999879</v>
      </c>
      <c r="Y6">
        <f>P7-Q6</f>
        <v>0.41000000000000014</v>
      </c>
      <c r="Z6">
        <f t="shared" si="0"/>
        <v>0.13000000000000078</v>
      </c>
      <c r="AA6">
        <v>1</v>
      </c>
      <c r="AC6" s="8">
        <f t="shared" si="1"/>
        <v>3.8461538461541087E-2</v>
      </c>
      <c r="AD6" s="8">
        <f>(U6-H6)/H6</f>
        <v>-5.3571428571430553E-2</v>
      </c>
      <c r="AE6" s="8">
        <f t="shared" si="1"/>
        <v>-1.2407407407407722</v>
      </c>
      <c r="AF6" s="8">
        <f t="shared" si="2"/>
        <v>9.5238095238093148E-3</v>
      </c>
      <c r="AG6" s="8">
        <f>(X6-K6)/K6</f>
        <v>-4.5547611266673022E-15</v>
      </c>
      <c r="AH6" s="8">
        <f t="shared" si="3"/>
        <v>7.8947368421050781E-2</v>
      </c>
      <c r="AI6" s="8">
        <f t="shared" si="3"/>
        <v>-7.1428571428557838E-2</v>
      </c>
    </row>
    <row r="7" spans="1:35" x14ac:dyDescent="0.2">
      <c r="B7">
        <v>6</v>
      </c>
      <c r="C7">
        <v>10.33</v>
      </c>
      <c r="D7">
        <v>11.03</v>
      </c>
      <c r="E7">
        <v>10.89</v>
      </c>
      <c r="F7">
        <v>11.59</v>
      </c>
      <c r="G7">
        <f>C8-E7</f>
        <v>0.55999999999999872</v>
      </c>
      <c r="H7">
        <f>E8-C8</f>
        <v>0.5600000000000005</v>
      </c>
      <c r="I7" s="7">
        <f t="shared" si="4"/>
        <v>-3.1720657846433117E-15</v>
      </c>
      <c r="J7" s="3">
        <f>C8-C7</f>
        <v>1.1199999999999992</v>
      </c>
      <c r="K7">
        <f>E7-F6</f>
        <v>0.41000000000000014</v>
      </c>
      <c r="L7">
        <f>C8-D7</f>
        <v>0.41999999999999993</v>
      </c>
      <c r="M7">
        <f>D7-E7</f>
        <v>0.13999999999999879</v>
      </c>
      <c r="N7">
        <v>1.0804</v>
      </c>
      <c r="P7">
        <v>9.4</v>
      </c>
      <c r="Q7">
        <v>10.06</v>
      </c>
      <c r="R7">
        <v>9.93</v>
      </c>
      <c r="S7">
        <v>10.62</v>
      </c>
      <c r="T7">
        <f>P8-R7</f>
        <v>0.55000000000000071</v>
      </c>
      <c r="U7">
        <f>R8-P8</f>
        <v>0.55999999999999872</v>
      </c>
      <c r="V7" s="7">
        <f t="shared" si="5"/>
        <v>-1.8181818181814541E-2</v>
      </c>
      <c r="W7" s="3">
        <f>P8-P7</f>
        <v>1.08</v>
      </c>
      <c r="X7">
        <f>R7-S6</f>
        <v>0.39000000000000057</v>
      </c>
      <c r="Y7">
        <f>P8-Q7</f>
        <v>0.41999999999999993</v>
      </c>
      <c r="Z7">
        <f t="shared" si="0"/>
        <v>0.13000000000000078</v>
      </c>
      <c r="AA7">
        <v>1</v>
      </c>
      <c r="AC7" s="8">
        <f t="shared" si="1"/>
        <v>-1.7857142857139345E-2</v>
      </c>
      <c r="AD7" s="8">
        <f t="shared" si="1"/>
        <v>-3.1720657846433014E-15</v>
      </c>
      <c r="AE7" s="8"/>
      <c r="AF7" s="8">
        <f t="shared" si="2"/>
        <v>-3.5714285714284977E-2</v>
      </c>
      <c r="AG7" s="8">
        <f>(X7-K7)/K7</f>
        <v>-4.8780487804876989E-2</v>
      </c>
      <c r="AH7" s="8">
        <f t="shared" si="3"/>
        <v>0</v>
      </c>
      <c r="AI7" s="8">
        <f t="shared" si="3"/>
        <v>-7.1428571428557838E-2</v>
      </c>
    </row>
    <row r="8" spans="1:35" x14ac:dyDescent="0.2">
      <c r="B8">
        <v>7</v>
      </c>
      <c r="C8">
        <v>11.45</v>
      </c>
      <c r="E8">
        <v>12.01</v>
      </c>
      <c r="J8" s="3"/>
      <c r="P8">
        <v>10.48</v>
      </c>
      <c r="Q8">
        <v>11.18</v>
      </c>
      <c r="R8">
        <v>11.04</v>
      </c>
      <c r="Z8">
        <f t="shared" si="0"/>
        <v>0.14000000000000057</v>
      </c>
    </row>
    <row r="9" spans="1:35" x14ac:dyDescent="0.2">
      <c r="J9" s="3"/>
    </row>
    <row r="10" spans="1:35" x14ac:dyDescent="0.2">
      <c r="A10">
        <v>2</v>
      </c>
      <c r="B10">
        <v>10</v>
      </c>
      <c r="C10">
        <v>14.99</v>
      </c>
      <c r="D10" s="3">
        <v>15.708</v>
      </c>
      <c r="E10" s="3">
        <v>15.567</v>
      </c>
      <c r="F10" s="3">
        <v>16.274999999999999</v>
      </c>
      <c r="G10" s="3">
        <f t="shared" ref="G10:G14" si="6">C11-E10</f>
        <v>0.56299999999999883</v>
      </c>
      <c r="H10" s="3">
        <f t="shared" ref="H10:H14" si="7">E11-C11</f>
        <v>0.56200000000000117</v>
      </c>
      <c r="I10" s="7">
        <f t="shared" ref="I10:I13" si="8">(G10-H10)/G10</f>
        <v>1.7761989342765035E-3</v>
      </c>
      <c r="J10" s="3">
        <f>C11-C10</f>
        <v>1.1399999999999988</v>
      </c>
      <c r="L10">
        <f t="shared" ref="L10:L14" si="9">C11-D10</f>
        <v>0.42199999999999882</v>
      </c>
      <c r="M10">
        <f t="shared" ref="M10:M14" si="10">D10-E10</f>
        <v>0.14100000000000001</v>
      </c>
      <c r="N10">
        <v>1.0556000000000001</v>
      </c>
      <c r="T10" s="3">
        <f t="shared" ref="T10:T14" si="11">P11-R10</f>
        <v>0</v>
      </c>
      <c r="U10" s="3">
        <f t="shared" ref="U10:U14" si="12">R11-P11</f>
        <v>0</v>
      </c>
      <c r="V10" s="7" t="e">
        <f t="shared" ref="V10:V13" si="13">(T10-U10)/T10</f>
        <v>#DIV/0!</v>
      </c>
      <c r="W10" s="3">
        <f t="shared" ref="W10:W14" si="14">P11-P10</f>
        <v>0</v>
      </c>
      <c r="Y10">
        <f t="shared" ref="Y10:Y14" si="15">P11-Q10</f>
        <v>0</v>
      </c>
      <c r="Z10">
        <f t="shared" ref="Z10:Z14" si="16">Q10-R10</f>
        <v>0</v>
      </c>
      <c r="AA10">
        <v>1.1000000000000001</v>
      </c>
      <c r="AC10" s="8">
        <f t="shared" ref="AC10:AF14" si="17">(T10-G10)/G10</f>
        <v>-1</v>
      </c>
      <c r="AD10" s="8">
        <f t="shared" si="17"/>
        <v>-1</v>
      </c>
      <c r="AE10" s="8" t="e">
        <f t="shared" si="17"/>
        <v>#DIV/0!</v>
      </c>
      <c r="AF10" s="8">
        <f t="shared" si="17"/>
        <v>-1</v>
      </c>
      <c r="AG10" s="8"/>
      <c r="AH10" s="8">
        <f t="shared" ref="AH10:AI14" si="18">(Y10-L10)/L10</f>
        <v>-1</v>
      </c>
      <c r="AI10" s="8">
        <f t="shared" si="18"/>
        <v>-1</v>
      </c>
    </row>
    <row r="11" spans="1:35" x14ac:dyDescent="0.2">
      <c r="B11">
        <v>11</v>
      </c>
      <c r="C11">
        <v>16.13</v>
      </c>
      <c r="D11" s="3">
        <v>16.817</v>
      </c>
      <c r="E11" s="3">
        <v>16.692</v>
      </c>
      <c r="F11" s="3">
        <v>17.350000000000001</v>
      </c>
      <c r="G11" s="3">
        <f t="shared" si="6"/>
        <v>0.50799999999999912</v>
      </c>
      <c r="H11" s="3">
        <f t="shared" si="7"/>
        <v>0.53300000000000125</v>
      </c>
      <c r="I11" s="7">
        <f t="shared" si="8"/>
        <v>-4.9212598425201134E-2</v>
      </c>
      <c r="J11" s="3">
        <f t="shared" ref="J10:J14" si="19">C12-C11</f>
        <v>1.0700000000000003</v>
      </c>
      <c r="K11">
        <f t="shared" ref="K11:K14" si="20">E11-F10</f>
        <v>0.41700000000000159</v>
      </c>
      <c r="L11">
        <f t="shared" si="9"/>
        <v>0.38299999999999912</v>
      </c>
      <c r="M11">
        <f t="shared" si="10"/>
        <v>0.125</v>
      </c>
      <c r="N11">
        <v>1.1492</v>
      </c>
      <c r="S11">
        <v>16.37</v>
      </c>
      <c r="T11" s="3">
        <f t="shared" si="11"/>
        <v>16.239999999999998</v>
      </c>
      <c r="U11" s="3">
        <f t="shared" si="12"/>
        <v>0.52000000000000313</v>
      </c>
      <c r="V11" s="7">
        <f t="shared" si="13"/>
        <v>0.96798029556650222</v>
      </c>
      <c r="W11" s="3">
        <f>P12-P11</f>
        <v>16.239999999999998</v>
      </c>
      <c r="X11">
        <f t="shared" ref="X11:X14" si="21">R11-S10</f>
        <v>0</v>
      </c>
      <c r="Y11">
        <f t="shared" si="15"/>
        <v>16.239999999999998</v>
      </c>
      <c r="Z11">
        <f t="shared" si="16"/>
        <v>0</v>
      </c>
      <c r="AA11">
        <v>1.1000000000000001</v>
      </c>
      <c r="AC11" s="8">
        <f t="shared" si="17"/>
        <v>30.968503937007927</v>
      </c>
      <c r="AD11" s="8">
        <f t="shared" si="17"/>
        <v>-2.4390243902435448E-2</v>
      </c>
      <c r="AE11" s="8">
        <f t="shared" si="17"/>
        <v>-20.669359605909616</v>
      </c>
      <c r="AF11" s="8">
        <f t="shared" si="17"/>
        <v>14.177570093457938</v>
      </c>
      <c r="AG11" s="8">
        <f>(X11-K11)/K11</f>
        <v>-1</v>
      </c>
      <c r="AH11" s="8">
        <f t="shared" si="18"/>
        <v>41.402088772846049</v>
      </c>
      <c r="AI11" s="8">
        <f t="shared" si="18"/>
        <v>-1</v>
      </c>
    </row>
    <row r="12" spans="1:35" x14ac:dyDescent="0.2">
      <c r="B12">
        <v>12</v>
      </c>
      <c r="C12">
        <v>17.2</v>
      </c>
      <c r="D12" s="3">
        <v>17.858000000000001</v>
      </c>
      <c r="E12" s="3">
        <v>17.733000000000001</v>
      </c>
      <c r="F12" s="3">
        <v>18.391999999999999</v>
      </c>
      <c r="G12" s="3">
        <f t="shared" si="6"/>
        <v>0.51699999999999946</v>
      </c>
      <c r="H12" s="3">
        <f t="shared" si="7"/>
        <v>0.53300000000000125</v>
      </c>
      <c r="I12" s="7">
        <f t="shared" si="8"/>
        <v>-3.094777562863019E-2</v>
      </c>
      <c r="J12" s="3">
        <f t="shared" si="19"/>
        <v>1.0500000000000007</v>
      </c>
      <c r="K12">
        <f t="shared" si="20"/>
        <v>0.38299999999999912</v>
      </c>
      <c r="L12">
        <f t="shared" si="9"/>
        <v>0.39199999999999946</v>
      </c>
      <c r="M12">
        <f t="shared" si="10"/>
        <v>0.125</v>
      </c>
      <c r="N12">
        <v>1.1928000000000001</v>
      </c>
      <c r="P12">
        <v>16.239999999999998</v>
      </c>
      <c r="Q12">
        <v>16.88</v>
      </c>
      <c r="R12">
        <v>16.760000000000002</v>
      </c>
      <c r="S12">
        <v>17.41</v>
      </c>
      <c r="T12" s="3">
        <f t="shared" si="11"/>
        <v>0.51999999999999957</v>
      </c>
      <c r="U12" s="3">
        <f t="shared" si="12"/>
        <v>-17.28</v>
      </c>
      <c r="V12" s="7">
        <f t="shared" si="13"/>
        <v>34.230769230769262</v>
      </c>
      <c r="W12" s="3">
        <f t="shared" si="14"/>
        <v>1.0400000000000027</v>
      </c>
      <c r="X12">
        <f t="shared" si="21"/>
        <v>0.39000000000000057</v>
      </c>
      <c r="Y12">
        <f t="shared" si="15"/>
        <v>0.40000000000000213</v>
      </c>
      <c r="Z12">
        <f t="shared" si="16"/>
        <v>0.11999999999999744</v>
      </c>
      <c r="AA12">
        <v>1.1000000000000001</v>
      </c>
      <c r="AC12" s="8">
        <f t="shared" si="17"/>
        <v>5.8027079303677306E-3</v>
      </c>
      <c r="AD12" s="8">
        <f t="shared" si="17"/>
        <v>-33.42026266416503</v>
      </c>
      <c r="AE12" s="8">
        <f t="shared" si="17"/>
        <v>-1107.0817307691068</v>
      </c>
      <c r="AF12" s="8">
        <f t="shared" si="17"/>
        <v>-9.5238095238076234E-3</v>
      </c>
      <c r="AG12" s="8">
        <f>(X12-K12)/K12</f>
        <v>1.8276762402092601E-2</v>
      </c>
      <c r="AH12" s="8">
        <f t="shared" si="18"/>
        <v>2.0408163265312966E-2</v>
      </c>
      <c r="AI12" s="8">
        <f t="shared" si="18"/>
        <v>-4.0000000000020464E-2</v>
      </c>
    </row>
    <row r="13" spans="1:35" x14ac:dyDescent="0.2">
      <c r="B13">
        <v>13</v>
      </c>
      <c r="C13">
        <v>18.25</v>
      </c>
      <c r="D13" s="3">
        <v>18.899999999999999</v>
      </c>
      <c r="E13" s="3">
        <v>18.783000000000001</v>
      </c>
      <c r="F13" s="3">
        <v>19.457999999999998</v>
      </c>
      <c r="G13" s="3">
        <f t="shared" si="6"/>
        <v>0.51699999999999946</v>
      </c>
      <c r="H13" s="3">
        <f t="shared" si="7"/>
        <v>0.55799999999999983</v>
      </c>
      <c r="I13" s="7">
        <f t="shared" si="8"/>
        <v>-7.9303675048356698E-2</v>
      </c>
      <c r="J13" s="3">
        <f t="shared" si="19"/>
        <v>1.0500000000000007</v>
      </c>
      <c r="K13">
        <f t="shared" si="20"/>
        <v>0.39100000000000179</v>
      </c>
      <c r="L13">
        <f t="shared" si="9"/>
        <v>0.40000000000000213</v>
      </c>
      <c r="M13">
        <f t="shared" si="10"/>
        <v>0.11699999999999733</v>
      </c>
      <c r="N13">
        <v>1.1644000000000001</v>
      </c>
      <c r="P13">
        <v>17.28</v>
      </c>
      <c r="S13">
        <v>18.45</v>
      </c>
      <c r="T13" s="3">
        <f t="shared" si="11"/>
        <v>18.32</v>
      </c>
      <c r="U13" s="3">
        <f t="shared" si="12"/>
        <v>0.51999999999999957</v>
      </c>
      <c r="V13" s="7">
        <f t="shared" si="13"/>
        <v>0.97161572052401746</v>
      </c>
      <c r="W13" s="3">
        <f t="shared" si="14"/>
        <v>1.0399999999999991</v>
      </c>
      <c r="X13">
        <f t="shared" si="21"/>
        <v>-17.41</v>
      </c>
      <c r="Y13">
        <f t="shared" si="15"/>
        <v>18.32</v>
      </c>
      <c r="Z13">
        <f t="shared" si="16"/>
        <v>0</v>
      </c>
      <c r="AA13">
        <v>1.1000000000000001</v>
      </c>
      <c r="AC13" s="8">
        <f t="shared" si="17"/>
        <v>34.435203094777599</v>
      </c>
      <c r="AD13" s="8">
        <f t="shared" si="17"/>
        <v>-6.8100358422939544E-2</v>
      </c>
      <c r="AE13" s="8">
        <f t="shared" si="17"/>
        <v>-13.251837256363705</v>
      </c>
      <c r="AF13" s="8">
        <f t="shared" si="17"/>
        <v>-9.5238095238110061E-3</v>
      </c>
      <c r="AG13" s="8">
        <f>(X13-K13)/K13</f>
        <v>-45.526854219948646</v>
      </c>
      <c r="AH13" s="8">
        <f t="shared" si="18"/>
        <v>44.799999999999756</v>
      </c>
      <c r="AI13" s="8">
        <f t="shared" si="18"/>
        <v>-1</v>
      </c>
    </row>
    <row r="14" spans="1:35" x14ac:dyDescent="0.2">
      <c r="B14">
        <v>14</v>
      </c>
      <c r="C14">
        <v>19.3</v>
      </c>
      <c r="D14" s="3">
        <v>19.983000000000001</v>
      </c>
      <c r="E14" s="3">
        <v>19.858000000000001</v>
      </c>
      <c r="F14" s="3">
        <v>20.617000000000001</v>
      </c>
      <c r="G14" s="3">
        <f t="shared" si="6"/>
        <v>0.58200000000000074</v>
      </c>
      <c r="H14" s="3">
        <f t="shared" si="7"/>
        <v>0.70199999999999818</v>
      </c>
      <c r="I14" s="7"/>
      <c r="J14" s="3">
        <f t="shared" si="19"/>
        <v>1.1400000000000006</v>
      </c>
      <c r="K14">
        <f t="shared" si="20"/>
        <v>0.40000000000000213</v>
      </c>
      <c r="L14">
        <f t="shared" si="9"/>
        <v>0.45700000000000074</v>
      </c>
      <c r="M14">
        <f t="shared" si="10"/>
        <v>0.125</v>
      </c>
      <c r="N14">
        <v>1.0590999999999999</v>
      </c>
      <c r="P14">
        <v>18.32</v>
      </c>
      <c r="Q14">
        <v>18.98</v>
      </c>
      <c r="R14">
        <v>18.84</v>
      </c>
      <c r="S14">
        <v>19.52</v>
      </c>
      <c r="T14" s="3">
        <f t="shared" si="11"/>
        <v>0.55000000000000071</v>
      </c>
      <c r="U14" s="3">
        <f t="shared" si="12"/>
        <v>0.71999999999999886</v>
      </c>
      <c r="V14" s="7"/>
      <c r="W14" s="3">
        <f t="shared" si="14"/>
        <v>1.0700000000000003</v>
      </c>
      <c r="X14">
        <f t="shared" si="21"/>
        <v>0.39000000000000057</v>
      </c>
      <c r="Y14">
        <f t="shared" si="15"/>
        <v>0.41000000000000014</v>
      </c>
      <c r="Z14">
        <f t="shared" si="16"/>
        <v>0.14000000000000057</v>
      </c>
      <c r="AA14">
        <v>1.1000000000000001</v>
      </c>
      <c r="AC14" s="8">
        <f t="shared" si="17"/>
        <v>-5.4982817869415786E-2</v>
      </c>
      <c r="AD14" s="8">
        <f t="shared" si="17"/>
        <v>2.5641025641026678E-2</v>
      </c>
      <c r="AE14" s="8"/>
      <c r="AF14" s="8">
        <f t="shared" si="17"/>
        <v>-6.1403508771930043E-2</v>
      </c>
      <c r="AG14" s="8">
        <f>(X14-K14)/K14</f>
        <v>-2.5000000000003776E-2</v>
      </c>
      <c r="AH14" s="8">
        <f t="shared" si="18"/>
        <v>-0.10284463894967291</v>
      </c>
      <c r="AI14" s="8">
        <f t="shared" si="18"/>
        <v>0.12000000000000455</v>
      </c>
    </row>
    <row r="15" spans="1:35" x14ac:dyDescent="0.2">
      <c r="B15">
        <v>15</v>
      </c>
      <c r="C15">
        <v>20.440000000000001</v>
      </c>
      <c r="E15" s="3">
        <v>21.141999999999999</v>
      </c>
      <c r="F15" s="3"/>
      <c r="J15" s="3"/>
      <c r="P15">
        <v>19.39</v>
      </c>
      <c r="R15">
        <v>20.11</v>
      </c>
    </row>
    <row r="16" spans="1:35" x14ac:dyDescent="0.2">
      <c r="J16" s="3"/>
    </row>
    <row r="17" spans="1:35" x14ac:dyDescent="0.2">
      <c r="A17">
        <v>3</v>
      </c>
      <c r="B17">
        <v>18</v>
      </c>
      <c r="C17" s="3">
        <v>23.033000000000001</v>
      </c>
      <c r="D17" s="3">
        <v>23.725000000000001</v>
      </c>
      <c r="E17" s="3">
        <v>23.582999999999998</v>
      </c>
      <c r="F17" s="3">
        <v>24.266999999999999</v>
      </c>
      <c r="G17" s="3">
        <f t="shared" ref="G17:G20" si="22">C18-E17</f>
        <v>0.54200000000000159</v>
      </c>
      <c r="H17" s="3">
        <f t="shared" ref="H17:H20" si="23">E18-C18</f>
        <v>0.54200000000000159</v>
      </c>
      <c r="I17" s="7">
        <f t="shared" ref="I17:I20" si="24">(G17-H17)/G17</f>
        <v>0</v>
      </c>
      <c r="J17" s="3">
        <f t="shared" ref="J17:J20" si="25">C18-C17</f>
        <v>1.0919999999999987</v>
      </c>
      <c r="L17">
        <f t="shared" ref="L17:L20" si="26">C18-D17</f>
        <v>0.39999999999999858</v>
      </c>
      <c r="M17">
        <f t="shared" ref="M17:M20" si="27">D17-E17</f>
        <v>0.14200000000000301</v>
      </c>
      <c r="N17">
        <v>1.0923</v>
      </c>
      <c r="P17">
        <v>21.96</v>
      </c>
      <c r="R17">
        <v>22.56</v>
      </c>
      <c r="T17" s="3">
        <f t="shared" ref="T17:T20" si="28">P18-R17</f>
        <v>0.56000000000000227</v>
      </c>
      <c r="U17" s="3">
        <f t="shared" ref="U17:U20" si="29">R18-P18</f>
        <v>-23.12</v>
      </c>
      <c r="V17" s="7">
        <f t="shared" ref="V17:V20" si="30">(T17-U17)/T17</f>
        <v>42.285714285714121</v>
      </c>
      <c r="W17" s="3">
        <f t="shared" ref="W17:W20" si="31">P18-P17</f>
        <v>1.1600000000000001</v>
      </c>
      <c r="Y17">
        <f t="shared" ref="Y17:Y20" si="32">P18-Q17</f>
        <v>23.12</v>
      </c>
      <c r="Z17">
        <f t="shared" ref="Z17:Z20" si="33">Q17-R17</f>
        <v>-22.56</v>
      </c>
      <c r="AA17">
        <v>1</v>
      </c>
      <c r="AC17" s="8">
        <f t="shared" ref="AC17:AD20" si="34">(T17-G17)/G17</f>
        <v>3.3210332103322193E-2</v>
      </c>
      <c r="AD17" s="8">
        <f t="shared" si="34"/>
        <v>-43.656826568265558</v>
      </c>
      <c r="AE17" s="8"/>
      <c r="AF17" s="8">
        <f t="shared" ref="AF17:AF20" si="35">(W17-J17)/J17</f>
        <v>6.2271062271063618E-2</v>
      </c>
      <c r="AG17" s="8"/>
      <c r="AH17" s="8">
        <f t="shared" ref="AH17:AI20" si="36">(Y17-L17)/L17</f>
        <v>56.80000000000021</v>
      </c>
      <c r="AI17" s="8">
        <f t="shared" si="36"/>
        <v>-159.87323943661633</v>
      </c>
    </row>
    <row r="18" spans="1:35" x14ac:dyDescent="0.2">
      <c r="B18">
        <v>19</v>
      </c>
      <c r="C18" s="3">
        <v>24.125</v>
      </c>
      <c r="D18" s="3">
        <v>24.808</v>
      </c>
      <c r="E18" s="3">
        <v>24.667000000000002</v>
      </c>
      <c r="F18" s="3">
        <v>25.332999999999998</v>
      </c>
      <c r="G18" s="3">
        <f t="shared" si="22"/>
        <v>0.52499999999999858</v>
      </c>
      <c r="H18" s="3">
        <f t="shared" si="23"/>
        <v>0.54100000000000037</v>
      </c>
      <c r="I18" s="7">
        <f t="shared" si="24"/>
        <v>-3.047619047619397E-2</v>
      </c>
      <c r="J18" s="3">
        <f t="shared" si="25"/>
        <v>1.0670000000000002</v>
      </c>
      <c r="K18">
        <f t="shared" ref="K18:K20" si="37">E18-F17</f>
        <v>0.40000000000000213</v>
      </c>
      <c r="L18">
        <f t="shared" si="26"/>
        <v>0.38400000000000034</v>
      </c>
      <c r="M18">
        <f t="shared" si="27"/>
        <v>0.14099999999999824</v>
      </c>
      <c r="N18">
        <v>1.1692</v>
      </c>
      <c r="P18">
        <v>23.12</v>
      </c>
      <c r="T18" s="3">
        <f t="shared" si="28"/>
        <v>24.19</v>
      </c>
      <c r="U18" s="3">
        <f t="shared" si="29"/>
        <v>0.51999999999999957</v>
      </c>
      <c r="V18" s="7">
        <f t="shared" si="30"/>
        <v>0.97850351384869783</v>
      </c>
      <c r="W18" s="3">
        <f t="shared" si="31"/>
        <v>1.0700000000000003</v>
      </c>
      <c r="X18">
        <f t="shared" ref="X18:X20" si="38">R18-S17</f>
        <v>0</v>
      </c>
      <c r="Y18">
        <f t="shared" si="32"/>
        <v>24.19</v>
      </c>
      <c r="Z18">
        <f t="shared" si="33"/>
        <v>0</v>
      </c>
      <c r="AA18">
        <v>1</v>
      </c>
      <c r="AC18" s="8">
        <f t="shared" si="34"/>
        <v>45.076190476190604</v>
      </c>
      <c r="AD18" s="8">
        <f t="shared" si="34"/>
        <v>-3.8817005545287948E-2</v>
      </c>
      <c r="AE18" s="8">
        <f>(V18-I18)/I18</f>
        <v>-33.10714654815672</v>
      </c>
      <c r="AF18" s="8">
        <f t="shared" si="35"/>
        <v>2.8116213683225051E-3</v>
      </c>
      <c r="AG18" s="8">
        <f>(X18-K18)/K18</f>
        <v>-1</v>
      </c>
      <c r="AH18" s="8">
        <f t="shared" si="36"/>
        <v>61.994791666666615</v>
      </c>
      <c r="AI18" s="8">
        <f t="shared" si="36"/>
        <v>-1</v>
      </c>
    </row>
    <row r="19" spans="1:35" x14ac:dyDescent="0.2">
      <c r="B19">
        <v>20</v>
      </c>
      <c r="C19" s="3">
        <v>25.192</v>
      </c>
      <c r="D19" s="3">
        <v>25.875</v>
      </c>
      <c r="E19" s="3">
        <v>25.733000000000001</v>
      </c>
      <c r="F19" s="3">
        <v>26.417000000000002</v>
      </c>
      <c r="G19" s="3">
        <f t="shared" si="22"/>
        <v>0.54199999999999804</v>
      </c>
      <c r="H19" s="3">
        <f t="shared" si="23"/>
        <v>0.53300000000000125</v>
      </c>
      <c r="I19" s="7">
        <f t="shared" si="24"/>
        <v>1.660516605165465E-2</v>
      </c>
      <c r="J19" s="3">
        <f t="shared" si="25"/>
        <v>1.0829999999999984</v>
      </c>
      <c r="K19">
        <f t="shared" si="37"/>
        <v>0.40000000000000213</v>
      </c>
      <c r="L19">
        <f t="shared" si="26"/>
        <v>0.39999999999999858</v>
      </c>
      <c r="M19">
        <f t="shared" si="27"/>
        <v>0.14199999999999946</v>
      </c>
      <c r="N19">
        <v>1.1569</v>
      </c>
      <c r="P19">
        <v>24.19</v>
      </c>
      <c r="R19">
        <v>24.71</v>
      </c>
      <c r="T19" s="3">
        <f t="shared" si="28"/>
        <v>0.53999999999999915</v>
      </c>
      <c r="U19" s="3">
        <f>R20-P20</f>
        <v>-25.25</v>
      </c>
      <c r="V19" s="7">
        <f t="shared" si="30"/>
        <v>47.759259259259331</v>
      </c>
      <c r="W19" s="3">
        <f t="shared" si="31"/>
        <v>1.0599999999999987</v>
      </c>
      <c r="X19">
        <f t="shared" si="38"/>
        <v>24.71</v>
      </c>
      <c r="Y19">
        <f t="shared" si="32"/>
        <v>25.25</v>
      </c>
      <c r="Z19">
        <f t="shared" si="33"/>
        <v>-24.71</v>
      </c>
      <c r="AA19">
        <v>1</v>
      </c>
      <c r="AC19" s="8">
        <f t="shared" si="34"/>
        <v>-3.6900369003669718E-3</v>
      </c>
      <c r="AD19" s="8">
        <f t="shared" si="34"/>
        <v>-48.373358348967997</v>
      </c>
      <c r="AE19" s="8">
        <f>(V19-I19)/I19</f>
        <v>2875.1687242808557</v>
      </c>
      <c r="AF19" s="8">
        <f t="shared" si="35"/>
        <v>-2.1237303785779982E-2</v>
      </c>
      <c r="AG19" s="8">
        <f>(X19-K19)/K19</f>
        <v>60.774999999999672</v>
      </c>
      <c r="AH19" s="8">
        <f t="shared" si="36"/>
        <v>62.125000000000227</v>
      </c>
      <c r="AI19" s="8">
        <f t="shared" si="36"/>
        <v>-175.01408450704292</v>
      </c>
    </row>
    <row r="20" spans="1:35" x14ac:dyDescent="0.2">
      <c r="B20">
        <v>21</v>
      </c>
      <c r="C20" s="3">
        <v>26.274999999999999</v>
      </c>
      <c r="D20" s="3">
        <v>26.925000000000001</v>
      </c>
      <c r="E20" s="3">
        <v>26.808</v>
      </c>
      <c r="F20" s="3">
        <v>27.483000000000001</v>
      </c>
      <c r="G20" s="3">
        <f t="shared" si="22"/>
        <v>0.53399999999999892</v>
      </c>
      <c r="H20" s="3">
        <f t="shared" si="23"/>
        <v>0.57500000000000284</v>
      </c>
      <c r="I20" s="7">
        <f t="shared" si="24"/>
        <v>-7.6779026217235966E-2</v>
      </c>
      <c r="J20" s="3">
        <f t="shared" si="25"/>
        <v>1.0670000000000002</v>
      </c>
      <c r="K20">
        <f t="shared" si="37"/>
        <v>0.39099999999999824</v>
      </c>
      <c r="L20">
        <f t="shared" si="26"/>
        <v>0.41699999999999804</v>
      </c>
      <c r="M20">
        <f t="shared" si="27"/>
        <v>0.11700000000000088</v>
      </c>
      <c r="N20">
        <v>1.1503000000000001</v>
      </c>
      <c r="P20">
        <v>25.25</v>
      </c>
      <c r="T20" s="3">
        <f t="shared" si="28"/>
        <v>26.31</v>
      </c>
      <c r="U20" s="3">
        <f t="shared" si="29"/>
        <v>-26.31</v>
      </c>
      <c r="V20" s="7">
        <f t="shared" si="30"/>
        <v>2</v>
      </c>
      <c r="W20" s="3">
        <f t="shared" si="31"/>
        <v>1.0599999999999987</v>
      </c>
      <c r="X20">
        <f t="shared" si="38"/>
        <v>0</v>
      </c>
      <c r="Y20">
        <f t="shared" si="32"/>
        <v>26.31</v>
      </c>
      <c r="Z20">
        <f t="shared" si="33"/>
        <v>0</v>
      </c>
      <c r="AA20">
        <v>1</v>
      </c>
      <c r="AC20" s="8">
        <f t="shared" si="34"/>
        <v>48.269662921348413</v>
      </c>
      <c r="AD20" s="8">
        <f t="shared" si="34"/>
        <v>-46.756521739130207</v>
      </c>
      <c r="AE20" s="8">
        <f>(V20-I20)/I20</f>
        <v>-27.048780487802336</v>
      </c>
      <c r="AF20" s="8">
        <f t="shared" si="35"/>
        <v>-6.5604498594202887E-3</v>
      </c>
      <c r="AG20" s="8">
        <f>(X20-K20)/K20</f>
        <v>-1</v>
      </c>
      <c r="AH20" s="8">
        <f t="shared" si="36"/>
        <v>62.093525179856407</v>
      </c>
      <c r="AI20" s="8">
        <f t="shared" si="36"/>
        <v>-1</v>
      </c>
    </row>
    <row r="21" spans="1:35" x14ac:dyDescent="0.2">
      <c r="B21">
        <v>22</v>
      </c>
      <c r="C21" s="3">
        <v>27.341999999999999</v>
      </c>
      <c r="D21" s="3"/>
      <c r="E21" s="3">
        <v>27.917000000000002</v>
      </c>
      <c r="F21" s="3"/>
      <c r="J21" s="3"/>
      <c r="P21">
        <v>26.31</v>
      </c>
      <c r="T21" s="3"/>
      <c r="U21" s="3"/>
      <c r="V21" s="3"/>
      <c r="W21" s="3"/>
      <c r="AC21" s="8"/>
      <c r="AD21" s="8"/>
      <c r="AE21" s="8"/>
      <c r="AF21" s="8"/>
      <c r="AG21" s="8"/>
      <c r="AH21" s="8"/>
      <c r="AI21" s="8"/>
    </row>
    <row r="22" spans="1:35" x14ac:dyDescent="0.2">
      <c r="C22" s="3"/>
      <c r="D22" s="3"/>
      <c r="E22" s="3"/>
      <c r="F22" s="3"/>
      <c r="J22" s="3"/>
    </row>
    <row r="23" spans="1:35" x14ac:dyDescent="0.2">
      <c r="A23">
        <v>4</v>
      </c>
      <c r="B23">
        <v>25</v>
      </c>
      <c r="C23" s="3">
        <v>31.016999999999999</v>
      </c>
      <c r="D23" s="3">
        <v>31.766999999999999</v>
      </c>
      <c r="E23" s="3">
        <v>31.608000000000001</v>
      </c>
      <c r="F23" s="3">
        <v>32.366999999999997</v>
      </c>
      <c r="G23" s="3">
        <f t="shared" ref="G23:G26" si="39">C24-E23</f>
        <v>0.58399999999999963</v>
      </c>
      <c r="H23" s="3">
        <f t="shared" ref="H23:H26" si="40">E24-C24</f>
        <v>0.58299999999999841</v>
      </c>
      <c r="I23" s="7">
        <f t="shared" ref="I23:I26" si="41">(G23-H23)/G23</f>
        <v>1.7123287671253814E-3</v>
      </c>
      <c r="J23" s="3">
        <f t="shared" ref="J23:J26" si="42">C24-C23</f>
        <v>1.1750000000000007</v>
      </c>
      <c r="L23">
        <f t="shared" ref="L23:L26" si="43">C24-D23</f>
        <v>0.42500000000000071</v>
      </c>
      <c r="M23">
        <f t="shared" ref="M23:M26" si="44">D23-E23</f>
        <v>0.15899999999999892</v>
      </c>
      <c r="N23">
        <v>0.9869</v>
      </c>
      <c r="T23" s="3">
        <f t="shared" ref="T23:T26" si="45">P24-R23</f>
        <v>31.09</v>
      </c>
      <c r="U23" s="3">
        <f t="shared" ref="U23:U26" si="46">R24-P24</f>
        <v>-31.09</v>
      </c>
      <c r="V23" s="7">
        <f t="shared" ref="V23:V26" si="47">(T23-U23)/T23</f>
        <v>2</v>
      </c>
      <c r="W23" s="3">
        <f t="shared" ref="W23:W26" si="48">P24-P23</f>
        <v>31.09</v>
      </c>
      <c r="Y23">
        <f t="shared" ref="Y23:Y26" si="49">P24-Q23</f>
        <v>31.09</v>
      </c>
      <c r="Z23">
        <f t="shared" ref="Z23:Z26" si="50">Q23-R23</f>
        <v>0</v>
      </c>
      <c r="AA23">
        <v>0.9</v>
      </c>
      <c r="AC23" s="8">
        <f t="shared" ref="AC23:AF26" si="51">(T23-G23)/G23</f>
        <v>52.23630136986305</v>
      </c>
      <c r="AD23" s="8">
        <f t="shared" si="51"/>
        <v>-54.327615780446116</v>
      </c>
      <c r="AE23" s="8">
        <f t="shared" si="51"/>
        <v>1166.9999999985719</v>
      </c>
      <c r="AF23" s="8">
        <f t="shared" si="51"/>
        <v>25.459574468085091</v>
      </c>
      <c r="AG23" s="8"/>
      <c r="AH23" s="8">
        <f t="shared" ref="AH23:AI26" si="52">(Y23-L23)/L23</f>
        <v>72.152941176470463</v>
      </c>
      <c r="AI23" s="8">
        <f t="shared" si="52"/>
        <v>-1</v>
      </c>
    </row>
    <row r="24" spans="1:35" x14ac:dyDescent="0.2">
      <c r="B24">
        <v>26</v>
      </c>
      <c r="C24" s="3">
        <v>32.192</v>
      </c>
      <c r="D24" s="3">
        <v>32.917000000000002</v>
      </c>
      <c r="E24" s="3">
        <v>32.774999999999999</v>
      </c>
      <c r="F24" s="3">
        <v>33.466999999999999</v>
      </c>
      <c r="G24" s="3">
        <f t="shared" si="39"/>
        <v>0.54200000000000159</v>
      </c>
      <c r="H24" s="3">
        <f t="shared" si="40"/>
        <v>0.54999999999999716</v>
      </c>
      <c r="I24" s="7">
        <f t="shared" si="41"/>
        <v>-1.4760147601467792E-2</v>
      </c>
      <c r="J24" s="3">
        <f t="shared" si="42"/>
        <v>1.125</v>
      </c>
      <c r="K24">
        <f t="shared" ref="K24:K26" si="53">E24-F23</f>
        <v>0.40800000000000125</v>
      </c>
      <c r="L24">
        <f t="shared" si="43"/>
        <v>0.39999999999999858</v>
      </c>
      <c r="M24">
        <f t="shared" si="44"/>
        <v>0.14200000000000301</v>
      </c>
      <c r="N24">
        <v>1.0771999999999999</v>
      </c>
      <c r="P24">
        <v>31.09</v>
      </c>
      <c r="T24" s="3">
        <f t="shared" si="45"/>
        <v>32.25</v>
      </c>
      <c r="U24" s="3">
        <f t="shared" si="46"/>
        <v>-32.25</v>
      </c>
      <c r="V24" s="7">
        <f t="shared" si="47"/>
        <v>2</v>
      </c>
      <c r="W24" s="3">
        <f t="shared" si="48"/>
        <v>1.1600000000000001</v>
      </c>
      <c r="X24">
        <f t="shared" ref="X24:X26" si="54">R24-S23</f>
        <v>0</v>
      </c>
      <c r="Y24">
        <f t="shared" si="49"/>
        <v>32.25</v>
      </c>
      <c r="Z24">
        <f t="shared" si="50"/>
        <v>0</v>
      </c>
      <c r="AA24">
        <v>0.9</v>
      </c>
      <c r="AC24" s="8">
        <f t="shared" si="51"/>
        <v>58.501845018450013</v>
      </c>
      <c r="AD24" s="8">
        <f t="shared" si="51"/>
        <v>-59.636363636363939</v>
      </c>
      <c r="AE24" s="8">
        <f t="shared" si="51"/>
        <v>-136.50000000007549</v>
      </c>
      <c r="AF24" s="8">
        <f t="shared" si="51"/>
        <v>3.1111111111111239E-2</v>
      </c>
      <c r="AG24" s="8">
        <f>(X24-K24)/K24</f>
        <v>-1</v>
      </c>
      <c r="AH24" s="8">
        <f t="shared" si="52"/>
        <v>79.625000000000284</v>
      </c>
      <c r="AI24" s="8">
        <f t="shared" si="52"/>
        <v>-1</v>
      </c>
    </row>
    <row r="25" spans="1:35" x14ac:dyDescent="0.2">
      <c r="B25">
        <v>27</v>
      </c>
      <c r="C25" s="3">
        <v>33.317</v>
      </c>
      <c r="D25" s="3">
        <v>34</v>
      </c>
      <c r="E25" s="3">
        <v>33.866999999999997</v>
      </c>
      <c r="F25" s="3">
        <v>34.549999999999997</v>
      </c>
      <c r="G25" s="3">
        <f t="shared" si="39"/>
        <v>0.53300000000000125</v>
      </c>
      <c r="H25" s="3">
        <f t="shared" si="40"/>
        <v>0.55799999999999983</v>
      </c>
      <c r="I25" s="7">
        <f t="shared" si="41"/>
        <v>-4.6904315196995346E-2</v>
      </c>
      <c r="J25" s="3">
        <f t="shared" si="42"/>
        <v>1.0829999999999984</v>
      </c>
      <c r="K25">
        <f t="shared" si="53"/>
        <v>0.39999999999999858</v>
      </c>
      <c r="L25">
        <f t="shared" si="43"/>
        <v>0.39999999999999858</v>
      </c>
      <c r="M25">
        <f t="shared" si="44"/>
        <v>0.13300000000000267</v>
      </c>
      <c r="N25">
        <v>1.1392</v>
      </c>
      <c r="P25">
        <v>32.25</v>
      </c>
      <c r="T25" s="3">
        <f t="shared" si="45"/>
        <v>33.340000000000003</v>
      </c>
      <c r="U25" s="3">
        <f t="shared" si="46"/>
        <v>-33.340000000000003</v>
      </c>
      <c r="V25" s="7">
        <f t="shared" si="47"/>
        <v>2</v>
      </c>
      <c r="W25" s="3">
        <f t="shared" si="48"/>
        <v>1.0900000000000034</v>
      </c>
      <c r="X25">
        <f t="shared" si="54"/>
        <v>0</v>
      </c>
      <c r="Y25">
        <f t="shared" si="49"/>
        <v>33.340000000000003</v>
      </c>
      <c r="Z25">
        <f t="shared" si="50"/>
        <v>0</v>
      </c>
      <c r="AA25">
        <v>0.9</v>
      </c>
      <c r="AC25" s="8">
        <f t="shared" si="51"/>
        <v>61.55159474671656</v>
      </c>
      <c r="AD25" s="8">
        <f t="shared" si="51"/>
        <v>-60.749103942652354</v>
      </c>
      <c r="AE25" s="8">
        <f t="shared" si="51"/>
        <v>-43.640000000002523</v>
      </c>
      <c r="AF25" s="8">
        <f t="shared" si="51"/>
        <v>6.463527239155136E-3</v>
      </c>
      <c r="AG25" s="8">
        <f>(X25-K25)/K25</f>
        <v>-1</v>
      </c>
      <c r="AH25" s="8">
        <f t="shared" si="52"/>
        <v>82.350000000000307</v>
      </c>
      <c r="AI25" s="8">
        <f t="shared" si="52"/>
        <v>-1</v>
      </c>
    </row>
    <row r="26" spans="1:35" x14ac:dyDescent="0.2">
      <c r="B26">
        <v>28</v>
      </c>
      <c r="C26" s="3">
        <v>34.4</v>
      </c>
      <c r="D26" s="3">
        <v>35.082999999999998</v>
      </c>
      <c r="E26" s="3">
        <v>34.957999999999998</v>
      </c>
      <c r="F26" s="3">
        <v>35.658000000000001</v>
      </c>
      <c r="G26" s="3">
        <f t="shared" si="39"/>
        <v>0.55000000000000426</v>
      </c>
      <c r="H26" s="3">
        <f t="shared" si="40"/>
        <v>0.57499999999999574</v>
      </c>
      <c r="I26" s="7">
        <f t="shared" si="41"/>
        <v>-4.54545454545296E-2</v>
      </c>
      <c r="J26" s="3">
        <f t="shared" si="42"/>
        <v>1.1080000000000041</v>
      </c>
      <c r="K26">
        <f t="shared" si="53"/>
        <v>0.40800000000000125</v>
      </c>
      <c r="L26">
        <f t="shared" si="43"/>
        <v>0.42500000000000426</v>
      </c>
      <c r="M26">
        <f t="shared" si="44"/>
        <v>0.125</v>
      </c>
      <c r="N26">
        <v>1.1322000000000001</v>
      </c>
      <c r="P26">
        <v>33.340000000000003</v>
      </c>
      <c r="T26" s="3">
        <f t="shared" si="45"/>
        <v>34.42</v>
      </c>
      <c r="U26" s="3">
        <f t="shared" si="46"/>
        <v>-34.42</v>
      </c>
      <c r="V26" s="7">
        <f t="shared" si="47"/>
        <v>2</v>
      </c>
      <c r="W26" s="3">
        <f t="shared" si="48"/>
        <v>1.0799999999999983</v>
      </c>
      <c r="X26">
        <f t="shared" si="54"/>
        <v>0</v>
      </c>
      <c r="Y26">
        <f t="shared" si="49"/>
        <v>34.42</v>
      </c>
      <c r="Z26">
        <f t="shared" si="50"/>
        <v>0</v>
      </c>
      <c r="AA26">
        <v>0.9</v>
      </c>
      <c r="AC26" s="8">
        <f t="shared" si="51"/>
        <v>61.581818181817702</v>
      </c>
      <c r="AD26" s="8">
        <f t="shared" si="51"/>
        <v>-60.86086956521784</v>
      </c>
      <c r="AE26" s="8">
        <f t="shared" si="51"/>
        <v>-45.000000000015341</v>
      </c>
      <c r="AF26" s="8">
        <f t="shared" si="51"/>
        <v>-2.5270758122748822E-2</v>
      </c>
      <c r="AG26" s="8">
        <f>(X26-K26)/K26</f>
        <v>-1</v>
      </c>
      <c r="AH26" s="8">
        <f t="shared" si="52"/>
        <v>79.988235294116834</v>
      </c>
      <c r="AI26" s="8">
        <f t="shared" si="52"/>
        <v>-1</v>
      </c>
    </row>
    <row r="27" spans="1:35" x14ac:dyDescent="0.2">
      <c r="B27">
        <v>29</v>
      </c>
      <c r="C27" s="3">
        <v>35.508000000000003</v>
      </c>
      <c r="D27" s="3"/>
      <c r="E27" s="3">
        <v>36.082999999999998</v>
      </c>
      <c r="F27" s="3"/>
      <c r="G27" s="3"/>
      <c r="H27" s="3"/>
      <c r="I27" s="3"/>
      <c r="J27" s="3"/>
      <c r="P27">
        <v>34.42</v>
      </c>
      <c r="T27" s="3"/>
      <c r="U27" s="3"/>
      <c r="V27" s="3"/>
      <c r="W27" s="3"/>
      <c r="AC27" s="8"/>
      <c r="AD27" s="8"/>
      <c r="AE27" s="8"/>
      <c r="AF27" s="8"/>
      <c r="AG27" s="8"/>
      <c r="AH27" s="8"/>
      <c r="AI27" s="8"/>
    </row>
    <row r="28" spans="1:35" s="4" customFormat="1" x14ac:dyDescent="0.2">
      <c r="C28" s="5"/>
      <c r="D28" s="5"/>
      <c r="E28" s="5"/>
      <c r="F28" s="5"/>
    </row>
    <row r="29" spans="1:35" s="4" customFormat="1" ht="6.5" customHeight="1" x14ac:dyDescent="0.2"/>
    <row r="31" spans="1:35" x14ac:dyDescent="0.2">
      <c r="A31" s="6"/>
      <c r="F31" s="6" t="s">
        <v>13</v>
      </c>
      <c r="G31" s="3">
        <f t="shared" ref="G31:N31" si="55">AVERAGE(G3:G27)</f>
        <v>0.54161111111111104</v>
      </c>
      <c r="H31" s="3">
        <f t="shared" si="55"/>
        <v>0.56083333333333352</v>
      </c>
      <c r="I31" s="7">
        <f t="shared" si="55"/>
        <v>-2.9231543390979938E-2</v>
      </c>
      <c r="J31" s="3">
        <f>AVERAGE(J3:J27)</f>
        <v>1.1005555555555557</v>
      </c>
      <c r="K31" s="3">
        <f t="shared" si="55"/>
        <v>0.40200000000000063</v>
      </c>
      <c r="L31" s="3">
        <f t="shared" si="55"/>
        <v>0.40638888888888869</v>
      </c>
      <c r="M31" s="3">
        <f t="shared" si="55"/>
        <v>0.13522222222222233</v>
      </c>
      <c r="N31" s="3">
        <f t="shared" si="55"/>
        <v>1.1048944444444446</v>
      </c>
      <c r="S31" s="6" t="s">
        <v>13</v>
      </c>
      <c r="T31" s="3">
        <f t="shared" ref="T31:AA31" si="56">AVERAGE(T3:T27)</f>
        <v>12.593888888888889</v>
      </c>
      <c r="U31" s="3">
        <f t="shared" si="56"/>
        <v>-12.116666666666667</v>
      </c>
      <c r="V31" s="7" t="e">
        <f t="shared" si="56"/>
        <v>#DIV/0!</v>
      </c>
      <c r="W31" s="3">
        <f t="shared" si="56"/>
        <v>3.8133333333333335</v>
      </c>
      <c r="X31" s="3">
        <f t="shared" si="56"/>
        <v>1.1407142857142858</v>
      </c>
      <c r="Y31" s="3">
        <f t="shared" si="56"/>
        <v>15.176111111111112</v>
      </c>
      <c r="Z31" s="3">
        <f t="shared" si="56"/>
        <v>-2.438947368421053</v>
      </c>
      <c r="AA31" s="3">
        <f t="shared" si="56"/>
        <v>1.0055555555555553</v>
      </c>
      <c r="AC31" s="7">
        <f t="shared" ref="AC31:AI31" si="57">AVERAGE(AC3:AC27)</f>
        <v>22.316454213192912</v>
      </c>
      <c r="AD31" s="7">
        <f t="shared" si="57"/>
        <v>-22.722922200506105</v>
      </c>
      <c r="AE31" s="7" t="e">
        <f>AVERAGE(AE3:AE27)</f>
        <v>#DIV/0!</v>
      </c>
      <c r="AF31" s="7">
        <f t="shared" si="57"/>
        <v>2.3687529869037602</v>
      </c>
      <c r="AG31" s="7">
        <f t="shared" si="57"/>
        <v>1.7507769046832691</v>
      </c>
      <c r="AH31" s="7">
        <f t="shared" si="57"/>
        <v>36.469548526138823</v>
      </c>
      <c r="AI31" s="7">
        <f t="shared" si="57"/>
        <v>-19.163593698945661</v>
      </c>
    </row>
    <row r="32" spans="1:35" x14ac:dyDescent="0.2">
      <c r="A32" s="6"/>
      <c r="F32" s="6" t="s">
        <v>14</v>
      </c>
      <c r="G32" s="3">
        <f t="shared" ref="G32:N32" si="58">STDEV(G3:G27)</f>
        <v>2.1674432997235395E-2</v>
      </c>
      <c r="H32" s="3">
        <f t="shared" si="58"/>
        <v>3.8664849517814501E-2</v>
      </c>
      <c r="I32" s="7">
        <f t="shared" si="58"/>
        <v>3.1491286981702074E-2</v>
      </c>
      <c r="J32" s="3">
        <f t="shared" si="58"/>
        <v>4.6036075652013578E-2</v>
      </c>
      <c r="K32" s="3">
        <f t="shared" si="58"/>
        <v>1.0784604411275288E-2</v>
      </c>
      <c r="L32" s="3">
        <f t="shared" si="58"/>
        <v>1.8859040237849466E-2</v>
      </c>
      <c r="M32" s="3">
        <f t="shared" si="58"/>
        <v>1.1300991916670656E-2</v>
      </c>
      <c r="N32" s="3">
        <f t="shared" si="58"/>
        <v>6.4915469671060558E-2</v>
      </c>
      <c r="S32" s="6" t="s">
        <v>14</v>
      </c>
      <c r="T32" s="3">
        <f t="shared" ref="T32:AA32" si="59">STDEV(T3:T27)</f>
        <v>14.069600579174818</v>
      </c>
      <c r="U32" s="3">
        <f t="shared" si="59"/>
        <v>15.001913603427591</v>
      </c>
      <c r="V32" s="7" t="e">
        <f t="shared" si="59"/>
        <v>#DIV/0!</v>
      </c>
      <c r="W32" s="3">
        <f t="shared" si="59"/>
        <v>7.7574927726454934</v>
      </c>
      <c r="X32" s="3">
        <f t="shared" si="59"/>
        <v>8.5091240300187039</v>
      </c>
      <c r="Y32" s="3">
        <f t="shared" si="59"/>
        <v>13.81644252283952</v>
      </c>
      <c r="Z32" s="3">
        <f t="shared" si="59"/>
        <v>7.4782676950814109</v>
      </c>
      <c r="AA32" s="3">
        <f t="shared" si="59"/>
        <v>7.2535769855270257E-2</v>
      </c>
      <c r="AC32" s="7">
        <f t="shared" ref="AC32:AI32" si="60">STDEV(AC3:AC27)</f>
        <v>25.867992756134701</v>
      </c>
      <c r="AD32" s="7">
        <f t="shared" si="60"/>
        <v>26.743359127843469</v>
      </c>
      <c r="AE32" s="7" t="e">
        <f t="shared" si="60"/>
        <v>#DIV/0!</v>
      </c>
      <c r="AF32" s="7">
        <f t="shared" si="60"/>
        <v>6.7111383157850035</v>
      </c>
      <c r="AG32" s="7">
        <f t="shared" si="60"/>
        <v>21.421587006120173</v>
      </c>
      <c r="AH32" s="7">
        <f t="shared" si="60"/>
        <v>33.859225524896907</v>
      </c>
      <c r="AI32" s="7">
        <f t="shared" si="60"/>
        <v>54.009280174706674</v>
      </c>
    </row>
    <row r="33" spans="1:35" x14ac:dyDescent="0.2">
      <c r="A33" s="6"/>
      <c r="F33" s="6" t="s">
        <v>15</v>
      </c>
      <c r="G33" s="7">
        <f t="shared" ref="G33:N33" si="61">G32/G31</f>
        <v>4.0018442296670134E-2</v>
      </c>
      <c r="H33" s="7">
        <f t="shared" si="61"/>
        <v>6.89417822011551E-2</v>
      </c>
      <c r="I33" s="7">
        <f t="shared" si="61"/>
        <v>-1.0773049701993989</v>
      </c>
      <c r="J33" s="7">
        <f t="shared" si="61"/>
        <v>4.182985167775085E-2</v>
      </c>
      <c r="K33" s="7">
        <f t="shared" si="61"/>
        <v>2.682737415740117E-2</v>
      </c>
      <c r="L33" s="7">
        <f t="shared" si="61"/>
        <v>4.6406387461557154E-2</v>
      </c>
      <c r="M33" s="7">
        <f t="shared" si="61"/>
        <v>8.3573481717367157E-2</v>
      </c>
      <c r="N33" s="7">
        <f t="shared" si="61"/>
        <v>5.875264374571175E-2</v>
      </c>
      <c r="S33" s="6" t="s">
        <v>15</v>
      </c>
      <c r="T33" s="7">
        <f t="shared" ref="T33:AI33" si="62">T32/T31</f>
        <v>1.1171768072043173</v>
      </c>
      <c r="U33" s="7">
        <f t="shared" si="62"/>
        <v>-1.2381221680958121</v>
      </c>
      <c r="V33" s="7" t="e">
        <f t="shared" si="62"/>
        <v>#DIV/0!</v>
      </c>
      <c r="W33" s="7">
        <f t="shared" si="62"/>
        <v>2.0343075452741677</v>
      </c>
      <c r="X33" s="7">
        <f t="shared" si="62"/>
        <v>7.4594700325774479</v>
      </c>
      <c r="Y33" s="7">
        <f t="shared" si="62"/>
        <v>0.91040731197097535</v>
      </c>
      <c r="Z33" s="7">
        <f t="shared" si="62"/>
        <v>-3.0661865819280707</v>
      </c>
      <c r="AA33" s="7">
        <f t="shared" si="62"/>
        <v>7.2135019745572654E-2</v>
      </c>
      <c r="AC33" s="7">
        <f t="shared" si="62"/>
        <v>1.1591443922503697</v>
      </c>
      <c r="AD33" s="7">
        <f t="shared" si="62"/>
        <v>-1.1769330938979239</v>
      </c>
      <c r="AE33" s="7" t="e">
        <f t="shared" si="62"/>
        <v>#DIV/0!</v>
      </c>
      <c r="AF33" s="7">
        <f t="shared" si="62"/>
        <v>2.8331946610259493</v>
      </c>
      <c r="AG33" s="7">
        <f t="shared" si="62"/>
        <v>12.235474976176663</v>
      </c>
      <c r="AH33" s="7">
        <f t="shared" si="62"/>
        <v>0.92842458690238461</v>
      </c>
      <c r="AI33" s="7">
        <f t="shared" si="62"/>
        <v>-2.8183273462783833</v>
      </c>
    </row>
    <row r="35" spans="1:35" x14ac:dyDescent="0.2">
      <c r="S35" s="6" t="s">
        <v>18</v>
      </c>
      <c r="T35" s="7">
        <f t="shared" ref="T35:Z37" si="63">(T31-G31)/G31</f>
        <v>22.252641296543239</v>
      </c>
      <c r="U35" s="7">
        <f t="shared" si="63"/>
        <v>-22.604754829123323</v>
      </c>
      <c r="V35" s="7" t="e">
        <f t="shared" si="63"/>
        <v>#DIV/0!</v>
      </c>
      <c r="W35" s="7">
        <f t="shared" si="63"/>
        <v>2.4649167087329626</v>
      </c>
      <c r="X35" s="7">
        <f t="shared" si="63"/>
        <v>1.837597725657423</v>
      </c>
      <c r="Y35" s="7">
        <f t="shared" si="63"/>
        <v>36.343814080656202</v>
      </c>
      <c r="Z35" s="7">
        <f t="shared" si="63"/>
        <v>-19.036586948060361</v>
      </c>
      <c r="AA35" s="7"/>
    </row>
    <row r="36" spans="1:35" x14ac:dyDescent="0.2">
      <c r="G36" s="1" t="s">
        <v>28</v>
      </c>
      <c r="H36" s="1" t="s">
        <v>7</v>
      </c>
      <c r="I36" s="1" t="s">
        <v>11</v>
      </c>
      <c r="J36" s="1" t="s">
        <v>2</v>
      </c>
      <c r="K36" s="1" t="s">
        <v>29</v>
      </c>
      <c r="S36" s="6" t="s">
        <v>19</v>
      </c>
      <c r="T36" s="7">
        <f t="shared" si="63"/>
        <v>648.13350125326997</v>
      </c>
      <c r="U36" s="7">
        <f t="shared" si="63"/>
        <v>386.99875831704935</v>
      </c>
      <c r="V36" s="7" t="e">
        <f t="shared" si="63"/>
        <v>#DIV/0!</v>
      </c>
      <c r="W36" s="7">
        <f t="shared" si="63"/>
        <v>167.50899349641213</v>
      </c>
      <c r="X36" s="7">
        <f t="shared" si="63"/>
        <v>788.00659732334987</v>
      </c>
      <c r="Y36" s="7">
        <f t="shared" si="63"/>
        <v>731.61641889444502</v>
      </c>
      <c r="Z36" s="7">
        <f t="shared" si="63"/>
        <v>660.73551403482077</v>
      </c>
      <c r="AA36" s="7"/>
    </row>
    <row r="37" spans="1:35" x14ac:dyDescent="0.2">
      <c r="F37" s="1" t="s">
        <v>24</v>
      </c>
      <c r="G37" s="3">
        <f>N31</f>
        <v>1.1048944444444446</v>
      </c>
      <c r="H37" s="3">
        <f>J31</f>
        <v>1.1005555555555557</v>
      </c>
      <c r="I37" s="3">
        <f>G31</f>
        <v>0.54161111111111104</v>
      </c>
      <c r="J37" s="3">
        <f>H31</f>
        <v>0.56083333333333352</v>
      </c>
      <c r="K37" s="3">
        <f>M31</f>
        <v>0.13522222222222233</v>
      </c>
      <c r="S37" s="6" t="s">
        <v>21</v>
      </c>
      <c r="T37" s="7">
        <f t="shared" si="63"/>
        <v>26.916549048119141</v>
      </c>
      <c r="U37" s="7">
        <f t="shared" si="63"/>
        <v>-18.958952155940462</v>
      </c>
      <c r="V37" s="7" t="e">
        <f t="shared" si="63"/>
        <v>#DIV/0!</v>
      </c>
      <c r="W37" s="7">
        <f t="shared" si="63"/>
        <v>47.63291318712011</v>
      </c>
      <c r="X37" s="7">
        <f t="shared" si="63"/>
        <v>277.05442265095928</v>
      </c>
      <c r="Y37" s="7">
        <f t="shared" si="63"/>
        <v>18.618146590814739</v>
      </c>
      <c r="Z37" s="7">
        <f t="shared" si="63"/>
        <v>-37.688510744322571</v>
      </c>
    </row>
    <row r="38" spans="1:35" x14ac:dyDescent="0.2">
      <c r="F38" s="1" t="s">
        <v>26</v>
      </c>
      <c r="G38" s="3">
        <f>N32</f>
        <v>6.4915469671060558E-2</v>
      </c>
      <c r="H38" s="3">
        <f>J32</f>
        <v>4.6036075652013578E-2</v>
      </c>
      <c r="I38" s="3">
        <f>G32</f>
        <v>2.1674432997235395E-2</v>
      </c>
      <c r="J38" s="3">
        <f>H32</f>
        <v>3.8664849517814501E-2</v>
      </c>
      <c r="K38" s="3">
        <f>M32</f>
        <v>1.1300991916670656E-2</v>
      </c>
    </row>
    <row r="39" spans="1:35" x14ac:dyDescent="0.2">
      <c r="F39" s="1" t="s">
        <v>23</v>
      </c>
      <c r="G39" s="3">
        <f>AA31</f>
        <v>1.0055555555555553</v>
      </c>
      <c r="H39" s="3">
        <f>W31</f>
        <v>3.8133333333333335</v>
      </c>
      <c r="I39" s="3">
        <f>T31</f>
        <v>12.593888888888889</v>
      </c>
      <c r="J39" s="3">
        <f>U31</f>
        <v>-12.116666666666667</v>
      </c>
      <c r="K39" s="3">
        <f>Z31</f>
        <v>-2.438947368421053</v>
      </c>
    </row>
    <row r="40" spans="1:35" x14ac:dyDescent="0.2">
      <c r="F40" s="1" t="s">
        <v>27</v>
      </c>
      <c r="G40" s="3">
        <f>AA32</f>
        <v>7.2535769855270257E-2</v>
      </c>
      <c r="H40" s="3">
        <f>W32</f>
        <v>7.7574927726454934</v>
      </c>
      <c r="I40" s="3">
        <f>T32</f>
        <v>14.069600579174818</v>
      </c>
      <c r="J40" s="3">
        <f>U32</f>
        <v>15.001913603427591</v>
      </c>
      <c r="K40" s="3">
        <f>Z32</f>
        <v>7.4782676950814109</v>
      </c>
    </row>
    <row r="41" spans="1:35" x14ac:dyDescent="0.2">
      <c r="F41" s="1" t="s">
        <v>30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71E26-88D5-E84A-AF68-F2958638C497}">
  <dimension ref="A1:AW47"/>
  <sheetViews>
    <sheetView topLeftCell="A4" workbookViewId="0">
      <selection activeCell="B45" sqref="B45:B46"/>
    </sheetView>
  </sheetViews>
  <sheetFormatPr baseColWidth="10" defaultRowHeight="15" x14ac:dyDescent="0.2"/>
  <cols>
    <col min="1" max="1" width="13.33203125" bestFit="1" customWidth="1"/>
    <col min="2" max="2" width="18" bestFit="1" customWidth="1"/>
    <col min="3" max="3" width="15" bestFit="1" customWidth="1"/>
    <col min="4" max="4" width="14.6640625" bestFit="1" customWidth="1"/>
    <col min="5" max="5" width="19" bestFit="1" customWidth="1"/>
    <col min="6" max="6" width="14.33203125" bestFit="1" customWidth="1"/>
    <col min="7" max="7" width="14" bestFit="1" customWidth="1"/>
    <col min="8" max="8" width="11.83203125" bestFit="1" customWidth="1"/>
    <col min="9" max="9" width="17" bestFit="1" customWidth="1"/>
    <col min="10" max="10" width="16.33203125" bestFit="1" customWidth="1"/>
    <col min="11" max="11" width="20.83203125" bestFit="1" customWidth="1"/>
    <col min="12" max="12" width="20.33203125" bestFit="1" customWidth="1"/>
    <col min="13" max="13" width="20.1640625" bestFit="1" customWidth="1"/>
    <col min="14" max="14" width="21" bestFit="1" customWidth="1"/>
    <col min="15" max="15" width="20.83203125" bestFit="1" customWidth="1"/>
    <col min="16" max="16" width="14.1640625" bestFit="1" customWidth="1"/>
    <col min="17" max="17" width="15" bestFit="1" customWidth="1"/>
    <col min="18" max="18" width="13.83203125" bestFit="1" customWidth="1"/>
    <col min="19" max="19" width="21.5" bestFit="1" customWidth="1"/>
    <col min="20" max="20" width="15.33203125" bestFit="1" customWidth="1"/>
    <col min="21" max="21" width="12.6640625" bestFit="1" customWidth="1"/>
    <col min="22" max="22" width="13.83203125" bestFit="1" customWidth="1"/>
    <col min="23" max="23" width="20" bestFit="1" customWidth="1"/>
    <col min="24" max="24" width="11.5" bestFit="1" customWidth="1"/>
    <col min="25" max="25" width="17" bestFit="1" customWidth="1"/>
    <col min="26" max="26" width="14.33203125" bestFit="1" customWidth="1"/>
    <col min="27" max="27" width="7.83203125" bestFit="1" customWidth="1"/>
    <col min="28" max="28" width="13.83203125" bestFit="1" customWidth="1"/>
    <col min="29" max="29" width="7.33203125" bestFit="1" customWidth="1"/>
    <col min="30" max="30" width="16.5" bestFit="1" customWidth="1"/>
    <col min="31" max="31" width="18.5" bestFit="1" customWidth="1"/>
    <col min="32" max="32" width="15.83203125" bestFit="1" customWidth="1"/>
    <col min="33" max="33" width="20.6640625" bestFit="1" customWidth="1"/>
    <col min="34" max="34" width="18.1640625" bestFit="1" customWidth="1"/>
    <col min="35" max="35" width="17.83203125" bestFit="1" customWidth="1"/>
    <col min="36" max="36" width="15.1640625" bestFit="1" customWidth="1"/>
    <col min="37" max="37" width="17.83203125" bestFit="1" customWidth="1"/>
    <col min="38" max="38" width="14.33203125" bestFit="1" customWidth="1"/>
    <col min="39" max="39" width="14.6640625" bestFit="1" customWidth="1"/>
    <col min="40" max="40" width="15.1640625" bestFit="1" customWidth="1"/>
    <col min="41" max="41" width="11.83203125" bestFit="1" customWidth="1"/>
    <col min="42" max="42" width="18" bestFit="1" customWidth="1"/>
    <col min="43" max="44" width="14.5" bestFit="1" customWidth="1"/>
    <col min="45" max="45" width="15" bestFit="1" customWidth="1"/>
    <col min="46" max="46" width="8.33203125" bestFit="1" customWidth="1"/>
    <col min="47" max="48" width="8.1640625" bestFit="1" customWidth="1"/>
    <col min="49" max="49" width="23.5" bestFit="1" customWidth="1"/>
  </cols>
  <sheetData>
    <row r="1" spans="1:49" x14ac:dyDescent="0.2">
      <c r="A1" t="s">
        <v>42</v>
      </c>
      <c r="B1" t="s">
        <v>43</v>
      </c>
    </row>
    <row r="2" spans="1:49" x14ac:dyDescent="0.2">
      <c r="A2" t="s">
        <v>44</v>
      </c>
      <c r="B2" t="s">
        <v>45</v>
      </c>
    </row>
    <row r="3" spans="1:49" x14ac:dyDescent="0.2">
      <c r="A3" t="s">
        <v>46</v>
      </c>
    </row>
    <row r="4" spans="1:49" x14ac:dyDescent="0.2">
      <c r="A4" t="s">
        <v>47</v>
      </c>
    </row>
    <row r="5" spans="1:49" x14ac:dyDescent="0.2">
      <c r="A5" t="s">
        <v>48</v>
      </c>
      <c r="B5">
        <v>103</v>
      </c>
    </row>
    <row r="6" spans="1:49" x14ac:dyDescent="0.2">
      <c r="A6" t="s">
        <v>49</v>
      </c>
    </row>
    <row r="7" spans="1:49" x14ac:dyDescent="0.2">
      <c r="A7" t="s">
        <v>50</v>
      </c>
      <c r="B7" s="15">
        <v>43265.636250000003</v>
      </c>
    </row>
    <row r="8" spans="1:49" x14ac:dyDescent="0.2">
      <c r="A8" t="s">
        <v>51</v>
      </c>
    </row>
    <row r="9" spans="1:49" x14ac:dyDescent="0.2">
      <c r="A9" t="s">
        <v>52</v>
      </c>
      <c r="B9" t="s">
        <v>134</v>
      </c>
    </row>
    <row r="10" spans="1:49" x14ac:dyDescent="0.2">
      <c r="A10" t="s">
        <v>53</v>
      </c>
      <c r="B10" t="s">
        <v>54</v>
      </c>
    </row>
    <row r="12" spans="1:49" x14ac:dyDescent="0.2">
      <c r="C12" t="s">
        <v>55</v>
      </c>
      <c r="D12" t="s">
        <v>56</v>
      </c>
      <c r="E12" t="s">
        <v>57</v>
      </c>
      <c r="F12" t="s">
        <v>58</v>
      </c>
      <c r="G12" t="s">
        <v>59</v>
      </c>
      <c r="H12" t="s">
        <v>60</v>
      </c>
      <c r="I12" t="s">
        <v>61</v>
      </c>
      <c r="J12" t="s">
        <v>62</v>
      </c>
      <c r="K12" t="s">
        <v>63</v>
      </c>
      <c r="L12" t="s">
        <v>64</v>
      </c>
      <c r="M12" t="s">
        <v>65</v>
      </c>
      <c r="N12" t="s">
        <v>66</v>
      </c>
      <c r="O12" t="s">
        <v>67</v>
      </c>
      <c r="P12" t="s">
        <v>68</v>
      </c>
      <c r="Q12" t="s">
        <v>69</v>
      </c>
      <c r="R12" t="s">
        <v>70</v>
      </c>
      <c r="S12" t="s">
        <v>71</v>
      </c>
      <c r="T12" t="s">
        <v>72</v>
      </c>
      <c r="U12" t="s">
        <v>73</v>
      </c>
      <c r="V12" t="s">
        <v>74</v>
      </c>
      <c r="W12" t="s">
        <v>75</v>
      </c>
      <c r="X12" t="s">
        <v>76</v>
      </c>
      <c r="Y12" t="s">
        <v>77</v>
      </c>
      <c r="Z12" t="s">
        <v>78</v>
      </c>
      <c r="AA12" t="s">
        <v>79</v>
      </c>
      <c r="AB12" t="s">
        <v>80</v>
      </c>
      <c r="AC12" t="s">
        <v>81</v>
      </c>
      <c r="AD12" t="s">
        <v>82</v>
      </c>
      <c r="AE12" t="s">
        <v>83</v>
      </c>
      <c r="AF12" t="s">
        <v>84</v>
      </c>
      <c r="AG12" t="s">
        <v>85</v>
      </c>
      <c r="AH12" t="s">
        <v>86</v>
      </c>
      <c r="AI12" t="s">
        <v>87</v>
      </c>
      <c r="AJ12" t="s">
        <v>88</v>
      </c>
      <c r="AK12" t="s">
        <v>89</v>
      </c>
      <c r="AL12" t="s">
        <v>90</v>
      </c>
      <c r="AM12" t="s">
        <v>91</v>
      </c>
      <c r="AN12" t="s">
        <v>92</v>
      </c>
      <c r="AO12" t="s">
        <v>93</v>
      </c>
      <c r="AP12" t="s">
        <v>94</v>
      </c>
      <c r="AQ12" t="s">
        <v>95</v>
      </c>
      <c r="AR12" t="s">
        <v>96</v>
      </c>
      <c r="AS12" t="s">
        <v>97</v>
      </c>
      <c r="AT12" t="s">
        <v>98</v>
      </c>
      <c r="AU12" t="s">
        <v>99</v>
      </c>
      <c r="AV12" t="s">
        <v>100</v>
      </c>
      <c r="AW12" t="s">
        <v>101</v>
      </c>
    </row>
    <row r="13" spans="1:49" x14ac:dyDescent="0.2">
      <c r="A13" t="s">
        <v>102</v>
      </c>
      <c r="C13">
        <v>20</v>
      </c>
      <c r="D13">
        <v>20</v>
      </c>
      <c r="E13">
        <v>20</v>
      </c>
      <c r="F13">
        <v>20</v>
      </c>
      <c r="G13">
        <v>20</v>
      </c>
      <c r="H13">
        <v>20</v>
      </c>
      <c r="I13">
        <v>20</v>
      </c>
      <c r="J13">
        <v>20</v>
      </c>
      <c r="K13">
        <v>18</v>
      </c>
      <c r="L13">
        <v>20</v>
      </c>
      <c r="M13">
        <v>20</v>
      </c>
      <c r="N13">
        <v>20</v>
      </c>
      <c r="O13">
        <v>20</v>
      </c>
      <c r="P13">
        <v>12</v>
      </c>
      <c r="Q13">
        <v>12</v>
      </c>
      <c r="R13">
        <v>13</v>
      </c>
      <c r="S13">
        <v>12</v>
      </c>
      <c r="T13">
        <v>18</v>
      </c>
      <c r="U13">
        <v>12</v>
      </c>
      <c r="V13">
        <v>18</v>
      </c>
      <c r="W13">
        <v>18</v>
      </c>
      <c r="X13">
        <v>18</v>
      </c>
      <c r="Y13">
        <v>18</v>
      </c>
      <c r="Z13">
        <v>20</v>
      </c>
      <c r="AA13">
        <v>18</v>
      </c>
      <c r="AB13">
        <v>18</v>
      </c>
      <c r="AC13">
        <v>18</v>
      </c>
      <c r="AD13">
        <v>13</v>
      </c>
      <c r="AE13">
        <v>18</v>
      </c>
      <c r="AF13">
        <v>17</v>
      </c>
      <c r="AG13">
        <v>19</v>
      </c>
      <c r="AH13">
        <v>17</v>
      </c>
      <c r="AI13">
        <v>17</v>
      </c>
      <c r="AJ13">
        <v>16</v>
      </c>
      <c r="AK13">
        <v>20</v>
      </c>
      <c r="AL13">
        <v>13</v>
      </c>
      <c r="AM13">
        <v>19</v>
      </c>
      <c r="AN13">
        <v>20</v>
      </c>
      <c r="AO13">
        <v>13</v>
      </c>
      <c r="AP13">
        <v>20</v>
      </c>
      <c r="AQ13">
        <v>13</v>
      </c>
      <c r="AR13">
        <v>19</v>
      </c>
    </row>
    <row r="14" spans="1:49" x14ac:dyDescent="0.2">
      <c r="A14" t="s">
        <v>102</v>
      </c>
      <c r="B14" t="s">
        <v>103</v>
      </c>
      <c r="C14">
        <v>9</v>
      </c>
      <c r="D14">
        <v>9</v>
      </c>
      <c r="E14">
        <v>9</v>
      </c>
      <c r="F14">
        <v>9</v>
      </c>
      <c r="G14">
        <v>9</v>
      </c>
      <c r="H14">
        <v>9</v>
      </c>
      <c r="I14">
        <v>9</v>
      </c>
      <c r="J14">
        <v>9</v>
      </c>
      <c r="K14">
        <v>8</v>
      </c>
      <c r="L14">
        <v>9</v>
      </c>
      <c r="M14">
        <v>9</v>
      </c>
      <c r="N14">
        <v>9</v>
      </c>
      <c r="O14">
        <v>9</v>
      </c>
      <c r="P14">
        <v>6</v>
      </c>
      <c r="Q14">
        <v>6</v>
      </c>
      <c r="R14">
        <v>6</v>
      </c>
      <c r="S14">
        <v>6</v>
      </c>
      <c r="T14">
        <v>8</v>
      </c>
      <c r="U14">
        <v>6</v>
      </c>
      <c r="V14">
        <v>8</v>
      </c>
      <c r="W14">
        <v>8</v>
      </c>
      <c r="X14">
        <v>8</v>
      </c>
      <c r="Y14">
        <v>8</v>
      </c>
      <c r="Z14">
        <v>9</v>
      </c>
      <c r="AA14">
        <v>8</v>
      </c>
      <c r="AB14">
        <v>8</v>
      </c>
      <c r="AC14">
        <v>8</v>
      </c>
      <c r="AD14">
        <v>6</v>
      </c>
      <c r="AE14">
        <v>7</v>
      </c>
      <c r="AF14">
        <v>7</v>
      </c>
      <c r="AG14">
        <v>8</v>
      </c>
      <c r="AH14">
        <v>7</v>
      </c>
      <c r="AI14">
        <v>6</v>
      </c>
      <c r="AJ14">
        <v>6</v>
      </c>
      <c r="AK14">
        <v>9</v>
      </c>
      <c r="AL14">
        <v>6</v>
      </c>
      <c r="AM14">
        <v>8</v>
      </c>
      <c r="AN14">
        <v>9</v>
      </c>
      <c r="AO14">
        <v>6</v>
      </c>
      <c r="AP14">
        <v>9</v>
      </c>
      <c r="AQ14">
        <v>6</v>
      </c>
      <c r="AR14">
        <v>8</v>
      </c>
    </row>
    <row r="15" spans="1:49" x14ac:dyDescent="0.2">
      <c r="A15" t="s">
        <v>102</v>
      </c>
      <c r="B15" t="s">
        <v>104</v>
      </c>
      <c r="C15">
        <v>11</v>
      </c>
      <c r="D15">
        <v>11</v>
      </c>
      <c r="E15">
        <v>11</v>
      </c>
      <c r="F15">
        <v>11</v>
      </c>
      <c r="G15">
        <v>11</v>
      </c>
      <c r="H15">
        <v>11</v>
      </c>
      <c r="I15">
        <v>11</v>
      </c>
      <c r="J15">
        <v>11</v>
      </c>
      <c r="K15">
        <v>10</v>
      </c>
      <c r="L15">
        <v>11</v>
      </c>
      <c r="M15">
        <v>11</v>
      </c>
      <c r="N15">
        <v>11</v>
      </c>
      <c r="O15">
        <v>11</v>
      </c>
      <c r="P15">
        <v>6</v>
      </c>
      <c r="Q15">
        <v>6</v>
      </c>
      <c r="R15">
        <v>7</v>
      </c>
      <c r="S15">
        <v>6</v>
      </c>
      <c r="T15">
        <v>10</v>
      </c>
      <c r="U15">
        <v>6</v>
      </c>
      <c r="V15">
        <v>10</v>
      </c>
      <c r="W15">
        <v>10</v>
      </c>
      <c r="X15">
        <v>10</v>
      </c>
      <c r="Y15">
        <v>10</v>
      </c>
      <c r="Z15">
        <v>11</v>
      </c>
      <c r="AA15">
        <v>10</v>
      </c>
      <c r="AB15">
        <v>10</v>
      </c>
      <c r="AC15">
        <v>10</v>
      </c>
      <c r="AD15">
        <v>7</v>
      </c>
      <c r="AE15">
        <v>11</v>
      </c>
      <c r="AF15">
        <v>10</v>
      </c>
      <c r="AG15">
        <v>11</v>
      </c>
      <c r="AH15">
        <v>10</v>
      </c>
      <c r="AI15">
        <v>11</v>
      </c>
      <c r="AJ15">
        <v>10</v>
      </c>
      <c r="AK15">
        <v>11</v>
      </c>
      <c r="AL15">
        <v>7</v>
      </c>
      <c r="AM15">
        <v>11</v>
      </c>
      <c r="AN15">
        <v>11</v>
      </c>
      <c r="AO15">
        <v>7</v>
      </c>
      <c r="AP15">
        <v>11</v>
      </c>
      <c r="AQ15">
        <v>7</v>
      </c>
      <c r="AR15">
        <v>11</v>
      </c>
    </row>
    <row r="16" spans="1:49" x14ac:dyDescent="0.2">
      <c r="A16" t="s">
        <v>13</v>
      </c>
      <c r="C16">
        <v>17.38</v>
      </c>
      <c r="D16">
        <v>19.509</v>
      </c>
      <c r="E16">
        <v>238.316</v>
      </c>
      <c r="F16">
        <v>24.452999999999999</v>
      </c>
      <c r="G16">
        <v>11.018000000000001</v>
      </c>
      <c r="H16">
        <v>74.08</v>
      </c>
      <c r="I16">
        <v>223.303</v>
      </c>
      <c r="J16">
        <v>6.9530000000000003</v>
      </c>
      <c r="K16">
        <v>7.8239999999999998</v>
      </c>
      <c r="L16">
        <v>409.61700000000002</v>
      </c>
      <c r="M16">
        <v>31.776</v>
      </c>
      <c r="N16">
        <v>387.24</v>
      </c>
      <c r="O16">
        <v>31.17</v>
      </c>
      <c r="P16">
        <v>60.691000000000003</v>
      </c>
      <c r="Q16">
        <v>6.0010000000000003</v>
      </c>
      <c r="R16">
        <v>33.146000000000001</v>
      </c>
      <c r="S16">
        <v>61.185000000000002</v>
      </c>
      <c r="T16">
        <v>88.685000000000002</v>
      </c>
      <c r="U16">
        <v>0.55300000000000005</v>
      </c>
      <c r="V16">
        <v>2.6680000000000001</v>
      </c>
      <c r="W16">
        <v>72.504000000000005</v>
      </c>
      <c r="X16">
        <v>-10.536</v>
      </c>
      <c r="Y16">
        <v>2.6680000000000001</v>
      </c>
      <c r="Z16">
        <v>2.137</v>
      </c>
      <c r="AA16">
        <v>71.344999999999999</v>
      </c>
      <c r="AB16">
        <v>0.35399999999999998</v>
      </c>
      <c r="AC16">
        <v>28.655000000000001</v>
      </c>
      <c r="AD16">
        <v>0.41199999999999998</v>
      </c>
      <c r="AE16">
        <v>1.0109999999999999</v>
      </c>
      <c r="AF16">
        <v>32.33</v>
      </c>
      <c r="AG16">
        <v>0.98599999999999999</v>
      </c>
      <c r="AH16">
        <v>29.324000000000002</v>
      </c>
      <c r="AI16">
        <v>1.1739999999999999</v>
      </c>
      <c r="AJ16">
        <v>41.82</v>
      </c>
      <c r="AK16">
        <v>18.221</v>
      </c>
      <c r="AL16">
        <v>12.231</v>
      </c>
      <c r="AM16">
        <v>35.100999999999999</v>
      </c>
      <c r="AN16">
        <v>55.197000000000003</v>
      </c>
      <c r="AO16">
        <v>37.029000000000003</v>
      </c>
      <c r="AP16">
        <v>75.807000000000002</v>
      </c>
      <c r="AQ16">
        <v>92.572999999999993</v>
      </c>
      <c r="AR16">
        <v>77.635000000000005</v>
      </c>
      <c r="AS16">
        <v>33.238999999999997</v>
      </c>
      <c r="AT16">
        <v>175.60900000000001</v>
      </c>
      <c r="AU16">
        <v>174.35900000000001</v>
      </c>
      <c r="AV16">
        <v>176.85900000000001</v>
      </c>
      <c r="AW16">
        <v>1.288</v>
      </c>
    </row>
    <row r="17" spans="1:44" x14ac:dyDescent="0.2">
      <c r="A17" t="s">
        <v>13</v>
      </c>
      <c r="B17" t="s">
        <v>103</v>
      </c>
      <c r="C17">
        <v>19.533000000000001</v>
      </c>
      <c r="D17">
        <v>21.925000000000001</v>
      </c>
      <c r="E17">
        <v>213.36099999999999</v>
      </c>
      <c r="F17">
        <v>25.300999999999998</v>
      </c>
      <c r="G17">
        <v>10.676</v>
      </c>
      <c r="H17">
        <v>75.84</v>
      </c>
      <c r="I17">
        <v>228.41399999999999</v>
      </c>
      <c r="J17">
        <v>24.9</v>
      </c>
      <c r="K17">
        <v>18.631</v>
      </c>
      <c r="L17">
        <v>475.887</v>
      </c>
      <c r="M17">
        <v>40.98</v>
      </c>
      <c r="N17">
        <v>452.839</v>
      </c>
      <c r="O17">
        <v>35.292999999999999</v>
      </c>
      <c r="P17">
        <v>56.055</v>
      </c>
      <c r="Q17">
        <v>5.5880000000000001</v>
      </c>
      <c r="R17">
        <v>36.521000000000001</v>
      </c>
      <c r="S17">
        <v>56.674999999999997</v>
      </c>
      <c r="T17">
        <v>98.918000000000006</v>
      </c>
      <c r="U17">
        <v>0.55700000000000005</v>
      </c>
      <c r="V17">
        <v>3.0230000000000001</v>
      </c>
      <c r="W17">
        <v>84.165000000000006</v>
      </c>
      <c r="X17">
        <v>-1.5089999999999999</v>
      </c>
      <c r="Y17">
        <v>3.0230000000000001</v>
      </c>
      <c r="Z17">
        <v>2.4</v>
      </c>
      <c r="AA17">
        <v>70.203000000000003</v>
      </c>
      <c r="AB17">
        <v>0.39200000000000002</v>
      </c>
      <c r="AC17">
        <v>29.797000000000001</v>
      </c>
      <c r="AD17">
        <v>0.40300000000000002</v>
      </c>
      <c r="AE17">
        <v>0.317</v>
      </c>
      <c r="AF17">
        <v>23.606999999999999</v>
      </c>
      <c r="AG17">
        <v>1.58</v>
      </c>
      <c r="AH17">
        <v>21.335000000000001</v>
      </c>
      <c r="AI17">
        <v>0.29299999999999998</v>
      </c>
      <c r="AJ17">
        <v>26.384</v>
      </c>
      <c r="AK17">
        <v>18.940000000000001</v>
      </c>
      <c r="AL17">
        <v>13.222</v>
      </c>
      <c r="AM17">
        <v>40.527999999999999</v>
      </c>
      <c r="AN17">
        <v>56.771999999999998</v>
      </c>
      <c r="AO17">
        <v>39.631999999999998</v>
      </c>
      <c r="AP17">
        <v>74.655000000000001</v>
      </c>
      <c r="AQ17">
        <v>96.846000000000004</v>
      </c>
      <c r="AR17">
        <v>87.501000000000005</v>
      </c>
    </row>
    <row r="18" spans="1:44" x14ac:dyDescent="0.2">
      <c r="A18" t="s">
        <v>13</v>
      </c>
      <c r="B18" t="s">
        <v>104</v>
      </c>
      <c r="C18">
        <v>15.619</v>
      </c>
      <c r="D18">
        <v>17.532</v>
      </c>
      <c r="E18">
        <v>258.73399999999998</v>
      </c>
      <c r="F18">
        <v>23.76</v>
      </c>
      <c r="G18">
        <v>11.298</v>
      </c>
      <c r="H18">
        <v>72.638999999999996</v>
      </c>
      <c r="I18">
        <v>219.12200000000001</v>
      </c>
      <c r="J18">
        <v>-7.7309999999999999</v>
      </c>
      <c r="K18">
        <v>-0.82099999999999995</v>
      </c>
      <c r="L18">
        <v>355.39499999999998</v>
      </c>
      <c r="M18">
        <v>24.245999999999999</v>
      </c>
      <c r="N18">
        <v>333.56799999999998</v>
      </c>
      <c r="O18">
        <v>27.795999999999999</v>
      </c>
      <c r="P18">
        <v>65.325999999999993</v>
      </c>
      <c r="Q18">
        <v>6.415</v>
      </c>
      <c r="R18">
        <v>30.253</v>
      </c>
      <c r="S18">
        <v>65.695999999999998</v>
      </c>
      <c r="T18">
        <v>80.498000000000005</v>
      </c>
      <c r="U18">
        <v>0.54900000000000004</v>
      </c>
      <c r="V18">
        <v>2.3839999999999999</v>
      </c>
      <c r="W18">
        <v>63.176000000000002</v>
      </c>
      <c r="X18">
        <v>-17.757000000000001</v>
      </c>
      <c r="Y18">
        <v>2.3839999999999999</v>
      </c>
      <c r="Z18">
        <v>1.921</v>
      </c>
      <c r="AA18">
        <v>72.259</v>
      </c>
      <c r="AB18">
        <v>0.32400000000000001</v>
      </c>
      <c r="AC18">
        <v>27.741</v>
      </c>
      <c r="AD18">
        <v>0.41899999999999998</v>
      </c>
      <c r="AE18">
        <v>1.4530000000000001</v>
      </c>
      <c r="AF18">
        <v>38.436</v>
      </c>
      <c r="AG18">
        <v>0.55400000000000005</v>
      </c>
      <c r="AH18">
        <v>34.914999999999999</v>
      </c>
      <c r="AI18">
        <v>1.655</v>
      </c>
      <c r="AJ18">
        <v>51.082000000000001</v>
      </c>
      <c r="AK18">
        <v>17.632999999999999</v>
      </c>
      <c r="AL18">
        <v>11.382</v>
      </c>
      <c r="AM18">
        <v>31.154</v>
      </c>
      <c r="AN18">
        <v>53.908999999999999</v>
      </c>
      <c r="AO18">
        <v>34.798000000000002</v>
      </c>
      <c r="AP18">
        <v>76.75</v>
      </c>
      <c r="AQ18">
        <v>88.911000000000001</v>
      </c>
      <c r="AR18">
        <v>70.459000000000003</v>
      </c>
    </row>
    <row r="19" spans="1:44" x14ac:dyDescent="0.2">
      <c r="A19" t="s">
        <v>105</v>
      </c>
      <c r="B19" t="s">
        <v>106</v>
      </c>
      <c r="C19">
        <v>1.2509999999999999</v>
      </c>
      <c r="D19">
        <v>1.2509999999999999</v>
      </c>
      <c r="E19">
        <v>0.82499999999999996</v>
      </c>
      <c r="F19">
        <v>1.0649999999999999</v>
      </c>
      <c r="G19">
        <v>0.94499999999999995</v>
      </c>
      <c r="H19">
        <v>1.044</v>
      </c>
      <c r="I19">
        <v>1.042</v>
      </c>
      <c r="J19">
        <v>-3.2210000000000001</v>
      </c>
      <c r="K19">
        <v>-22.690999999999999</v>
      </c>
      <c r="L19">
        <v>1.339</v>
      </c>
      <c r="M19">
        <v>1.69</v>
      </c>
      <c r="N19">
        <v>1.3580000000000001</v>
      </c>
      <c r="O19">
        <v>1.27</v>
      </c>
      <c r="P19">
        <v>0.85799999999999998</v>
      </c>
      <c r="Q19">
        <v>0.871</v>
      </c>
      <c r="R19">
        <v>1.2070000000000001</v>
      </c>
      <c r="S19">
        <v>0.86299999999999999</v>
      </c>
      <c r="T19">
        <v>1.2290000000000001</v>
      </c>
      <c r="U19">
        <v>1.0149999999999999</v>
      </c>
      <c r="V19">
        <v>1.268</v>
      </c>
      <c r="W19">
        <v>1.3320000000000001</v>
      </c>
      <c r="X19">
        <v>8.5000000000000006E-2</v>
      </c>
      <c r="Y19">
        <v>1.268</v>
      </c>
      <c r="Z19">
        <v>1.2490000000000001</v>
      </c>
      <c r="AA19">
        <v>0.97199999999999998</v>
      </c>
      <c r="AB19">
        <v>1.208</v>
      </c>
      <c r="AC19">
        <v>1.0740000000000001</v>
      </c>
      <c r="AD19">
        <v>0.96099999999999997</v>
      </c>
      <c r="AE19">
        <v>0.218</v>
      </c>
      <c r="AF19">
        <v>0.61399999999999999</v>
      </c>
      <c r="AG19">
        <v>2.8530000000000002</v>
      </c>
      <c r="AH19">
        <v>0.61099999999999999</v>
      </c>
      <c r="AI19">
        <v>0.17699999999999999</v>
      </c>
      <c r="AJ19">
        <v>0.51700000000000002</v>
      </c>
      <c r="AK19">
        <v>1.0740000000000001</v>
      </c>
      <c r="AL19">
        <v>1.1619999999999999</v>
      </c>
      <c r="AM19">
        <v>1.3009999999999999</v>
      </c>
      <c r="AN19">
        <v>1.0529999999999999</v>
      </c>
      <c r="AO19">
        <v>1.139</v>
      </c>
      <c r="AP19">
        <v>0.97299999999999998</v>
      </c>
      <c r="AQ19">
        <v>1.089</v>
      </c>
      <c r="AR19">
        <v>1.242</v>
      </c>
    </row>
    <row r="20" spans="1:44" x14ac:dyDescent="0.2">
      <c r="A20" t="s">
        <v>107</v>
      </c>
      <c r="C20">
        <v>-22.271000000000001</v>
      </c>
      <c r="D20">
        <v>-22.268000000000001</v>
      </c>
      <c r="E20">
        <v>19.222000000000001</v>
      </c>
      <c r="F20">
        <v>-6.2839999999999998</v>
      </c>
      <c r="G20">
        <v>5.66</v>
      </c>
      <c r="H20">
        <v>-4.3120000000000003</v>
      </c>
      <c r="I20">
        <v>-4.1529999999999996</v>
      </c>
      <c r="L20">
        <v>-28.989000000000001</v>
      </c>
      <c r="M20">
        <v>-51.313000000000002</v>
      </c>
      <c r="N20">
        <v>-30.332999999999998</v>
      </c>
      <c r="O20">
        <v>-23.768999999999998</v>
      </c>
      <c r="P20">
        <v>15.276</v>
      </c>
      <c r="Q20">
        <v>13.782</v>
      </c>
      <c r="R20">
        <v>-18.771000000000001</v>
      </c>
      <c r="S20">
        <v>14.743</v>
      </c>
      <c r="T20">
        <v>-20.533999999999999</v>
      </c>
      <c r="U20">
        <v>-1.508</v>
      </c>
      <c r="V20">
        <v>-23.626000000000001</v>
      </c>
      <c r="W20">
        <v>-28.49</v>
      </c>
      <c r="X20">
        <v>168.67400000000001</v>
      </c>
      <c r="Y20">
        <v>-23.626000000000001</v>
      </c>
      <c r="Z20">
        <v>-22.16</v>
      </c>
      <c r="AA20">
        <v>2.887</v>
      </c>
      <c r="AB20">
        <v>-18.859000000000002</v>
      </c>
      <c r="AC20">
        <v>-7.1479999999999997</v>
      </c>
      <c r="AD20">
        <v>3.9590000000000001</v>
      </c>
      <c r="AE20">
        <v>128.42500000000001</v>
      </c>
      <c r="AF20">
        <v>47.804000000000002</v>
      </c>
      <c r="AG20">
        <v>-96.197000000000003</v>
      </c>
      <c r="AH20">
        <v>48.284999999999997</v>
      </c>
      <c r="AI20">
        <v>139.81200000000001</v>
      </c>
      <c r="AJ20">
        <v>63.764000000000003</v>
      </c>
      <c r="AK20">
        <v>-7.1459999999999999</v>
      </c>
      <c r="AL20">
        <v>-14.952</v>
      </c>
      <c r="AM20">
        <v>-26.155000000000001</v>
      </c>
      <c r="AN20">
        <v>-5.1740000000000004</v>
      </c>
      <c r="AO20">
        <v>-12.988</v>
      </c>
      <c r="AP20">
        <v>2.7669999999999999</v>
      </c>
      <c r="AQ20">
        <v>-8.5429999999999993</v>
      </c>
      <c r="AR20">
        <v>-21.577999999999999</v>
      </c>
    </row>
    <row r="21" spans="1:44" x14ac:dyDescent="0.2">
      <c r="A21" t="s">
        <v>108</v>
      </c>
      <c r="C21">
        <v>8.1859999999999999</v>
      </c>
      <c r="D21">
        <v>6.6909999999999998</v>
      </c>
      <c r="E21">
        <v>445.86099999999999</v>
      </c>
      <c r="F21">
        <v>8.9540000000000006</v>
      </c>
      <c r="G21">
        <v>2.2370000000000001</v>
      </c>
      <c r="H21">
        <v>27.053000000000001</v>
      </c>
      <c r="I21">
        <v>100.85</v>
      </c>
      <c r="J21">
        <v>37.960999999999999</v>
      </c>
      <c r="K21">
        <v>50.917000000000002</v>
      </c>
      <c r="L21">
        <v>316.54000000000002</v>
      </c>
      <c r="M21">
        <v>9.0909999999999993</v>
      </c>
      <c r="N21">
        <v>320.77199999999999</v>
      </c>
      <c r="O21">
        <v>4.7140000000000004</v>
      </c>
      <c r="P21">
        <v>22.376000000000001</v>
      </c>
      <c r="Q21">
        <v>1.982</v>
      </c>
      <c r="R21">
        <v>10.346</v>
      </c>
      <c r="S21">
        <v>21.866</v>
      </c>
      <c r="T21">
        <v>62.845999999999997</v>
      </c>
      <c r="U21">
        <v>0.04</v>
      </c>
      <c r="V21">
        <v>4.2549999999999999</v>
      </c>
      <c r="W21">
        <v>61.939</v>
      </c>
      <c r="X21">
        <v>52.058</v>
      </c>
      <c r="Y21">
        <v>4.2549999999999999</v>
      </c>
      <c r="Z21">
        <v>4.0350000000000001</v>
      </c>
      <c r="AA21">
        <v>13.787000000000001</v>
      </c>
      <c r="AB21">
        <v>9.8000000000000004E-2</v>
      </c>
      <c r="AC21">
        <v>13.787000000000001</v>
      </c>
      <c r="AD21">
        <v>2.5000000000000001E-2</v>
      </c>
      <c r="AE21">
        <v>2.625</v>
      </c>
      <c r="AF21">
        <v>32.509</v>
      </c>
      <c r="AG21">
        <v>2.5539999999999998</v>
      </c>
      <c r="AH21">
        <v>28.402000000000001</v>
      </c>
      <c r="AI21">
        <v>2.7090000000000001</v>
      </c>
      <c r="AJ21">
        <v>25.88</v>
      </c>
      <c r="AK21">
        <v>11.746</v>
      </c>
      <c r="AL21">
        <v>3.911</v>
      </c>
      <c r="AM21">
        <v>24.51</v>
      </c>
      <c r="AN21">
        <v>35.549999999999997</v>
      </c>
      <c r="AO21">
        <v>11.839</v>
      </c>
      <c r="AP21">
        <v>30.896999999999998</v>
      </c>
      <c r="AQ21">
        <v>15.462</v>
      </c>
      <c r="AR21">
        <v>36.341000000000001</v>
      </c>
    </row>
    <row r="22" spans="1:44" x14ac:dyDescent="0.2">
      <c r="A22" t="s">
        <v>108</v>
      </c>
      <c r="B22" t="s">
        <v>103</v>
      </c>
      <c r="C22">
        <v>7.125</v>
      </c>
      <c r="D22">
        <v>3.194</v>
      </c>
      <c r="E22">
        <v>374.33600000000001</v>
      </c>
      <c r="F22">
        <v>9.7110000000000003</v>
      </c>
      <c r="G22">
        <v>2.919</v>
      </c>
      <c r="H22">
        <v>29.109000000000002</v>
      </c>
      <c r="I22">
        <v>112.51300000000001</v>
      </c>
      <c r="J22">
        <v>32.029000000000003</v>
      </c>
      <c r="K22">
        <v>25.975999999999999</v>
      </c>
      <c r="L22">
        <v>307.18799999999999</v>
      </c>
      <c r="M22">
        <v>3.0649999999999999</v>
      </c>
      <c r="N22">
        <v>312.90800000000002</v>
      </c>
      <c r="O22">
        <v>2.5590000000000002</v>
      </c>
      <c r="P22">
        <v>27.864000000000001</v>
      </c>
      <c r="Q22">
        <v>1.8140000000000001</v>
      </c>
      <c r="R22">
        <v>2.4910000000000001</v>
      </c>
      <c r="S22">
        <v>27.079000000000001</v>
      </c>
      <c r="T22">
        <v>58.228999999999999</v>
      </c>
      <c r="U22">
        <v>5.6000000000000001E-2</v>
      </c>
      <c r="V22">
        <v>5.2430000000000003</v>
      </c>
      <c r="W22">
        <v>61.744999999999997</v>
      </c>
      <c r="X22">
        <v>3.4769999999999999</v>
      </c>
      <c r="Y22">
        <v>5.2430000000000003</v>
      </c>
      <c r="Z22">
        <v>4.9240000000000004</v>
      </c>
      <c r="AA22">
        <v>13.865</v>
      </c>
      <c r="AB22">
        <v>8.2000000000000003E-2</v>
      </c>
      <c r="AC22">
        <v>13.865</v>
      </c>
      <c r="AD22">
        <v>1.2999999999999999E-2</v>
      </c>
      <c r="AE22">
        <v>0.45200000000000001</v>
      </c>
      <c r="AF22">
        <v>27.599</v>
      </c>
      <c r="AG22">
        <v>3.9</v>
      </c>
      <c r="AH22">
        <v>21.783999999999999</v>
      </c>
      <c r="AI22">
        <v>5.6000000000000001E-2</v>
      </c>
      <c r="AJ22">
        <v>3.766</v>
      </c>
      <c r="AK22">
        <v>12.478</v>
      </c>
      <c r="AL22">
        <v>1.9630000000000001</v>
      </c>
      <c r="AM22">
        <v>22.614000000000001</v>
      </c>
      <c r="AN22">
        <v>37.401000000000003</v>
      </c>
      <c r="AO22">
        <v>5.8849999999999998</v>
      </c>
      <c r="AP22">
        <v>33.533000000000001</v>
      </c>
      <c r="AQ22">
        <v>1.75</v>
      </c>
      <c r="AR22">
        <v>25.815000000000001</v>
      </c>
    </row>
    <row r="23" spans="1:44" x14ac:dyDescent="0.2">
      <c r="A23" t="s">
        <v>108</v>
      </c>
      <c r="B23" t="s">
        <v>104</v>
      </c>
      <c r="C23">
        <v>8.8949999999999996</v>
      </c>
      <c r="D23">
        <v>8.2059999999999995</v>
      </c>
      <c r="E23">
        <v>514.37699999999995</v>
      </c>
      <c r="F23">
        <v>8.7010000000000005</v>
      </c>
      <c r="G23">
        <v>1.581</v>
      </c>
      <c r="H23">
        <v>26.600999999999999</v>
      </c>
      <c r="I23">
        <v>95.679000000000002</v>
      </c>
      <c r="J23">
        <v>37.284999999999997</v>
      </c>
      <c r="K23">
        <v>64.694000000000003</v>
      </c>
      <c r="L23">
        <v>328.17200000000003</v>
      </c>
      <c r="M23">
        <v>3.2989999999999999</v>
      </c>
      <c r="N23">
        <v>331.85700000000003</v>
      </c>
      <c r="O23">
        <v>3.0270000000000001</v>
      </c>
      <c r="P23">
        <v>16.541</v>
      </c>
      <c r="Q23">
        <v>2.2229999999999999</v>
      </c>
      <c r="R23">
        <v>13.702999999999999</v>
      </c>
      <c r="S23">
        <v>16.425999999999998</v>
      </c>
      <c r="T23">
        <v>68.231999999999999</v>
      </c>
      <c r="U23">
        <v>1.7999999999999999E-2</v>
      </c>
      <c r="V23">
        <v>3.5529999999999999</v>
      </c>
      <c r="W23">
        <v>63.747999999999998</v>
      </c>
      <c r="X23">
        <v>70.563000000000002</v>
      </c>
      <c r="Y23">
        <v>3.5529999999999999</v>
      </c>
      <c r="Z23">
        <v>3.38</v>
      </c>
      <c r="AA23">
        <v>14.403</v>
      </c>
      <c r="AB23">
        <v>0.10299999999999999</v>
      </c>
      <c r="AC23">
        <v>14.403</v>
      </c>
      <c r="AD23">
        <v>3.1E-2</v>
      </c>
      <c r="AE23">
        <v>3.323</v>
      </c>
      <c r="AF23">
        <v>35.643000000000001</v>
      </c>
      <c r="AG23">
        <v>0.77900000000000003</v>
      </c>
      <c r="AH23">
        <v>32.146000000000001</v>
      </c>
      <c r="AI23">
        <v>3.32</v>
      </c>
      <c r="AJ23">
        <v>29.228000000000002</v>
      </c>
      <c r="AK23">
        <v>11.694000000000001</v>
      </c>
      <c r="AL23">
        <v>5.0549999999999997</v>
      </c>
      <c r="AM23">
        <v>26.128</v>
      </c>
      <c r="AN23">
        <v>35.750999999999998</v>
      </c>
      <c r="AO23">
        <v>15.456</v>
      </c>
      <c r="AP23">
        <v>30.201000000000001</v>
      </c>
      <c r="AQ23">
        <v>21.015999999999998</v>
      </c>
      <c r="AR23">
        <v>42.145000000000003</v>
      </c>
    </row>
    <row r="24" spans="1:44" x14ac:dyDescent="0.2">
      <c r="A24" t="s">
        <v>109</v>
      </c>
      <c r="C24">
        <v>47.097999999999999</v>
      </c>
      <c r="D24">
        <v>34.295999999999999</v>
      </c>
      <c r="E24">
        <v>187.08799999999999</v>
      </c>
      <c r="F24">
        <v>36.616</v>
      </c>
      <c r="G24">
        <v>20.303999999999998</v>
      </c>
      <c r="H24">
        <v>36.518999999999998</v>
      </c>
      <c r="I24">
        <v>45.162999999999997</v>
      </c>
      <c r="J24">
        <v>545.96900000000005</v>
      </c>
      <c r="K24">
        <v>650.75699999999995</v>
      </c>
      <c r="L24">
        <v>77.277000000000001</v>
      </c>
      <c r="M24">
        <v>28.609000000000002</v>
      </c>
      <c r="N24">
        <v>82.834999999999994</v>
      </c>
      <c r="O24">
        <v>15.125</v>
      </c>
      <c r="P24">
        <v>36.869999999999997</v>
      </c>
      <c r="Q24">
        <v>33.03</v>
      </c>
      <c r="R24">
        <v>31.215</v>
      </c>
      <c r="S24">
        <v>35.738</v>
      </c>
      <c r="T24">
        <v>70.864000000000004</v>
      </c>
      <c r="U24">
        <v>7.1680000000000001</v>
      </c>
      <c r="V24">
        <v>159.48500000000001</v>
      </c>
      <c r="W24">
        <v>85.427999999999997</v>
      </c>
      <c r="X24">
        <v>-494.10300000000001</v>
      </c>
      <c r="Y24">
        <v>159.48500000000001</v>
      </c>
      <c r="Z24">
        <v>188.845</v>
      </c>
      <c r="AA24">
        <v>19.324000000000002</v>
      </c>
      <c r="AB24">
        <v>27.667000000000002</v>
      </c>
      <c r="AC24">
        <v>48.115000000000002</v>
      </c>
      <c r="AD24">
        <v>5.992</v>
      </c>
      <c r="AE24">
        <v>259.65699999999998</v>
      </c>
      <c r="AF24">
        <v>100.554</v>
      </c>
      <c r="AG24">
        <v>259.01499999999999</v>
      </c>
      <c r="AH24">
        <v>96.858000000000004</v>
      </c>
      <c r="AI24">
        <v>230.76400000000001</v>
      </c>
      <c r="AJ24">
        <v>61.884999999999998</v>
      </c>
      <c r="AK24">
        <v>64.463999999999999</v>
      </c>
      <c r="AL24">
        <v>31.975000000000001</v>
      </c>
      <c r="AM24">
        <v>69.828000000000003</v>
      </c>
      <c r="AN24">
        <v>64.406000000000006</v>
      </c>
      <c r="AO24">
        <v>31.972000000000001</v>
      </c>
      <c r="AP24">
        <v>40.758000000000003</v>
      </c>
      <c r="AQ24">
        <v>16.702000000000002</v>
      </c>
      <c r="AR24">
        <v>46.81</v>
      </c>
    </row>
    <row r="25" spans="1:44" x14ac:dyDescent="0.2">
      <c r="A25" t="s">
        <v>109</v>
      </c>
      <c r="B25" t="s">
        <v>103</v>
      </c>
      <c r="C25">
        <v>36.476999999999997</v>
      </c>
      <c r="D25">
        <v>14.569000000000001</v>
      </c>
      <c r="E25">
        <v>175.447</v>
      </c>
      <c r="F25">
        <v>38.383000000000003</v>
      </c>
      <c r="G25">
        <v>27.344000000000001</v>
      </c>
      <c r="H25">
        <v>38.383000000000003</v>
      </c>
      <c r="I25">
        <v>49.258000000000003</v>
      </c>
      <c r="J25">
        <v>128.631</v>
      </c>
      <c r="K25">
        <v>139.42599999999999</v>
      </c>
      <c r="L25">
        <v>64.551000000000002</v>
      </c>
      <c r="M25">
        <v>7.48</v>
      </c>
      <c r="N25">
        <v>69.099000000000004</v>
      </c>
      <c r="O25">
        <v>7.2519999999999998</v>
      </c>
      <c r="P25">
        <v>49.707000000000001</v>
      </c>
      <c r="Q25">
        <v>32.468000000000004</v>
      </c>
      <c r="R25">
        <v>6.8220000000000001</v>
      </c>
      <c r="S25">
        <v>47.78</v>
      </c>
      <c r="T25">
        <v>58.866</v>
      </c>
      <c r="U25">
        <v>9.9890000000000008</v>
      </c>
      <c r="V25">
        <v>173.43299999999999</v>
      </c>
      <c r="W25">
        <v>73.361999999999995</v>
      </c>
      <c r="X25">
        <v>-230.459</v>
      </c>
      <c r="Y25">
        <v>173.43299999999999</v>
      </c>
      <c r="Z25">
        <v>205.179</v>
      </c>
      <c r="AA25">
        <v>19.75</v>
      </c>
      <c r="AB25">
        <v>21.062999999999999</v>
      </c>
      <c r="AC25">
        <v>46.533000000000001</v>
      </c>
      <c r="AD25">
        <v>3.1150000000000002</v>
      </c>
      <c r="AE25">
        <v>142.84200000000001</v>
      </c>
      <c r="AF25">
        <v>116.913</v>
      </c>
      <c r="AG25">
        <v>246.78</v>
      </c>
      <c r="AH25">
        <v>102.102</v>
      </c>
      <c r="AI25">
        <v>18.983000000000001</v>
      </c>
      <c r="AJ25">
        <v>14.273999999999999</v>
      </c>
      <c r="AK25">
        <v>65.88</v>
      </c>
      <c r="AL25">
        <v>14.849</v>
      </c>
      <c r="AM25">
        <v>55.8</v>
      </c>
      <c r="AN25">
        <v>65.88</v>
      </c>
      <c r="AO25">
        <v>14.849</v>
      </c>
      <c r="AP25">
        <v>44.917999999999999</v>
      </c>
      <c r="AQ25">
        <v>1.8069999999999999</v>
      </c>
      <c r="AR25">
        <v>29.503</v>
      </c>
    </row>
    <row r="26" spans="1:44" x14ac:dyDescent="0.2">
      <c r="A26" t="s">
        <v>109</v>
      </c>
      <c r="B26" t="s">
        <v>104</v>
      </c>
      <c r="C26">
        <v>56.947000000000003</v>
      </c>
      <c r="D26">
        <v>46.805999999999997</v>
      </c>
      <c r="E26">
        <v>198.80500000000001</v>
      </c>
      <c r="F26">
        <v>36.619999999999997</v>
      </c>
      <c r="G26">
        <v>13.994999999999999</v>
      </c>
      <c r="H26">
        <v>36.619999999999997</v>
      </c>
      <c r="I26">
        <v>43.664999999999999</v>
      </c>
      <c r="J26">
        <v>-482.27100000000002</v>
      </c>
      <c r="K26">
        <v>-7879.1379999999999</v>
      </c>
      <c r="L26">
        <v>92.34</v>
      </c>
      <c r="M26">
        <v>13.605</v>
      </c>
      <c r="N26">
        <v>99.486999999999995</v>
      </c>
      <c r="O26">
        <v>10.888999999999999</v>
      </c>
      <c r="P26">
        <v>25.32</v>
      </c>
      <c r="Q26">
        <v>34.656999999999996</v>
      </c>
      <c r="R26">
        <v>45.293999999999997</v>
      </c>
      <c r="S26">
        <v>25.003</v>
      </c>
      <c r="T26">
        <v>84.763000000000005</v>
      </c>
      <c r="U26">
        <v>3.246</v>
      </c>
      <c r="V26">
        <v>149.01</v>
      </c>
      <c r="W26">
        <v>100.905</v>
      </c>
      <c r="X26">
        <v>-397.37200000000001</v>
      </c>
      <c r="Y26">
        <v>149.01</v>
      </c>
      <c r="Z26">
        <v>175.90899999999999</v>
      </c>
      <c r="AA26">
        <v>19.931999999999999</v>
      </c>
      <c r="AB26">
        <v>31.75</v>
      </c>
      <c r="AC26">
        <v>51.918999999999997</v>
      </c>
      <c r="AD26">
        <v>7.3259999999999996</v>
      </c>
      <c r="AE26">
        <v>228.697</v>
      </c>
      <c r="AF26">
        <v>92.731999999999999</v>
      </c>
      <c r="AG26">
        <v>140.62200000000001</v>
      </c>
      <c r="AH26">
        <v>92.069000000000003</v>
      </c>
      <c r="AI26">
        <v>200.66</v>
      </c>
      <c r="AJ26">
        <v>57.218000000000004</v>
      </c>
      <c r="AK26">
        <v>66.316999999999993</v>
      </c>
      <c r="AL26">
        <v>44.414999999999999</v>
      </c>
      <c r="AM26">
        <v>83.867000000000004</v>
      </c>
      <c r="AN26">
        <v>66.316999999999993</v>
      </c>
      <c r="AO26">
        <v>44.414999999999999</v>
      </c>
      <c r="AP26">
        <v>39.35</v>
      </c>
      <c r="AQ26">
        <v>23.637</v>
      </c>
      <c r="AR26">
        <v>59.814999999999998</v>
      </c>
    </row>
    <row r="28" spans="1:44" x14ac:dyDescent="0.2">
      <c r="A28">
        <v>1</v>
      </c>
      <c r="B28" t="s">
        <v>111</v>
      </c>
      <c r="C28">
        <v>1.867</v>
      </c>
      <c r="D28">
        <v>17.375</v>
      </c>
      <c r="E28">
        <v>1208.25</v>
      </c>
      <c r="F28">
        <v>17.361999999999998</v>
      </c>
      <c r="G28">
        <v>12.282</v>
      </c>
      <c r="H28">
        <v>52.042000000000002</v>
      </c>
      <c r="I28">
        <v>167.471</v>
      </c>
      <c r="J28">
        <v>14.374000000000001</v>
      </c>
      <c r="K28">
        <v>14.202</v>
      </c>
      <c r="L28">
        <v>15.265000000000001</v>
      </c>
      <c r="M28">
        <v>41.19</v>
      </c>
      <c r="N28">
        <v>-1.554</v>
      </c>
      <c r="O28">
        <v>36.880000000000003</v>
      </c>
      <c r="T28">
        <v>60.707999999999998</v>
      </c>
      <c r="V28">
        <v>15.992000000000001</v>
      </c>
      <c r="W28">
        <v>3.7959999999999998</v>
      </c>
      <c r="X28">
        <v>0.17199999999999999</v>
      </c>
      <c r="Y28">
        <v>15.992000000000001</v>
      </c>
      <c r="Z28">
        <v>15.516999999999999</v>
      </c>
      <c r="AA28">
        <v>97.03</v>
      </c>
      <c r="AB28">
        <v>0.47499999999999998</v>
      </c>
      <c r="AC28">
        <v>2.97</v>
      </c>
      <c r="AG28">
        <v>11.225</v>
      </c>
      <c r="AH28">
        <v>70.192999999999998</v>
      </c>
      <c r="AK28">
        <v>6.0609999999999999</v>
      </c>
      <c r="AM28">
        <v>13.414999999999999</v>
      </c>
      <c r="AN28">
        <v>18.169</v>
      </c>
      <c r="AP28">
        <v>6.7640000000000002</v>
      </c>
      <c r="AR28">
        <v>28.37</v>
      </c>
    </row>
    <row r="29" spans="1:44" x14ac:dyDescent="0.2">
      <c r="A29">
        <v>2</v>
      </c>
      <c r="B29" t="s">
        <v>110</v>
      </c>
      <c r="C29">
        <v>2.2250000000000001</v>
      </c>
      <c r="D29">
        <v>4.8579999999999997</v>
      </c>
      <c r="E29">
        <v>216.69200000000001</v>
      </c>
      <c r="F29">
        <v>18.707000000000001</v>
      </c>
      <c r="G29">
        <v>11.15</v>
      </c>
      <c r="H29">
        <v>57.191000000000003</v>
      </c>
      <c r="I29">
        <v>163.81</v>
      </c>
      <c r="J29">
        <v>-13.785</v>
      </c>
      <c r="K29">
        <v>-115.629</v>
      </c>
      <c r="L29">
        <v>15.936999999999999</v>
      </c>
      <c r="M29">
        <v>23.411000000000001</v>
      </c>
      <c r="N29">
        <v>-2.2309999999999999</v>
      </c>
      <c r="O29">
        <v>27.867999999999999</v>
      </c>
      <c r="T29">
        <v>0.253</v>
      </c>
      <c r="V29">
        <v>2.8580000000000001</v>
      </c>
      <c r="W29">
        <v>8.7999999999999995E-2</v>
      </c>
      <c r="X29">
        <v>-129.41399999999999</v>
      </c>
      <c r="Y29">
        <v>2.8580000000000001</v>
      </c>
      <c r="Z29">
        <v>2.6419999999999999</v>
      </c>
      <c r="AA29">
        <v>92.42</v>
      </c>
      <c r="AB29">
        <v>0.217</v>
      </c>
      <c r="AC29">
        <v>7.58</v>
      </c>
      <c r="AE29">
        <v>2.6419999999999999</v>
      </c>
      <c r="AF29">
        <v>92.42</v>
      </c>
      <c r="AG29">
        <v>2.6419999999999999</v>
      </c>
      <c r="AH29">
        <v>92.42</v>
      </c>
      <c r="AI29">
        <v>2.6419999999999999</v>
      </c>
      <c r="AJ29">
        <v>92.42</v>
      </c>
      <c r="AK29">
        <v>0.89800000000000002</v>
      </c>
      <c r="AM29">
        <v>1.0429999999999999</v>
      </c>
      <c r="AN29">
        <v>2.7450000000000001</v>
      </c>
      <c r="AP29">
        <v>5.25</v>
      </c>
      <c r="AR29">
        <v>3.19</v>
      </c>
    </row>
    <row r="30" spans="1:44" x14ac:dyDescent="0.2">
      <c r="A30">
        <v>3</v>
      </c>
      <c r="B30" t="s">
        <v>112</v>
      </c>
      <c r="C30">
        <v>5.0830000000000002</v>
      </c>
      <c r="D30">
        <v>5.4080000000000004</v>
      </c>
      <c r="E30">
        <v>25.266999999999999</v>
      </c>
      <c r="F30">
        <v>17.434000000000001</v>
      </c>
      <c r="G30">
        <v>12.085000000000001</v>
      </c>
      <c r="H30">
        <v>53.3</v>
      </c>
      <c r="I30">
        <v>165.48099999999999</v>
      </c>
      <c r="J30">
        <v>-17.059000000000001</v>
      </c>
      <c r="K30">
        <v>-70.001000000000005</v>
      </c>
      <c r="L30">
        <v>14.276</v>
      </c>
      <c r="M30">
        <v>22.559000000000001</v>
      </c>
      <c r="N30">
        <v>-2.391</v>
      </c>
      <c r="O30">
        <v>27.672999999999998</v>
      </c>
      <c r="T30">
        <v>2.4550000000000001</v>
      </c>
      <c r="V30">
        <v>0.50800000000000001</v>
      </c>
      <c r="W30">
        <v>4.83</v>
      </c>
      <c r="X30">
        <v>-87.06</v>
      </c>
      <c r="Y30">
        <v>0.50800000000000001</v>
      </c>
      <c r="Z30">
        <v>0.33300000000000002</v>
      </c>
      <c r="AA30">
        <v>65.573999999999998</v>
      </c>
      <c r="AB30">
        <v>0.17499999999999999</v>
      </c>
      <c r="AC30">
        <v>34.426000000000002</v>
      </c>
      <c r="AE30">
        <v>0.33300000000000002</v>
      </c>
      <c r="AF30">
        <v>65.573999999999998</v>
      </c>
      <c r="AG30">
        <v>0.33300000000000002</v>
      </c>
      <c r="AH30">
        <v>65.573999999999998</v>
      </c>
      <c r="AI30">
        <v>0.33300000000000002</v>
      </c>
      <c r="AJ30">
        <v>65.573999999999998</v>
      </c>
      <c r="AK30">
        <v>5.0869999999999997</v>
      </c>
      <c r="AM30">
        <v>1.67</v>
      </c>
      <c r="AN30">
        <v>15.552</v>
      </c>
      <c r="AP30">
        <v>83.097999999999999</v>
      </c>
      <c r="AR30">
        <v>7.8019999999999996</v>
      </c>
    </row>
    <row r="31" spans="1:44" x14ac:dyDescent="0.2">
      <c r="A31">
        <v>4</v>
      </c>
      <c r="B31" t="s">
        <v>113</v>
      </c>
      <c r="C31">
        <v>5.5919999999999996</v>
      </c>
      <c r="D31">
        <v>5.95</v>
      </c>
      <c r="E31">
        <v>46.832999999999998</v>
      </c>
      <c r="F31">
        <v>19.920999999999999</v>
      </c>
      <c r="G31">
        <v>11.433</v>
      </c>
      <c r="H31">
        <v>60.904000000000003</v>
      </c>
      <c r="I31">
        <v>178.88399999999999</v>
      </c>
      <c r="J31">
        <v>-12.27</v>
      </c>
      <c r="K31">
        <v>137.55500000000001</v>
      </c>
      <c r="L31">
        <v>17.201000000000001</v>
      </c>
      <c r="M31">
        <v>20.986999999999998</v>
      </c>
      <c r="N31">
        <v>-2.2650000000000001</v>
      </c>
      <c r="O31">
        <v>25.221</v>
      </c>
      <c r="T31">
        <v>2.0150000000000001</v>
      </c>
      <c r="V31">
        <v>0.56699999999999995</v>
      </c>
      <c r="W31">
        <v>3.556</v>
      </c>
      <c r="X31">
        <v>125.285</v>
      </c>
      <c r="Y31">
        <v>0.56699999999999995</v>
      </c>
      <c r="Z31">
        <v>0.36699999999999999</v>
      </c>
      <c r="AA31">
        <v>64.706000000000003</v>
      </c>
      <c r="AB31">
        <v>0.2</v>
      </c>
      <c r="AC31">
        <v>35.293999999999997</v>
      </c>
      <c r="AE31">
        <v>0.36699999999999999</v>
      </c>
      <c r="AF31">
        <v>64.706000000000003</v>
      </c>
      <c r="AG31">
        <v>0.36699999999999999</v>
      </c>
      <c r="AH31">
        <v>64.706000000000003</v>
      </c>
      <c r="AI31">
        <v>0.36699999999999999</v>
      </c>
      <c r="AJ31">
        <v>64.706000000000003</v>
      </c>
      <c r="AK31">
        <v>11.112</v>
      </c>
      <c r="AM31">
        <v>0.70399999999999996</v>
      </c>
      <c r="AN31">
        <v>33.972000000000001</v>
      </c>
      <c r="AP31">
        <v>94.003</v>
      </c>
      <c r="AR31">
        <v>8.0419999999999998</v>
      </c>
    </row>
    <row r="32" spans="1:44" x14ac:dyDescent="0.2">
      <c r="A32">
        <v>5</v>
      </c>
      <c r="B32" t="s">
        <v>114</v>
      </c>
      <c r="C32">
        <v>6.1580000000000004</v>
      </c>
      <c r="D32">
        <v>18.024999999999999</v>
      </c>
      <c r="E32">
        <v>1799.7919999999999</v>
      </c>
      <c r="F32">
        <v>27.882000000000001</v>
      </c>
      <c r="G32">
        <v>11.217000000000001</v>
      </c>
      <c r="H32">
        <v>85.241</v>
      </c>
      <c r="I32">
        <v>245.637</v>
      </c>
      <c r="J32">
        <v>-8.2149999999999999</v>
      </c>
      <c r="K32">
        <v>9.7520000000000007</v>
      </c>
      <c r="L32">
        <v>24.167000000000002</v>
      </c>
      <c r="M32">
        <v>22.882000000000001</v>
      </c>
      <c r="N32">
        <v>-3.4289999999999998</v>
      </c>
      <c r="O32">
        <v>26.866</v>
      </c>
      <c r="P32">
        <v>74.501000000000005</v>
      </c>
      <c r="Q32">
        <v>8.5139999999999993</v>
      </c>
      <c r="R32">
        <v>3.867</v>
      </c>
      <c r="S32">
        <v>74.986000000000004</v>
      </c>
      <c r="T32">
        <v>137.33600000000001</v>
      </c>
      <c r="U32">
        <v>0.58299999999999996</v>
      </c>
      <c r="V32">
        <v>12.282999999999999</v>
      </c>
      <c r="W32">
        <v>11.180999999999999</v>
      </c>
      <c r="X32">
        <v>1.5369999999999999</v>
      </c>
      <c r="Y32">
        <v>12.282999999999999</v>
      </c>
      <c r="Z32">
        <v>11.875</v>
      </c>
      <c r="AA32">
        <v>96.676000000000002</v>
      </c>
      <c r="AB32">
        <v>0.40799999999999997</v>
      </c>
      <c r="AC32">
        <v>3.3239999999999998</v>
      </c>
      <c r="AD32">
        <v>0.47499999999999998</v>
      </c>
      <c r="AE32">
        <v>11.225</v>
      </c>
      <c r="AF32">
        <v>91.384</v>
      </c>
      <c r="AG32">
        <v>0.17499999999999999</v>
      </c>
      <c r="AH32">
        <v>1.425</v>
      </c>
      <c r="AI32">
        <v>11.4</v>
      </c>
      <c r="AJ32">
        <v>92.808999999999997</v>
      </c>
      <c r="AK32">
        <v>24.003</v>
      </c>
      <c r="AL32">
        <v>11.624000000000001</v>
      </c>
      <c r="AM32">
        <v>51.526000000000003</v>
      </c>
      <c r="AN32">
        <v>73.382999999999996</v>
      </c>
      <c r="AO32">
        <v>35.537999999999997</v>
      </c>
      <c r="AP32">
        <v>44.183999999999997</v>
      </c>
      <c r="AQ32">
        <v>95.192999999999998</v>
      </c>
      <c r="AR32">
        <v>99.932000000000002</v>
      </c>
    </row>
    <row r="33" spans="1:44" x14ac:dyDescent="0.2">
      <c r="A33">
        <v>6</v>
      </c>
      <c r="B33" t="s">
        <v>119</v>
      </c>
      <c r="C33">
        <v>17.858000000000001</v>
      </c>
      <c r="D33">
        <v>18.558</v>
      </c>
      <c r="E33">
        <v>96.2</v>
      </c>
      <c r="F33">
        <v>31.629000000000001</v>
      </c>
      <c r="G33">
        <v>12.122</v>
      </c>
      <c r="H33">
        <v>94.807000000000002</v>
      </c>
      <c r="I33">
        <v>301.13299999999998</v>
      </c>
      <c r="J33">
        <v>5.8070000000000004</v>
      </c>
      <c r="K33">
        <v>6.6079999999999997</v>
      </c>
      <c r="L33">
        <v>90.620999999999995</v>
      </c>
      <c r="M33">
        <v>40.262999999999998</v>
      </c>
      <c r="N33">
        <v>59.154000000000003</v>
      </c>
      <c r="O33">
        <v>37.063000000000002</v>
      </c>
      <c r="P33">
        <v>71.555000000000007</v>
      </c>
      <c r="Q33">
        <v>5.468</v>
      </c>
      <c r="R33">
        <v>37.692</v>
      </c>
      <c r="S33">
        <v>71.763000000000005</v>
      </c>
      <c r="T33">
        <v>146.34100000000001</v>
      </c>
      <c r="U33">
        <v>0.5</v>
      </c>
      <c r="V33">
        <v>1.083</v>
      </c>
      <c r="W33">
        <v>135.084</v>
      </c>
      <c r="X33">
        <v>-0.80100000000000005</v>
      </c>
      <c r="Y33">
        <v>1.083</v>
      </c>
      <c r="Z33">
        <v>0.70799999999999996</v>
      </c>
      <c r="AA33">
        <v>65.385000000000005</v>
      </c>
      <c r="AB33">
        <v>0.375</v>
      </c>
      <c r="AC33">
        <v>34.615000000000002</v>
      </c>
      <c r="AD33">
        <v>0.40799999999999997</v>
      </c>
      <c r="AE33">
        <v>0.17499999999999999</v>
      </c>
      <c r="AF33">
        <v>16.154</v>
      </c>
      <c r="AG33">
        <v>0.125</v>
      </c>
      <c r="AH33">
        <v>11.538</v>
      </c>
      <c r="AI33">
        <v>0.3</v>
      </c>
      <c r="AJ33">
        <v>27.692</v>
      </c>
      <c r="AK33">
        <v>27.254999999999999</v>
      </c>
      <c r="AL33">
        <v>15.394</v>
      </c>
      <c r="AM33">
        <v>58.579000000000001</v>
      </c>
      <c r="AN33">
        <v>81.697000000000003</v>
      </c>
      <c r="AO33">
        <v>46.142000000000003</v>
      </c>
      <c r="AP33">
        <v>95.003</v>
      </c>
      <c r="AQ33">
        <v>94.524000000000001</v>
      </c>
      <c r="AR33">
        <v>99.995999999999995</v>
      </c>
    </row>
    <row r="34" spans="1:44" x14ac:dyDescent="0.2">
      <c r="A34">
        <v>7</v>
      </c>
      <c r="B34" t="s">
        <v>115</v>
      </c>
      <c r="C34">
        <v>18.442</v>
      </c>
      <c r="D34">
        <v>19.082999999999998</v>
      </c>
      <c r="E34">
        <v>106.542</v>
      </c>
      <c r="F34">
        <v>30.597000000000001</v>
      </c>
      <c r="G34">
        <v>12.548</v>
      </c>
      <c r="H34">
        <v>93.540999999999997</v>
      </c>
      <c r="I34">
        <v>301.54199999999997</v>
      </c>
      <c r="J34">
        <v>-8.7799999999999994</v>
      </c>
      <c r="K34">
        <v>6.7140000000000004</v>
      </c>
      <c r="L34">
        <v>164.095</v>
      </c>
      <c r="M34">
        <v>25.88</v>
      </c>
      <c r="N34">
        <v>133.857</v>
      </c>
      <c r="O34">
        <v>30.55</v>
      </c>
      <c r="P34">
        <v>77.14</v>
      </c>
      <c r="Q34">
        <v>7.048</v>
      </c>
      <c r="R34">
        <v>36</v>
      </c>
      <c r="S34">
        <v>77.460999999999999</v>
      </c>
      <c r="T34">
        <v>148.55600000000001</v>
      </c>
      <c r="U34">
        <v>0.54200000000000004</v>
      </c>
      <c r="V34">
        <v>1.042</v>
      </c>
      <c r="W34">
        <v>142.614</v>
      </c>
      <c r="X34">
        <v>-2.0670000000000002</v>
      </c>
      <c r="Y34">
        <v>1.042</v>
      </c>
      <c r="Z34">
        <v>0.65</v>
      </c>
      <c r="AA34">
        <v>62.4</v>
      </c>
      <c r="AB34">
        <v>0.39200000000000002</v>
      </c>
      <c r="AC34">
        <v>37.6</v>
      </c>
      <c r="AD34">
        <v>0.375</v>
      </c>
      <c r="AE34">
        <v>0.125</v>
      </c>
      <c r="AF34">
        <v>12</v>
      </c>
      <c r="AG34">
        <v>0.15</v>
      </c>
      <c r="AH34">
        <v>14.4</v>
      </c>
      <c r="AI34">
        <v>0.27500000000000002</v>
      </c>
      <c r="AJ34">
        <v>26.4</v>
      </c>
      <c r="AK34">
        <v>28.393999999999998</v>
      </c>
      <c r="AL34">
        <v>13.077</v>
      </c>
      <c r="AM34">
        <v>59.978000000000002</v>
      </c>
      <c r="AN34">
        <v>86.805999999999997</v>
      </c>
      <c r="AO34">
        <v>39.978999999999999</v>
      </c>
      <c r="AP34">
        <v>96.822000000000003</v>
      </c>
      <c r="AQ34">
        <v>96.402000000000001</v>
      </c>
      <c r="AR34">
        <v>99.983999999999995</v>
      </c>
    </row>
    <row r="35" spans="1:44" x14ac:dyDescent="0.2">
      <c r="A35">
        <v>8</v>
      </c>
      <c r="B35" t="s">
        <v>121</v>
      </c>
      <c r="C35">
        <v>18.942</v>
      </c>
      <c r="D35">
        <v>19.600000000000001</v>
      </c>
      <c r="E35">
        <v>97.716999999999999</v>
      </c>
      <c r="F35">
        <v>32.686</v>
      </c>
      <c r="G35">
        <v>11.416</v>
      </c>
      <c r="H35">
        <v>97.975999999999999</v>
      </c>
      <c r="I35">
        <v>293.05700000000002</v>
      </c>
      <c r="J35">
        <v>5.3860000000000001</v>
      </c>
      <c r="K35">
        <v>7.282</v>
      </c>
      <c r="L35">
        <v>238.023</v>
      </c>
      <c r="M35">
        <v>38.085999999999999</v>
      </c>
      <c r="N35">
        <v>205.482</v>
      </c>
      <c r="O35">
        <v>35.018000000000001</v>
      </c>
      <c r="P35">
        <v>69.688999999999993</v>
      </c>
      <c r="Q35">
        <v>7.2779999999999996</v>
      </c>
      <c r="R35">
        <v>36.154000000000003</v>
      </c>
      <c r="S35">
        <v>70.067999999999998</v>
      </c>
      <c r="T35">
        <v>146.80699999999999</v>
      </c>
      <c r="U35">
        <v>0.54200000000000004</v>
      </c>
      <c r="V35">
        <v>1.083</v>
      </c>
      <c r="W35">
        <v>135.51400000000001</v>
      </c>
      <c r="X35">
        <v>-1.8959999999999999</v>
      </c>
      <c r="Y35">
        <v>1.083</v>
      </c>
      <c r="Z35">
        <v>0.66700000000000004</v>
      </c>
      <c r="AA35">
        <v>61.537999999999997</v>
      </c>
      <c r="AB35">
        <v>0.41699999999999998</v>
      </c>
      <c r="AC35">
        <v>38.462000000000003</v>
      </c>
      <c r="AD35">
        <v>0.39200000000000002</v>
      </c>
      <c r="AE35">
        <v>0.15</v>
      </c>
      <c r="AF35">
        <v>13.846</v>
      </c>
      <c r="AG35">
        <v>0.125</v>
      </c>
      <c r="AH35">
        <v>11.538</v>
      </c>
      <c r="AI35">
        <v>0.27500000000000002</v>
      </c>
      <c r="AJ35">
        <v>25.385000000000002</v>
      </c>
      <c r="AK35">
        <v>29.222000000000001</v>
      </c>
      <c r="AL35">
        <v>12.775</v>
      </c>
      <c r="AM35">
        <v>62</v>
      </c>
      <c r="AN35">
        <v>87.593999999999994</v>
      </c>
      <c r="AO35">
        <v>38.292000000000002</v>
      </c>
      <c r="AP35">
        <v>97.394999999999996</v>
      </c>
      <c r="AQ35">
        <v>97.373999999999995</v>
      </c>
      <c r="AR35">
        <v>99.997</v>
      </c>
    </row>
    <row r="36" spans="1:44" x14ac:dyDescent="0.2">
      <c r="A36">
        <v>9</v>
      </c>
      <c r="B36" t="s">
        <v>116</v>
      </c>
      <c r="C36">
        <v>19.483000000000001</v>
      </c>
      <c r="D36">
        <v>20.141999999999999</v>
      </c>
      <c r="E36">
        <v>108.867</v>
      </c>
      <c r="F36">
        <v>32.216999999999999</v>
      </c>
      <c r="G36">
        <v>12.586</v>
      </c>
      <c r="H36">
        <v>98.494</v>
      </c>
      <c r="I36">
        <v>318.45</v>
      </c>
      <c r="J36">
        <v>-7.9429999999999996</v>
      </c>
      <c r="K36">
        <v>9.0510000000000002</v>
      </c>
      <c r="L36">
        <v>314.22399999999999</v>
      </c>
      <c r="M36">
        <v>20.74</v>
      </c>
      <c r="N36">
        <v>282.31700000000001</v>
      </c>
      <c r="O36">
        <v>25.193000000000001</v>
      </c>
      <c r="P36">
        <v>72.335999999999999</v>
      </c>
      <c r="Q36">
        <v>3.6160000000000001</v>
      </c>
      <c r="R36">
        <v>38.462000000000003</v>
      </c>
      <c r="S36">
        <v>72.426000000000002</v>
      </c>
      <c r="T36">
        <v>142.31</v>
      </c>
      <c r="U36">
        <v>0.54200000000000004</v>
      </c>
      <c r="V36">
        <v>1.083</v>
      </c>
      <c r="W36">
        <v>131.363</v>
      </c>
      <c r="X36">
        <v>1.1080000000000001</v>
      </c>
      <c r="Y36">
        <v>1.083</v>
      </c>
      <c r="Z36">
        <v>0.66700000000000004</v>
      </c>
      <c r="AA36">
        <v>61.537999999999997</v>
      </c>
      <c r="AB36">
        <v>0.41699999999999998</v>
      </c>
      <c r="AC36">
        <v>38.462000000000003</v>
      </c>
      <c r="AD36">
        <v>0.41699999999999998</v>
      </c>
      <c r="AE36">
        <v>0.125</v>
      </c>
      <c r="AF36">
        <v>11.538</v>
      </c>
      <c r="AG36">
        <v>0.125</v>
      </c>
      <c r="AH36">
        <v>11.538</v>
      </c>
      <c r="AI36">
        <v>0.25</v>
      </c>
      <c r="AJ36">
        <v>23.077000000000002</v>
      </c>
      <c r="AK36">
        <v>29.757000000000001</v>
      </c>
      <c r="AL36">
        <v>14.794</v>
      </c>
      <c r="AM36">
        <v>55.512</v>
      </c>
      <c r="AN36">
        <v>90.974999999999994</v>
      </c>
      <c r="AO36">
        <v>45.228999999999999</v>
      </c>
      <c r="AP36">
        <v>96.438999999999993</v>
      </c>
      <c r="AQ36">
        <v>94.685000000000002</v>
      </c>
      <c r="AR36">
        <v>99.944000000000003</v>
      </c>
    </row>
    <row r="37" spans="1:44" x14ac:dyDescent="0.2">
      <c r="A37">
        <v>10</v>
      </c>
      <c r="B37" t="s">
        <v>123</v>
      </c>
      <c r="C37">
        <v>20.024999999999999</v>
      </c>
      <c r="D37">
        <v>20.675000000000001</v>
      </c>
      <c r="E37">
        <v>101.97499999999999</v>
      </c>
      <c r="F37">
        <v>33.313000000000002</v>
      </c>
      <c r="G37">
        <v>11.936</v>
      </c>
      <c r="H37">
        <v>99.856999999999999</v>
      </c>
      <c r="I37">
        <v>312.30500000000001</v>
      </c>
      <c r="J37">
        <v>10.282</v>
      </c>
      <c r="K37">
        <v>6.7670000000000003</v>
      </c>
      <c r="L37">
        <v>384.98700000000002</v>
      </c>
      <c r="M37">
        <v>36.106999999999999</v>
      </c>
      <c r="N37">
        <v>352.20800000000003</v>
      </c>
      <c r="O37">
        <v>30.161000000000001</v>
      </c>
      <c r="P37">
        <v>71.447999999999993</v>
      </c>
      <c r="Q37">
        <v>6.65</v>
      </c>
      <c r="R37">
        <v>39.369999999999997</v>
      </c>
      <c r="S37">
        <v>71.757000000000005</v>
      </c>
      <c r="T37">
        <v>143.56800000000001</v>
      </c>
      <c r="U37">
        <v>0.51700000000000002</v>
      </c>
      <c r="V37">
        <v>1.0580000000000001</v>
      </c>
      <c r="W37">
        <v>135.655</v>
      </c>
      <c r="X37">
        <v>3.5150000000000001</v>
      </c>
      <c r="Y37">
        <v>1.0580000000000001</v>
      </c>
      <c r="Z37">
        <v>0.65800000000000003</v>
      </c>
      <c r="AA37">
        <v>62.204999999999998</v>
      </c>
      <c r="AB37">
        <v>0.4</v>
      </c>
      <c r="AC37">
        <v>37.795000000000002</v>
      </c>
      <c r="AD37">
        <v>0.41699999999999998</v>
      </c>
      <c r="AE37">
        <v>0.125</v>
      </c>
      <c r="AF37">
        <v>11.811</v>
      </c>
      <c r="AG37">
        <v>0.11700000000000001</v>
      </c>
      <c r="AH37">
        <v>11.023999999999999</v>
      </c>
      <c r="AI37">
        <v>0.24199999999999999</v>
      </c>
      <c r="AJ37">
        <v>22.835000000000001</v>
      </c>
      <c r="AK37">
        <v>28.055</v>
      </c>
      <c r="AL37">
        <v>14.093</v>
      </c>
      <c r="AM37">
        <v>56.673000000000002</v>
      </c>
      <c r="AN37">
        <v>84.096000000000004</v>
      </c>
      <c r="AO37">
        <v>42.243000000000002</v>
      </c>
      <c r="AP37">
        <v>94.882999999999996</v>
      </c>
      <c r="AQ37">
        <v>97.29</v>
      </c>
      <c r="AR37">
        <v>99.998999999999995</v>
      </c>
    </row>
    <row r="38" spans="1:44" x14ac:dyDescent="0.2">
      <c r="A38">
        <v>11</v>
      </c>
      <c r="B38" t="s">
        <v>117</v>
      </c>
      <c r="C38">
        <v>20.567</v>
      </c>
      <c r="D38">
        <v>21.216999999999999</v>
      </c>
      <c r="E38">
        <v>102.1</v>
      </c>
      <c r="F38">
        <v>32.709000000000003</v>
      </c>
      <c r="G38">
        <v>11.879</v>
      </c>
      <c r="H38">
        <v>100</v>
      </c>
      <c r="I38">
        <v>305.16300000000001</v>
      </c>
      <c r="J38">
        <v>-6.673</v>
      </c>
      <c r="K38">
        <v>8.4359999999999999</v>
      </c>
      <c r="L38">
        <v>457.08800000000002</v>
      </c>
      <c r="M38">
        <v>24.143000000000001</v>
      </c>
      <c r="N38">
        <v>424.601</v>
      </c>
      <c r="O38">
        <v>27.943999999999999</v>
      </c>
      <c r="P38">
        <v>70.543000000000006</v>
      </c>
      <c r="Q38">
        <v>8.8309999999999995</v>
      </c>
      <c r="R38">
        <v>37.5</v>
      </c>
      <c r="S38">
        <v>71.093999999999994</v>
      </c>
      <c r="T38">
        <v>141.75399999999999</v>
      </c>
      <c r="U38">
        <v>0.55000000000000004</v>
      </c>
      <c r="V38">
        <v>1.0669999999999999</v>
      </c>
      <c r="W38">
        <v>132.89500000000001</v>
      </c>
      <c r="X38">
        <v>1.7629999999999999</v>
      </c>
      <c r="Y38">
        <v>1.0669999999999999</v>
      </c>
      <c r="Z38">
        <v>0.65800000000000003</v>
      </c>
      <c r="AA38">
        <v>61.719000000000001</v>
      </c>
      <c r="AB38">
        <v>0.40799999999999997</v>
      </c>
      <c r="AC38">
        <v>38.280999999999999</v>
      </c>
      <c r="AD38">
        <v>0.4</v>
      </c>
      <c r="AE38">
        <v>0.11700000000000001</v>
      </c>
      <c r="AF38">
        <v>10.938000000000001</v>
      </c>
      <c r="AG38">
        <v>0.14199999999999999</v>
      </c>
      <c r="AH38">
        <v>13.281000000000001</v>
      </c>
      <c r="AI38">
        <v>0.25800000000000001</v>
      </c>
      <c r="AJ38">
        <v>24.219000000000001</v>
      </c>
      <c r="AK38">
        <v>27.94</v>
      </c>
      <c r="AL38">
        <v>13.816000000000001</v>
      </c>
      <c r="AM38">
        <v>56.895000000000003</v>
      </c>
      <c r="AN38">
        <v>85.42</v>
      </c>
      <c r="AO38">
        <v>42.238</v>
      </c>
      <c r="AP38">
        <v>99.323999999999998</v>
      </c>
      <c r="AQ38">
        <v>99.563999999999993</v>
      </c>
      <c r="AR38">
        <v>99.975999999999999</v>
      </c>
    </row>
    <row r="39" spans="1:44" x14ac:dyDescent="0.2">
      <c r="A39">
        <v>12</v>
      </c>
      <c r="B39" t="s">
        <v>125</v>
      </c>
      <c r="C39">
        <v>21.082999999999998</v>
      </c>
      <c r="D39">
        <v>21.75</v>
      </c>
      <c r="E39">
        <v>104.125</v>
      </c>
      <c r="F39">
        <v>30.99</v>
      </c>
      <c r="G39">
        <v>12.763</v>
      </c>
      <c r="H39">
        <v>92.891999999999996</v>
      </c>
      <c r="I39">
        <v>310.649</v>
      </c>
      <c r="J39">
        <v>9.6300000000000008</v>
      </c>
      <c r="K39">
        <v>11.53</v>
      </c>
      <c r="L39">
        <v>526.05899999999997</v>
      </c>
      <c r="M39">
        <v>44.146000000000001</v>
      </c>
      <c r="N39">
        <v>495.50599999999997</v>
      </c>
      <c r="O39">
        <v>38.962000000000003</v>
      </c>
      <c r="P39">
        <v>67.578999999999994</v>
      </c>
      <c r="Q39">
        <v>4.306</v>
      </c>
      <c r="R39">
        <v>36.841999999999999</v>
      </c>
      <c r="S39">
        <v>67.715999999999994</v>
      </c>
      <c r="T39">
        <v>138.542</v>
      </c>
      <c r="U39">
        <v>0.55800000000000005</v>
      </c>
      <c r="V39">
        <v>1.1080000000000001</v>
      </c>
      <c r="W39">
        <v>125.001</v>
      </c>
      <c r="X39">
        <v>-1.9</v>
      </c>
      <c r="Y39">
        <v>1.1080000000000001</v>
      </c>
      <c r="Z39">
        <v>0.67500000000000004</v>
      </c>
      <c r="AA39">
        <v>60.902000000000001</v>
      </c>
      <c r="AB39">
        <v>0.433</v>
      </c>
      <c r="AC39">
        <v>39.097999999999999</v>
      </c>
      <c r="AD39">
        <v>0.40799999999999997</v>
      </c>
      <c r="AE39">
        <v>0.14199999999999999</v>
      </c>
      <c r="AF39">
        <v>12.782</v>
      </c>
      <c r="AG39">
        <v>0.125</v>
      </c>
      <c r="AH39">
        <v>11.278</v>
      </c>
      <c r="AI39">
        <v>0.26700000000000002</v>
      </c>
      <c r="AJ39">
        <v>24.06</v>
      </c>
      <c r="AK39">
        <v>27.739000000000001</v>
      </c>
      <c r="AL39">
        <v>14.066000000000001</v>
      </c>
      <c r="AM39">
        <v>55.094999999999999</v>
      </c>
      <c r="AN39">
        <v>83.147999999999996</v>
      </c>
      <c r="AO39">
        <v>42.162999999999997</v>
      </c>
      <c r="AP39">
        <v>94.646000000000001</v>
      </c>
      <c r="AQ39">
        <v>95.028999999999996</v>
      </c>
      <c r="AR39">
        <v>99.995999999999995</v>
      </c>
    </row>
    <row r="40" spans="1:44" x14ac:dyDescent="0.2">
      <c r="A40">
        <v>13</v>
      </c>
      <c r="B40" t="s">
        <v>118</v>
      </c>
      <c r="C40">
        <v>21.632999999999999</v>
      </c>
      <c r="D40">
        <v>22.308</v>
      </c>
      <c r="E40">
        <v>110.9</v>
      </c>
      <c r="F40">
        <v>31.004000000000001</v>
      </c>
      <c r="G40">
        <v>12.14</v>
      </c>
      <c r="H40">
        <v>94.787999999999997</v>
      </c>
      <c r="I40">
        <v>295.62599999999998</v>
      </c>
      <c r="J40">
        <v>-10.507</v>
      </c>
      <c r="K40">
        <v>8.9320000000000004</v>
      </c>
      <c r="L40">
        <v>596.77200000000005</v>
      </c>
      <c r="M40">
        <v>26.652000000000001</v>
      </c>
      <c r="N40">
        <v>566.28800000000001</v>
      </c>
      <c r="O40">
        <v>32.305</v>
      </c>
      <c r="P40">
        <v>64.784000000000006</v>
      </c>
      <c r="Q40">
        <v>3.9220000000000002</v>
      </c>
      <c r="R40">
        <v>39.695</v>
      </c>
      <c r="S40">
        <v>64.903000000000006</v>
      </c>
      <c r="T40">
        <v>132.387</v>
      </c>
      <c r="U40">
        <v>0.53300000000000003</v>
      </c>
      <c r="V40">
        <v>1.0920000000000001</v>
      </c>
      <c r="W40">
        <v>121.271</v>
      </c>
      <c r="X40">
        <v>-1.575</v>
      </c>
      <c r="Y40">
        <v>1.0920000000000001</v>
      </c>
      <c r="Z40">
        <v>0.68300000000000005</v>
      </c>
      <c r="AA40">
        <v>62.594999999999999</v>
      </c>
      <c r="AB40">
        <v>0.40799999999999997</v>
      </c>
      <c r="AC40">
        <v>37.405000000000001</v>
      </c>
      <c r="AD40">
        <v>0.433</v>
      </c>
      <c r="AE40">
        <v>0.125</v>
      </c>
      <c r="AF40">
        <v>11.45</v>
      </c>
      <c r="AG40">
        <v>0.125</v>
      </c>
      <c r="AH40">
        <v>11.45</v>
      </c>
      <c r="AI40">
        <v>0.25</v>
      </c>
      <c r="AJ40">
        <v>22.901</v>
      </c>
      <c r="AK40">
        <v>28.134</v>
      </c>
      <c r="AL40">
        <v>14.646000000000001</v>
      </c>
      <c r="AM40">
        <v>53.73</v>
      </c>
      <c r="AN40">
        <v>86.013999999999996</v>
      </c>
      <c r="AO40">
        <v>44.776000000000003</v>
      </c>
      <c r="AP40">
        <v>99.314999999999998</v>
      </c>
      <c r="AQ40">
        <v>99.343999999999994</v>
      </c>
      <c r="AR40">
        <v>99.956999999999994</v>
      </c>
    </row>
    <row r="41" spans="1:44" x14ac:dyDescent="0.2">
      <c r="A41">
        <v>14</v>
      </c>
      <c r="B41" t="s">
        <v>127</v>
      </c>
      <c r="C41">
        <v>22.192</v>
      </c>
      <c r="D41">
        <v>22.867000000000001</v>
      </c>
      <c r="E41">
        <v>108.408</v>
      </c>
      <c r="F41">
        <v>33.360999999999997</v>
      </c>
      <c r="G41">
        <v>11.827999999999999</v>
      </c>
      <c r="H41">
        <v>100</v>
      </c>
      <c r="I41">
        <v>309.91000000000003</v>
      </c>
      <c r="J41">
        <v>6.7990000000000004</v>
      </c>
      <c r="K41">
        <v>5.5259999999999998</v>
      </c>
      <c r="L41">
        <v>667.09900000000005</v>
      </c>
      <c r="M41">
        <v>38.317999999999998</v>
      </c>
      <c r="N41">
        <v>633.97299999999996</v>
      </c>
      <c r="O41">
        <v>34.368000000000002</v>
      </c>
      <c r="P41">
        <v>55.555</v>
      </c>
      <c r="Q41">
        <v>7.1369999999999996</v>
      </c>
      <c r="R41">
        <v>37.121000000000002</v>
      </c>
      <c r="S41">
        <v>56.012</v>
      </c>
      <c r="T41">
        <v>120.06399999999999</v>
      </c>
      <c r="U41">
        <v>0.56699999999999995</v>
      </c>
      <c r="V41">
        <v>1.1000000000000001</v>
      </c>
      <c r="W41">
        <v>109.15</v>
      </c>
      <c r="X41">
        <v>1.274</v>
      </c>
      <c r="Y41">
        <v>1.1000000000000001</v>
      </c>
      <c r="Z41">
        <v>0.68300000000000005</v>
      </c>
      <c r="AA41">
        <v>62.121000000000002</v>
      </c>
      <c r="AB41">
        <v>0.41699999999999998</v>
      </c>
      <c r="AC41">
        <v>37.878999999999998</v>
      </c>
      <c r="AD41">
        <v>0.40799999999999997</v>
      </c>
      <c r="AE41">
        <v>0.125</v>
      </c>
      <c r="AF41">
        <v>11.364000000000001</v>
      </c>
      <c r="AG41">
        <v>0.15</v>
      </c>
      <c r="AH41">
        <v>13.635999999999999</v>
      </c>
      <c r="AI41">
        <v>0.27500000000000002</v>
      </c>
      <c r="AJ41">
        <v>25</v>
      </c>
      <c r="AK41">
        <v>27.53</v>
      </c>
      <c r="AL41">
        <v>13.367000000000001</v>
      </c>
      <c r="AM41">
        <v>50.356000000000002</v>
      </c>
      <c r="AN41">
        <v>82.52</v>
      </c>
      <c r="AO41">
        <v>40.067999999999998</v>
      </c>
      <c r="AP41">
        <v>96.715999999999994</v>
      </c>
      <c r="AQ41">
        <v>99.182000000000002</v>
      </c>
      <c r="AR41">
        <v>99.992000000000004</v>
      </c>
    </row>
    <row r="42" spans="1:44" x14ac:dyDescent="0.2">
      <c r="A42">
        <v>15</v>
      </c>
      <c r="B42" t="s">
        <v>120</v>
      </c>
      <c r="C42">
        <v>22.725000000000001</v>
      </c>
      <c r="D42">
        <v>23.442</v>
      </c>
      <c r="E42">
        <v>126.383</v>
      </c>
      <c r="F42">
        <v>30.379000000000001</v>
      </c>
      <c r="G42">
        <v>12.667999999999999</v>
      </c>
      <c r="H42">
        <v>92.876999999999995</v>
      </c>
      <c r="I42">
        <v>302.25599999999997</v>
      </c>
      <c r="J42">
        <v>-3.883</v>
      </c>
      <c r="K42">
        <v>5.7539999999999996</v>
      </c>
      <c r="L42">
        <v>728.93399999999997</v>
      </c>
      <c r="M42">
        <v>26.609000000000002</v>
      </c>
      <c r="N42">
        <v>698.625</v>
      </c>
      <c r="O42">
        <v>28.666</v>
      </c>
      <c r="P42">
        <v>32.652000000000001</v>
      </c>
      <c r="Q42">
        <v>6.5579999999999998</v>
      </c>
      <c r="R42">
        <v>37.594000000000001</v>
      </c>
      <c r="S42">
        <v>33.304000000000002</v>
      </c>
      <c r="T42">
        <v>88.278999999999996</v>
      </c>
      <c r="U42">
        <v>0.54200000000000004</v>
      </c>
      <c r="V42">
        <v>1.1080000000000001</v>
      </c>
      <c r="W42">
        <v>79.650000000000006</v>
      </c>
      <c r="X42">
        <v>1.871</v>
      </c>
      <c r="Y42">
        <v>1.1080000000000001</v>
      </c>
      <c r="Z42">
        <v>0.72499999999999998</v>
      </c>
      <c r="AA42">
        <v>65.414000000000001</v>
      </c>
      <c r="AB42">
        <v>0.38300000000000001</v>
      </c>
      <c r="AC42">
        <v>34.585999999999999</v>
      </c>
      <c r="AD42">
        <v>0.41699999999999998</v>
      </c>
      <c r="AE42">
        <v>0.15</v>
      </c>
      <c r="AF42">
        <v>13.534000000000001</v>
      </c>
      <c r="AG42">
        <v>0.158</v>
      </c>
      <c r="AH42">
        <v>14.286</v>
      </c>
      <c r="AI42">
        <v>0.308</v>
      </c>
      <c r="AJ42">
        <v>27.82</v>
      </c>
      <c r="AK42">
        <v>26.7</v>
      </c>
      <c r="AL42">
        <v>11.39</v>
      </c>
      <c r="AM42">
        <v>43.177</v>
      </c>
      <c r="AN42">
        <v>81.629000000000005</v>
      </c>
      <c r="AO42">
        <v>34.823</v>
      </c>
      <c r="AP42">
        <v>97.311999999999998</v>
      </c>
      <c r="AQ42">
        <v>95.738</v>
      </c>
      <c r="AR42">
        <v>99.986000000000004</v>
      </c>
    </row>
    <row r="43" spans="1:44" x14ac:dyDescent="0.2">
      <c r="A43">
        <v>16</v>
      </c>
      <c r="B43" t="s">
        <v>129</v>
      </c>
      <c r="C43">
        <v>23.292000000000002</v>
      </c>
      <c r="D43">
        <v>24.067</v>
      </c>
      <c r="E43">
        <v>123.208</v>
      </c>
      <c r="F43">
        <v>27.146999999999998</v>
      </c>
      <c r="G43">
        <v>12.561</v>
      </c>
      <c r="H43">
        <v>81.373999999999995</v>
      </c>
      <c r="I43">
        <v>267.81099999999998</v>
      </c>
      <c r="J43">
        <v>9.9809999999999999</v>
      </c>
      <c r="K43">
        <v>14.837999999999999</v>
      </c>
      <c r="L43">
        <v>780.74400000000003</v>
      </c>
      <c r="M43">
        <v>41.741999999999997</v>
      </c>
      <c r="N43">
        <v>754.00699999999995</v>
      </c>
      <c r="O43">
        <v>37.036999999999999</v>
      </c>
      <c r="P43">
        <v>0.505</v>
      </c>
      <c r="Q43">
        <v>2.6869999999999998</v>
      </c>
      <c r="R43">
        <v>31.943999999999999</v>
      </c>
      <c r="S43">
        <v>2.734</v>
      </c>
      <c r="T43">
        <v>33.701000000000001</v>
      </c>
      <c r="U43">
        <v>0.65800000000000003</v>
      </c>
      <c r="V43">
        <v>1.2</v>
      </c>
      <c r="W43">
        <v>28.084</v>
      </c>
      <c r="X43">
        <v>-4.8579999999999997</v>
      </c>
      <c r="Y43">
        <v>1.2</v>
      </c>
      <c r="Z43">
        <v>0.78300000000000003</v>
      </c>
      <c r="AA43">
        <v>65.278000000000006</v>
      </c>
      <c r="AB43">
        <v>0.41699999999999998</v>
      </c>
      <c r="AC43">
        <v>34.722000000000001</v>
      </c>
      <c r="AD43">
        <v>0.38300000000000001</v>
      </c>
      <c r="AE43">
        <v>0.158</v>
      </c>
      <c r="AF43">
        <v>13.194000000000001</v>
      </c>
      <c r="AG43">
        <v>0.24199999999999999</v>
      </c>
      <c r="AH43">
        <v>20.138999999999999</v>
      </c>
      <c r="AI43">
        <v>0.4</v>
      </c>
      <c r="AJ43">
        <v>33.332999999999998</v>
      </c>
      <c r="AK43">
        <v>22.869</v>
      </c>
      <c r="AL43">
        <v>9.6349999999999998</v>
      </c>
      <c r="AM43">
        <v>20.632000000000001</v>
      </c>
      <c r="AN43">
        <v>68.549000000000007</v>
      </c>
      <c r="AO43">
        <v>28.882000000000001</v>
      </c>
      <c r="AP43">
        <v>95.426000000000002</v>
      </c>
      <c r="AQ43">
        <v>97.674000000000007</v>
      </c>
      <c r="AR43">
        <v>99.655000000000001</v>
      </c>
    </row>
    <row r="44" spans="1:44" x14ac:dyDescent="0.2">
      <c r="A44">
        <v>17</v>
      </c>
      <c r="B44" t="s">
        <v>122</v>
      </c>
      <c r="C44">
        <v>23.832999999999998</v>
      </c>
      <c r="D44">
        <v>25.824999999999999</v>
      </c>
      <c r="E44">
        <v>174.61699999999999</v>
      </c>
      <c r="F44">
        <v>10.62</v>
      </c>
      <c r="G44">
        <v>8.3949999999999996</v>
      </c>
      <c r="H44">
        <v>32.466999999999999</v>
      </c>
      <c r="I44">
        <v>70.018000000000001</v>
      </c>
      <c r="J44">
        <v>-80.248999999999995</v>
      </c>
      <c r="K44">
        <v>-8.7739999999999991</v>
      </c>
      <c r="L44">
        <v>788.65499999999997</v>
      </c>
      <c r="M44">
        <v>21.082000000000001</v>
      </c>
      <c r="N44">
        <v>786.85599999999999</v>
      </c>
      <c r="O44">
        <v>31.547999999999998</v>
      </c>
      <c r="R44">
        <v>18.657</v>
      </c>
      <c r="T44">
        <v>9.6300000000000008</v>
      </c>
      <c r="V44">
        <v>2.2330000000000001</v>
      </c>
      <c r="W44">
        <v>4.3120000000000003</v>
      </c>
      <c r="X44">
        <v>-89.022999999999996</v>
      </c>
      <c r="Y44">
        <v>2.2330000000000001</v>
      </c>
      <c r="Z44">
        <v>2</v>
      </c>
      <c r="AA44">
        <v>89.552000000000007</v>
      </c>
      <c r="AB44">
        <v>0.23300000000000001</v>
      </c>
      <c r="AC44">
        <v>10.448</v>
      </c>
      <c r="AD44">
        <v>0.41699999999999998</v>
      </c>
      <c r="AE44">
        <v>0.24199999999999999</v>
      </c>
      <c r="AF44">
        <v>10.821</v>
      </c>
      <c r="AG44">
        <v>1.3420000000000001</v>
      </c>
      <c r="AH44">
        <v>60.075000000000003</v>
      </c>
      <c r="AI44">
        <v>1.583</v>
      </c>
      <c r="AJ44">
        <v>70.896000000000001</v>
      </c>
      <c r="AK44">
        <v>8.5429999999999993</v>
      </c>
      <c r="AL44">
        <v>0.32800000000000001</v>
      </c>
      <c r="AM44">
        <v>10.986000000000001</v>
      </c>
      <c r="AN44">
        <v>26.117999999999999</v>
      </c>
      <c r="AO44">
        <v>1.0029999999999999</v>
      </c>
      <c r="AP44">
        <v>58.526000000000003</v>
      </c>
      <c r="AQ44">
        <v>41.454000000000001</v>
      </c>
      <c r="AR44">
        <v>84.233000000000004</v>
      </c>
    </row>
    <row r="45" spans="1:44" x14ac:dyDescent="0.2">
      <c r="A45">
        <v>18</v>
      </c>
      <c r="B45" t="s">
        <v>131</v>
      </c>
      <c r="C45">
        <v>24.492000000000001</v>
      </c>
      <c r="D45">
        <v>25.841999999999999</v>
      </c>
      <c r="E45">
        <v>58.207999999999998</v>
      </c>
      <c r="F45">
        <v>11.012</v>
      </c>
      <c r="G45">
        <v>6.0030000000000001</v>
      </c>
      <c r="H45">
        <v>33.01</v>
      </c>
      <c r="I45">
        <v>51.918999999999997</v>
      </c>
      <c r="J45">
        <v>74.718000000000004</v>
      </c>
      <c r="K45">
        <v>82.295000000000002</v>
      </c>
      <c r="L45">
        <v>790.49</v>
      </c>
      <c r="M45">
        <v>44.805999999999997</v>
      </c>
      <c r="N45">
        <v>787.58699999999999</v>
      </c>
      <c r="O45">
        <v>34.183</v>
      </c>
      <c r="T45">
        <v>1.6140000000000001</v>
      </c>
      <c r="V45">
        <v>1.5580000000000001</v>
      </c>
      <c r="W45">
        <v>1.036</v>
      </c>
      <c r="X45">
        <v>-7.577</v>
      </c>
      <c r="Y45">
        <v>1.5580000000000001</v>
      </c>
      <c r="Z45">
        <v>1.3580000000000001</v>
      </c>
      <c r="AA45">
        <v>87.165999999999997</v>
      </c>
      <c r="AB45">
        <v>0.2</v>
      </c>
      <c r="AC45">
        <v>12.834</v>
      </c>
      <c r="AE45">
        <v>1.3420000000000001</v>
      </c>
      <c r="AF45">
        <v>86.096000000000004</v>
      </c>
      <c r="AK45">
        <v>0</v>
      </c>
      <c r="AN45">
        <v>0</v>
      </c>
      <c r="AP45">
        <v>49.527000000000001</v>
      </c>
    </row>
    <row r="46" spans="1:44" x14ac:dyDescent="0.2">
      <c r="A46">
        <v>19</v>
      </c>
      <c r="B46" t="s">
        <v>132</v>
      </c>
      <c r="C46">
        <v>26.05</v>
      </c>
      <c r="D46">
        <v>26.591999999999999</v>
      </c>
      <c r="E46">
        <v>22.158000000000001</v>
      </c>
      <c r="F46">
        <v>10.209</v>
      </c>
      <c r="G46">
        <v>5.1719999999999997</v>
      </c>
      <c r="H46">
        <v>30.602</v>
      </c>
      <c r="I46">
        <v>41.470999999999997</v>
      </c>
      <c r="J46">
        <v>87.123999999999995</v>
      </c>
      <c r="L46">
        <v>789.69899999999996</v>
      </c>
      <c r="M46">
        <v>44.167000000000002</v>
      </c>
      <c r="N46">
        <v>789.18700000000001</v>
      </c>
      <c r="O46">
        <v>33.97</v>
      </c>
      <c r="Z46">
        <v>0.55000000000000004</v>
      </c>
      <c r="AG46">
        <v>0.53300000000000003</v>
      </c>
      <c r="AK46">
        <v>1.726</v>
      </c>
      <c r="AM46">
        <v>7.4740000000000002</v>
      </c>
      <c r="AN46">
        <v>5.173</v>
      </c>
      <c r="AP46">
        <v>41.530999999999999</v>
      </c>
      <c r="AR46">
        <v>72.004999999999995</v>
      </c>
    </row>
    <row r="47" spans="1:44" x14ac:dyDescent="0.2">
      <c r="A47">
        <v>20</v>
      </c>
      <c r="B47" t="s">
        <v>124</v>
      </c>
      <c r="C47">
        <v>26.067</v>
      </c>
      <c r="D47">
        <v>26.591999999999999</v>
      </c>
      <c r="E47">
        <v>28.082999999999998</v>
      </c>
      <c r="F47">
        <v>9.8870000000000005</v>
      </c>
      <c r="G47">
        <v>8.1739999999999995</v>
      </c>
      <c r="H47">
        <v>30.225999999999999</v>
      </c>
      <c r="I47">
        <v>63.472999999999999</v>
      </c>
      <c r="J47">
        <v>84.320999999999998</v>
      </c>
      <c r="L47">
        <v>787.99900000000002</v>
      </c>
      <c r="M47">
        <v>31.757999999999999</v>
      </c>
      <c r="N47">
        <v>787.02099999999996</v>
      </c>
      <c r="O47">
        <v>21.92</v>
      </c>
      <c r="Z47">
        <v>0.53300000000000003</v>
      </c>
      <c r="AE47">
        <v>0.53300000000000003</v>
      </c>
      <c r="AG47">
        <v>0.53300000000000003</v>
      </c>
      <c r="AI47">
        <v>0.53300000000000003</v>
      </c>
      <c r="AK47">
        <v>3.395</v>
      </c>
      <c r="AM47">
        <v>7.4740000000000002</v>
      </c>
      <c r="AN47">
        <v>10.38</v>
      </c>
      <c r="AP47">
        <v>69.972999999999999</v>
      </c>
      <c r="AR47">
        <v>72.004999999999995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876DF-B93D-3F46-A1B5-67C9F65F8C08}">
  <dimension ref="A1:AW50"/>
  <sheetViews>
    <sheetView topLeftCell="A18" workbookViewId="0">
      <selection activeCell="H48" sqref="H48"/>
    </sheetView>
  </sheetViews>
  <sheetFormatPr baseColWidth="10" defaultRowHeight="15" x14ac:dyDescent="0.2"/>
  <cols>
    <col min="1" max="1" width="13.33203125" bestFit="1" customWidth="1"/>
    <col min="2" max="2" width="24.6640625" bestFit="1" customWidth="1"/>
    <col min="3" max="3" width="15" bestFit="1" customWidth="1"/>
    <col min="4" max="4" width="14.6640625" bestFit="1" customWidth="1"/>
    <col min="5" max="5" width="19" bestFit="1" customWidth="1"/>
    <col min="6" max="6" width="14.33203125" bestFit="1" customWidth="1"/>
    <col min="7" max="7" width="14" bestFit="1" customWidth="1"/>
    <col min="8" max="8" width="11.83203125" bestFit="1" customWidth="1"/>
    <col min="9" max="9" width="17" bestFit="1" customWidth="1"/>
    <col min="10" max="10" width="16.33203125" bestFit="1" customWidth="1"/>
    <col min="11" max="11" width="20.83203125" bestFit="1" customWidth="1"/>
    <col min="12" max="12" width="20.33203125" bestFit="1" customWidth="1"/>
    <col min="13" max="13" width="20.1640625" bestFit="1" customWidth="1"/>
    <col min="14" max="14" width="21" bestFit="1" customWidth="1"/>
    <col min="15" max="15" width="20.83203125" bestFit="1" customWidth="1"/>
    <col min="16" max="16" width="14.1640625" bestFit="1" customWidth="1"/>
    <col min="17" max="17" width="15" bestFit="1" customWidth="1"/>
    <col min="18" max="18" width="13.83203125" bestFit="1" customWidth="1"/>
    <col min="19" max="19" width="21.5" bestFit="1" customWidth="1"/>
    <col min="20" max="20" width="15.33203125" bestFit="1" customWidth="1"/>
    <col min="21" max="21" width="12.6640625" bestFit="1" customWidth="1"/>
    <col min="22" max="22" width="13.83203125" bestFit="1" customWidth="1"/>
    <col min="23" max="23" width="20" bestFit="1" customWidth="1"/>
    <col min="24" max="24" width="12.1640625" bestFit="1" customWidth="1"/>
    <col min="25" max="25" width="17" bestFit="1" customWidth="1"/>
    <col min="26" max="26" width="14.33203125" bestFit="1" customWidth="1"/>
    <col min="27" max="27" width="7.83203125" bestFit="1" customWidth="1"/>
    <col min="28" max="28" width="13.83203125" bestFit="1" customWidth="1"/>
    <col min="29" max="29" width="7.33203125" bestFit="1" customWidth="1"/>
    <col min="30" max="30" width="16.5" bestFit="1" customWidth="1"/>
    <col min="31" max="31" width="18.5" bestFit="1" customWidth="1"/>
    <col min="32" max="32" width="15.83203125" bestFit="1" customWidth="1"/>
    <col min="33" max="33" width="20.6640625" bestFit="1" customWidth="1"/>
    <col min="34" max="34" width="18.1640625" bestFit="1" customWidth="1"/>
    <col min="35" max="35" width="17.83203125" bestFit="1" customWidth="1"/>
    <col min="36" max="36" width="15.1640625" bestFit="1" customWidth="1"/>
    <col min="37" max="37" width="17.83203125" bestFit="1" customWidth="1"/>
    <col min="38" max="38" width="14.33203125" bestFit="1" customWidth="1"/>
    <col min="39" max="39" width="14.6640625" bestFit="1" customWidth="1"/>
    <col min="40" max="40" width="15.1640625" bestFit="1" customWidth="1"/>
    <col min="41" max="41" width="11.83203125" bestFit="1" customWidth="1"/>
    <col min="42" max="42" width="18" bestFit="1" customWidth="1"/>
    <col min="43" max="44" width="14.5" bestFit="1" customWidth="1"/>
    <col min="45" max="45" width="15" bestFit="1" customWidth="1"/>
    <col min="46" max="46" width="8.33203125" bestFit="1" customWidth="1"/>
    <col min="47" max="48" width="8.1640625" bestFit="1" customWidth="1"/>
    <col min="49" max="49" width="23.5" bestFit="1" customWidth="1"/>
  </cols>
  <sheetData>
    <row r="1" spans="1:49" x14ac:dyDescent="0.2">
      <c r="A1" t="s">
        <v>42</v>
      </c>
      <c r="B1" t="s">
        <v>133</v>
      </c>
    </row>
    <row r="2" spans="1:49" x14ac:dyDescent="0.2">
      <c r="A2" t="s">
        <v>44</v>
      </c>
      <c r="B2" t="s">
        <v>45</v>
      </c>
    </row>
    <row r="3" spans="1:49" x14ac:dyDescent="0.2">
      <c r="A3" t="s">
        <v>46</v>
      </c>
    </row>
    <row r="4" spans="1:49" x14ac:dyDescent="0.2">
      <c r="A4" t="s">
        <v>47</v>
      </c>
    </row>
    <row r="5" spans="1:49" x14ac:dyDescent="0.2">
      <c r="A5" t="s">
        <v>48</v>
      </c>
      <c r="B5">
        <v>20</v>
      </c>
    </row>
    <row r="6" spans="1:49" x14ac:dyDescent="0.2">
      <c r="A6" t="s">
        <v>49</v>
      </c>
    </row>
    <row r="7" spans="1:49" x14ac:dyDescent="0.2">
      <c r="A7" t="s">
        <v>50</v>
      </c>
      <c r="B7" s="15">
        <v>43105.443298611113</v>
      </c>
    </row>
    <row r="8" spans="1:49" x14ac:dyDescent="0.2">
      <c r="A8" t="s">
        <v>51</v>
      </c>
    </row>
    <row r="9" spans="1:49" x14ac:dyDescent="0.2">
      <c r="A9" t="s">
        <v>52</v>
      </c>
      <c r="B9" t="s">
        <v>134</v>
      </c>
    </row>
    <row r="10" spans="1:49" x14ac:dyDescent="0.2">
      <c r="A10" t="s">
        <v>53</v>
      </c>
      <c r="B10" t="s">
        <v>54</v>
      </c>
    </row>
    <row r="12" spans="1:49" x14ac:dyDescent="0.2">
      <c r="C12" t="s">
        <v>55</v>
      </c>
      <c r="D12" t="s">
        <v>56</v>
      </c>
      <c r="E12" t="s">
        <v>57</v>
      </c>
      <c r="F12" t="s">
        <v>58</v>
      </c>
      <c r="G12" t="s">
        <v>59</v>
      </c>
      <c r="H12" t="s">
        <v>60</v>
      </c>
      <c r="I12" t="s">
        <v>61</v>
      </c>
      <c r="J12" t="s">
        <v>62</v>
      </c>
      <c r="K12" t="s">
        <v>63</v>
      </c>
      <c r="L12" t="s">
        <v>64</v>
      </c>
      <c r="M12" t="s">
        <v>65</v>
      </c>
      <c r="N12" t="s">
        <v>66</v>
      </c>
      <c r="O12" t="s">
        <v>67</v>
      </c>
      <c r="P12" t="s">
        <v>68</v>
      </c>
      <c r="Q12" t="s">
        <v>69</v>
      </c>
      <c r="R12" t="s">
        <v>70</v>
      </c>
      <c r="S12" t="s">
        <v>71</v>
      </c>
      <c r="T12" t="s">
        <v>72</v>
      </c>
      <c r="U12" t="s">
        <v>73</v>
      </c>
      <c r="V12" t="s">
        <v>74</v>
      </c>
      <c r="W12" t="s">
        <v>75</v>
      </c>
      <c r="X12" t="s">
        <v>76</v>
      </c>
      <c r="Y12" t="s">
        <v>77</v>
      </c>
      <c r="Z12" t="s">
        <v>78</v>
      </c>
      <c r="AA12" t="s">
        <v>79</v>
      </c>
      <c r="AB12" t="s">
        <v>80</v>
      </c>
      <c r="AC12" t="s">
        <v>81</v>
      </c>
      <c r="AD12" t="s">
        <v>82</v>
      </c>
      <c r="AE12" t="s">
        <v>83</v>
      </c>
      <c r="AF12" t="s">
        <v>84</v>
      </c>
      <c r="AG12" t="s">
        <v>85</v>
      </c>
      <c r="AH12" t="s">
        <v>86</v>
      </c>
      <c r="AI12" t="s">
        <v>87</v>
      </c>
      <c r="AJ12" t="s">
        <v>88</v>
      </c>
      <c r="AK12" t="s">
        <v>89</v>
      </c>
      <c r="AL12" t="s">
        <v>90</v>
      </c>
      <c r="AM12" t="s">
        <v>91</v>
      </c>
      <c r="AN12" t="s">
        <v>92</v>
      </c>
      <c r="AO12" t="s">
        <v>93</v>
      </c>
      <c r="AP12" t="s">
        <v>94</v>
      </c>
      <c r="AQ12" t="s">
        <v>95</v>
      </c>
      <c r="AR12" t="s">
        <v>96</v>
      </c>
      <c r="AS12" t="s">
        <v>97</v>
      </c>
      <c r="AT12" t="s">
        <v>98</v>
      </c>
      <c r="AU12" t="s">
        <v>99</v>
      </c>
      <c r="AV12" t="s">
        <v>100</v>
      </c>
      <c r="AW12" t="s">
        <v>101</v>
      </c>
    </row>
    <row r="13" spans="1:49" x14ac:dyDescent="0.2">
      <c r="A13" t="s">
        <v>102</v>
      </c>
      <c r="C13">
        <v>23</v>
      </c>
      <c r="D13">
        <v>23</v>
      </c>
      <c r="E13">
        <v>23</v>
      </c>
      <c r="F13">
        <v>23</v>
      </c>
      <c r="G13">
        <v>23</v>
      </c>
      <c r="H13">
        <v>23</v>
      </c>
      <c r="I13">
        <v>23</v>
      </c>
      <c r="J13">
        <v>23</v>
      </c>
      <c r="K13">
        <v>21</v>
      </c>
      <c r="L13">
        <v>23</v>
      </c>
      <c r="M13">
        <v>23</v>
      </c>
      <c r="N13">
        <v>23</v>
      </c>
      <c r="O13">
        <v>23</v>
      </c>
      <c r="P13">
        <v>15</v>
      </c>
      <c r="Q13">
        <v>15</v>
      </c>
      <c r="R13">
        <v>14</v>
      </c>
      <c r="S13">
        <v>15</v>
      </c>
      <c r="T13">
        <v>21</v>
      </c>
      <c r="U13">
        <v>15</v>
      </c>
      <c r="V13">
        <v>21</v>
      </c>
      <c r="W13">
        <v>21</v>
      </c>
      <c r="X13">
        <v>21</v>
      </c>
      <c r="Y13">
        <v>21</v>
      </c>
      <c r="Z13">
        <v>23</v>
      </c>
      <c r="AA13">
        <v>21</v>
      </c>
      <c r="AB13">
        <v>21</v>
      </c>
      <c r="AC13">
        <v>21</v>
      </c>
      <c r="AD13">
        <v>14</v>
      </c>
      <c r="AE13">
        <v>22</v>
      </c>
      <c r="AF13">
        <v>20</v>
      </c>
      <c r="AG13">
        <v>22</v>
      </c>
      <c r="AH13">
        <v>21</v>
      </c>
      <c r="AI13">
        <v>21</v>
      </c>
      <c r="AJ13">
        <v>20</v>
      </c>
      <c r="AK13">
        <v>23</v>
      </c>
      <c r="AL13">
        <v>14</v>
      </c>
      <c r="AM13">
        <v>22</v>
      </c>
      <c r="AN13">
        <v>23</v>
      </c>
      <c r="AO13">
        <v>14</v>
      </c>
      <c r="AP13">
        <v>23</v>
      </c>
      <c r="AQ13">
        <v>14</v>
      </c>
      <c r="AR13">
        <v>22</v>
      </c>
    </row>
    <row r="14" spans="1:49" x14ac:dyDescent="0.2">
      <c r="A14" t="s">
        <v>102</v>
      </c>
      <c r="B14" t="s">
        <v>103</v>
      </c>
      <c r="C14">
        <v>9</v>
      </c>
      <c r="D14">
        <v>9</v>
      </c>
      <c r="E14">
        <v>9</v>
      </c>
      <c r="F14">
        <v>9</v>
      </c>
      <c r="G14">
        <v>9</v>
      </c>
      <c r="H14">
        <v>9</v>
      </c>
      <c r="I14">
        <v>9</v>
      </c>
      <c r="J14">
        <v>9</v>
      </c>
      <c r="K14">
        <v>8</v>
      </c>
      <c r="L14">
        <v>9</v>
      </c>
      <c r="M14">
        <v>9</v>
      </c>
      <c r="N14">
        <v>9</v>
      </c>
      <c r="O14">
        <v>9</v>
      </c>
      <c r="P14">
        <v>6</v>
      </c>
      <c r="Q14">
        <v>6</v>
      </c>
      <c r="R14">
        <v>6</v>
      </c>
      <c r="S14">
        <v>6</v>
      </c>
      <c r="T14">
        <v>8</v>
      </c>
      <c r="U14">
        <v>6</v>
      </c>
      <c r="V14">
        <v>8</v>
      </c>
      <c r="W14">
        <v>8</v>
      </c>
      <c r="X14">
        <v>8</v>
      </c>
      <c r="Y14">
        <v>8</v>
      </c>
      <c r="Z14">
        <v>9</v>
      </c>
      <c r="AA14">
        <v>8</v>
      </c>
      <c r="AB14">
        <v>8</v>
      </c>
      <c r="AC14">
        <v>8</v>
      </c>
      <c r="AD14">
        <v>6</v>
      </c>
      <c r="AE14">
        <v>9</v>
      </c>
      <c r="AF14">
        <v>8</v>
      </c>
      <c r="AG14">
        <v>8</v>
      </c>
      <c r="AH14">
        <v>8</v>
      </c>
      <c r="AI14">
        <v>8</v>
      </c>
      <c r="AJ14">
        <v>8</v>
      </c>
      <c r="AK14">
        <v>9</v>
      </c>
      <c r="AL14">
        <v>6</v>
      </c>
      <c r="AM14">
        <v>8</v>
      </c>
      <c r="AN14">
        <v>9</v>
      </c>
      <c r="AO14">
        <v>6</v>
      </c>
      <c r="AP14">
        <v>9</v>
      </c>
      <c r="AQ14">
        <v>6</v>
      </c>
      <c r="AR14">
        <v>8</v>
      </c>
    </row>
    <row r="15" spans="1:49" x14ac:dyDescent="0.2">
      <c r="A15" t="s">
        <v>102</v>
      </c>
      <c r="B15" t="s">
        <v>104</v>
      </c>
      <c r="C15">
        <v>14</v>
      </c>
      <c r="D15">
        <v>14</v>
      </c>
      <c r="E15">
        <v>14</v>
      </c>
      <c r="F15">
        <v>14</v>
      </c>
      <c r="G15">
        <v>14</v>
      </c>
      <c r="H15">
        <v>14</v>
      </c>
      <c r="I15">
        <v>14</v>
      </c>
      <c r="J15">
        <v>14</v>
      </c>
      <c r="K15">
        <v>13</v>
      </c>
      <c r="L15">
        <v>14</v>
      </c>
      <c r="M15">
        <v>14</v>
      </c>
      <c r="N15">
        <v>14</v>
      </c>
      <c r="O15">
        <v>14</v>
      </c>
      <c r="P15">
        <v>9</v>
      </c>
      <c r="Q15">
        <v>9</v>
      </c>
      <c r="R15">
        <v>8</v>
      </c>
      <c r="S15">
        <v>9</v>
      </c>
      <c r="T15">
        <v>13</v>
      </c>
      <c r="U15">
        <v>9</v>
      </c>
      <c r="V15">
        <v>13</v>
      </c>
      <c r="W15">
        <v>13</v>
      </c>
      <c r="X15">
        <v>13</v>
      </c>
      <c r="Y15">
        <v>13</v>
      </c>
      <c r="Z15">
        <v>14</v>
      </c>
      <c r="AA15">
        <v>13</v>
      </c>
      <c r="AB15">
        <v>13</v>
      </c>
      <c r="AC15">
        <v>13</v>
      </c>
      <c r="AD15">
        <v>8</v>
      </c>
      <c r="AE15">
        <v>13</v>
      </c>
      <c r="AF15">
        <v>12</v>
      </c>
      <c r="AG15">
        <v>14</v>
      </c>
      <c r="AH15">
        <v>13</v>
      </c>
      <c r="AI15">
        <v>13</v>
      </c>
      <c r="AJ15">
        <v>12</v>
      </c>
      <c r="AK15">
        <v>14</v>
      </c>
      <c r="AL15">
        <v>8</v>
      </c>
      <c r="AM15">
        <v>14</v>
      </c>
      <c r="AN15">
        <v>14</v>
      </c>
      <c r="AO15">
        <v>8</v>
      </c>
      <c r="AP15">
        <v>14</v>
      </c>
      <c r="AQ15">
        <v>8</v>
      </c>
      <c r="AR15">
        <v>14</v>
      </c>
    </row>
    <row r="16" spans="1:49" x14ac:dyDescent="0.2">
      <c r="A16" t="s">
        <v>13</v>
      </c>
      <c r="C16">
        <v>16.498999999999999</v>
      </c>
      <c r="D16">
        <v>18.286999999999999</v>
      </c>
      <c r="E16">
        <v>193.60900000000001</v>
      </c>
      <c r="F16">
        <v>26.484000000000002</v>
      </c>
      <c r="G16">
        <v>10.542999999999999</v>
      </c>
      <c r="H16">
        <v>83.828000000000003</v>
      </c>
      <c r="I16">
        <v>219.35</v>
      </c>
      <c r="J16">
        <v>-4.8540000000000001</v>
      </c>
      <c r="K16">
        <v>-3.3929999999999998</v>
      </c>
      <c r="L16">
        <v>272.82100000000003</v>
      </c>
      <c r="M16">
        <v>38.517000000000003</v>
      </c>
      <c r="N16">
        <v>246.88200000000001</v>
      </c>
      <c r="O16">
        <v>40.012999999999998</v>
      </c>
      <c r="P16">
        <v>48.137999999999998</v>
      </c>
      <c r="Q16">
        <v>6.28</v>
      </c>
      <c r="R16">
        <v>29.658000000000001</v>
      </c>
      <c r="S16">
        <v>52.042999999999999</v>
      </c>
      <c r="T16">
        <v>76.207999999999998</v>
      </c>
      <c r="U16">
        <v>1.038</v>
      </c>
      <c r="V16">
        <v>2.0630000000000002</v>
      </c>
      <c r="W16">
        <v>60.209000000000003</v>
      </c>
      <c r="X16">
        <v>2E-3</v>
      </c>
      <c r="Y16">
        <v>2.0630000000000002</v>
      </c>
      <c r="Z16">
        <v>1.7969999999999999</v>
      </c>
      <c r="AA16">
        <v>70.102999999999994</v>
      </c>
      <c r="AB16">
        <v>0.38900000000000001</v>
      </c>
      <c r="AC16">
        <v>29.896999999999998</v>
      </c>
      <c r="AD16">
        <v>0.41099999999999998</v>
      </c>
      <c r="AE16">
        <v>0.73299999999999998</v>
      </c>
      <c r="AF16">
        <v>27.683</v>
      </c>
      <c r="AG16">
        <v>0.73299999999999998</v>
      </c>
      <c r="AH16">
        <v>25.984000000000002</v>
      </c>
      <c r="AI16">
        <v>1.3759999999999999</v>
      </c>
      <c r="AJ16">
        <v>46.06</v>
      </c>
      <c r="AK16">
        <v>18.192</v>
      </c>
      <c r="AL16">
        <v>9.6489999999999991</v>
      </c>
      <c r="AM16">
        <v>35.433</v>
      </c>
      <c r="AN16">
        <v>57.564999999999998</v>
      </c>
      <c r="AO16">
        <v>30.45</v>
      </c>
      <c r="AP16">
        <v>69.346000000000004</v>
      </c>
      <c r="AQ16">
        <v>92.671999999999997</v>
      </c>
      <c r="AR16">
        <v>80.478999999999999</v>
      </c>
      <c r="AS16">
        <v>36.945999999999998</v>
      </c>
      <c r="AT16">
        <v>175.40899999999999</v>
      </c>
      <c r="AU16">
        <v>175.816</v>
      </c>
      <c r="AV16">
        <v>175.00299999999999</v>
      </c>
      <c r="AW16">
        <v>0.81499999999999995</v>
      </c>
    </row>
    <row r="17" spans="1:44" x14ac:dyDescent="0.2">
      <c r="A17" t="s">
        <v>13</v>
      </c>
      <c r="B17" t="s">
        <v>103</v>
      </c>
      <c r="C17">
        <v>18.417000000000002</v>
      </c>
      <c r="D17">
        <v>20.75</v>
      </c>
      <c r="E17">
        <v>232.47200000000001</v>
      </c>
      <c r="F17">
        <v>28.454000000000001</v>
      </c>
      <c r="G17">
        <v>11.239000000000001</v>
      </c>
      <c r="H17">
        <v>86.947999999999993</v>
      </c>
      <c r="I17">
        <v>247.203</v>
      </c>
      <c r="J17">
        <v>1.966</v>
      </c>
      <c r="K17">
        <v>-11.917999999999999</v>
      </c>
      <c r="L17">
        <v>321.61399999999998</v>
      </c>
      <c r="M17">
        <v>50.195</v>
      </c>
      <c r="N17">
        <v>293.553</v>
      </c>
      <c r="O17">
        <v>48.716999999999999</v>
      </c>
      <c r="P17">
        <v>57.530999999999999</v>
      </c>
      <c r="Q17">
        <v>4.1589999999999998</v>
      </c>
      <c r="R17">
        <v>29.474</v>
      </c>
      <c r="S17">
        <v>60.125</v>
      </c>
      <c r="T17">
        <v>97.185000000000002</v>
      </c>
      <c r="U17">
        <v>1.6919999999999999</v>
      </c>
      <c r="V17">
        <v>2.62</v>
      </c>
      <c r="W17">
        <v>74.572999999999993</v>
      </c>
      <c r="X17">
        <v>12.967000000000001</v>
      </c>
      <c r="Y17">
        <v>2.62</v>
      </c>
      <c r="Z17">
        <v>2.3420000000000001</v>
      </c>
      <c r="AA17">
        <v>73.960999999999999</v>
      </c>
      <c r="AB17">
        <v>0.40600000000000003</v>
      </c>
      <c r="AC17">
        <v>26.039000000000001</v>
      </c>
      <c r="AD17">
        <v>0.41699999999999998</v>
      </c>
      <c r="AE17">
        <v>0.20599999999999999</v>
      </c>
      <c r="AF17">
        <v>11.651</v>
      </c>
      <c r="AG17">
        <v>1.0649999999999999</v>
      </c>
      <c r="AH17">
        <v>22.908999999999999</v>
      </c>
      <c r="AI17">
        <v>1.6419999999999999</v>
      </c>
      <c r="AJ17">
        <v>44.741999999999997</v>
      </c>
      <c r="AK17">
        <v>19.786000000000001</v>
      </c>
      <c r="AL17">
        <v>10.606</v>
      </c>
      <c r="AM17">
        <v>45.225000000000001</v>
      </c>
      <c r="AN17">
        <v>60.463000000000001</v>
      </c>
      <c r="AO17">
        <v>32.411000000000001</v>
      </c>
      <c r="AP17">
        <v>64.998000000000005</v>
      </c>
      <c r="AQ17">
        <v>89.995000000000005</v>
      </c>
      <c r="AR17">
        <v>93.311999999999998</v>
      </c>
    </row>
    <row r="18" spans="1:44" x14ac:dyDescent="0.2">
      <c r="A18" t="s">
        <v>13</v>
      </c>
      <c r="B18" t="s">
        <v>104</v>
      </c>
      <c r="C18">
        <v>15.266</v>
      </c>
      <c r="D18">
        <v>16.704000000000001</v>
      </c>
      <c r="E18">
        <v>168.625</v>
      </c>
      <c r="F18">
        <v>25.216999999999999</v>
      </c>
      <c r="G18">
        <v>10.097</v>
      </c>
      <c r="H18">
        <v>81.822000000000003</v>
      </c>
      <c r="I18">
        <v>201.44399999999999</v>
      </c>
      <c r="J18">
        <v>-9.2379999999999995</v>
      </c>
      <c r="K18">
        <v>1.853</v>
      </c>
      <c r="L18">
        <v>241.45400000000001</v>
      </c>
      <c r="M18">
        <v>31.009</v>
      </c>
      <c r="N18">
        <v>216.87899999999999</v>
      </c>
      <c r="O18">
        <v>34.417000000000002</v>
      </c>
      <c r="P18">
        <v>41.875999999999998</v>
      </c>
      <c r="Q18">
        <v>7.6929999999999996</v>
      </c>
      <c r="R18">
        <v>29.797000000000001</v>
      </c>
      <c r="S18">
        <v>46.654000000000003</v>
      </c>
      <c r="T18">
        <v>63.298999999999999</v>
      </c>
      <c r="U18">
        <v>0.60299999999999998</v>
      </c>
      <c r="V18">
        <v>1.72</v>
      </c>
      <c r="W18">
        <v>51.369</v>
      </c>
      <c r="X18">
        <v>-7.976</v>
      </c>
      <c r="Y18">
        <v>1.72</v>
      </c>
      <c r="Z18">
        <v>1.446</v>
      </c>
      <c r="AA18">
        <v>67.727999999999994</v>
      </c>
      <c r="AB18">
        <v>0.378</v>
      </c>
      <c r="AC18">
        <v>32.271999999999998</v>
      </c>
      <c r="AD18">
        <v>0.40600000000000003</v>
      </c>
      <c r="AE18">
        <v>1.097</v>
      </c>
      <c r="AF18">
        <v>38.371000000000002</v>
      </c>
      <c r="AG18">
        <v>0.54300000000000004</v>
      </c>
      <c r="AH18">
        <v>27.876000000000001</v>
      </c>
      <c r="AI18">
        <v>1.212</v>
      </c>
      <c r="AJ18">
        <v>46.938000000000002</v>
      </c>
      <c r="AK18">
        <v>17.167000000000002</v>
      </c>
      <c r="AL18">
        <v>8.9309999999999992</v>
      </c>
      <c r="AM18">
        <v>29.838000000000001</v>
      </c>
      <c r="AN18">
        <v>55.701999999999998</v>
      </c>
      <c r="AO18">
        <v>28.978999999999999</v>
      </c>
      <c r="AP18">
        <v>72.14</v>
      </c>
      <c r="AQ18">
        <v>94.679000000000002</v>
      </c>
      <c r="AR18">
        <v>73.146000000000001</v>
      </c>
    </row>
    <row r="19" spans="1:44" x14ac:dyDescent="0.2">
      <c r="A19" t="s">
        <v>105</v>
      </c>
      <c r="B19" t="s">
        <v>106</v>
      </c>
      <c r="C19">
        <v>1.206</v>
      </c>
      <c r="D19">
        <v>1.242</v>
      </c>
      <c r="E19">
        <v>1.379</v>
      </c>
      <c r="F19">
        <v>1.1279999999999999</v>
      </c>
      <c r="G19">
        <v>1.113</v>
      </c>
      <c r="H19">
        <v>1.0629999999999999</v>
      </c>
      <c r="I19">
        <v>1.2270000000000001</v>
      </c>
      <c r="J19">
        <v>-0.21299999999999999</v>
      </c>
      <c r="K19">
        <v>-6.4320000000000004</v>
      </c>
      <c r="L19">
        <v>1.3320000000000001</v>
      </c>
      <c r="M19">
        <v>1.619</v>
      </c>
      <c r="N19">
        <v>1.3540000000000001</v>
      </c>
      <c r="O19">
        <v>1.415</v>
      </c>
      <c r="P19">
        <v>1.3740000000000001</v>
      </c>
      <c r="Q19">
        <v>0.54100000000000004</v>
      </c>
      <c r="R19">
        <v>0.98899999999999999</v>
      </c>
      <c r="S19">
        <v>1.2889999999999999</v>
      </c>
      <c r="T19">
        <v>1.5349999999999999</v>
      </c>
      <c r="U19">
        <v>2.806</v>
      </c>
      <c r="V19">
        <v>1.5229999999999999</v>
      </c>
      <c r="W19">
        <v>1.452</v>
      </c>
      <c r="X19">
        <v>-1.6259999999999999</v>
      </c>
      <c r="Y19">
        <v>1.5229999999999999</v>
      </c>
      <c r="Z19">
        <v>1.619</v>
      </c>
      <c r="AA19">
        <v>1.0920000000000001</v>
      </c>
      <c r="AB19">
        <v>1.0740000000000001</v>
      </c>
      <c r="AC19">
        <v>0.80700000000000005</v>
      </c>
      <c r="AD19">
        <v>1.026</v>
      </c>
      <c r="AE19">
        <v>0.187</v>
      </c>
      <c r="AF19">
        <v>0.30399999999999999</v>
      </c>
      <c r="AG19">
        <v>1.9610000000000001</v>
      </c>
      <c r="AH19">
        <v>0.82199999999999995</v>
      </c>
      <c r="AI19">
        <v>1.3540000000000001</v>
      </c>
      <c r="AJ19">
        <v>0.95299999999999996</v>
      </c>
      <c r="AK19">
        <v>1.153</v>
      </c>
      <c r="AL19">
        <v>1.1879999999999999</v>
      </c>
      <c r="AM19">
        <v>1.516</v>
      </c>
      <c r="AN19">
        <v>1.085</v>
      </c>
      <c r="AO19">
        <v>1.1180000000000001</v>
      </c>
      <c r="AP19">
        <v>0.90100000000000002</v>
      </c>
      <c r="AQ19">
        <v>0.95099999999999996</v>
      </c>
      <c r="AR19">
        <v>1.276</v>
      </c>
    </row>
    <row r="20" spans="1:44" x14ac:dyDescent="0.2">
      <c r="A20" t="s">
        <v>107</v>
      </c>
      <c r="C20">
        <v>-18.707000000000001</v>
      </c>
      <c r="D20">
        <v>-21.603999999999999</v>
      </c>
      <c r="E20">
        <v>-31.835999999999999</v>
      </c>
      <c r="F20">
        <v>-12.06</v>
      </c>
      <c r="G20">
        <v>-10.706</v>
      </c>
      <c r="H20">
        <v>-6.0739999999999998</v>
      </c>
      <c r="I20">
        <v>-20.399000000000001</v>
      </c>
      <c r="L20">
        <v>-28.472999999999999</v>
      </c>
      <c r="M20">
        <v>-47.255000000000003</v>
      </c>
      <c r="N20">
        <v>-30.042000000000002</v>
      </c>
      <c r="O20">
        <v>-34.401000000000003</v>
      </c>
      <c r="P20">
        <v>-31.495999999999999</v>
      </c>
      <c r="Q20">
        <v>59.625999999999998</v>
      </c>
      <c r="R20">
        <v>1.0900000000000001</v>
      </c>
      <c r="S20">
        <v>-25.231999999999999</v>
      </c>
      <c r="T20">
        <v>-42.228999999999999</v>
      </c>
      <c r="U20">
        <v>-94.915000000000006</v>
      </c>
      <c r="V20">
        <v>-41.473999999999997</v>
      </c>
      <c r="W20">
        <v>-36.847999999999999</v>
      </c>
      <c r="Y20">
        <v>-41.473999999999997</v>
      </c>
      <c r="Z20">
        <v>-47.265999999999998</v>
      </c>
      <c r="AA20">
        <v>-8.798</v>
      </c>
      <c r="AB20">
        <v>-7.15</v>
      </c>
      <c r="AC20">
        <v>21.379000000000001</v>
      </c>
      <c r="AD20">
        <v>-2.532</v>
      </c>
      <c r="AE20">
        <v>136.89699999999999</v>
      </c>
      <c r="AF20">
        <v>106.83199999999999</v>
      </c>
      <c r="AG20">
        <v>-64.914000000000001</v>
      </c>
      <c r="AH20">
        <v>19.559999999999999</v>
      </c>
      <c r="AI20">
        <v>-30.099</v>
      </c>
      <c r="AJ20">
        <v>4.7919999999999998</v>
      </c>
      <c r="AK20">
        <v>-14.176</v>
      </c>
      <c r="AL20">
        <v>-17.149000000000001</v>
      </c>
      <c r="AM20">
        <v>-40.996000000000002</v>
      </c>
      <c r="AN20">
        <v>-8.1969999999999992</v>
      </c>
      <c r="AO20">
        <v>-11.180999999999999</v>
      </c>
      <c r="AP20">
        <v>10.416</v>
      </c>
      <c r="AQ20">
        <v>5.0730000000000004</v>
      </c>
      <c r="AR20">
        <v>-24.228999999999999</v>
      </c>
    </row>
    <row r="21" spans="1:44" x14ac:dyDescent="0.2">
      <c r="A21" t="s">
        <v>108</v>
      </c>
      <c r="C21">
        <v>7.98</v>
      </c>
      <c r="D21">
        <v>7.7089999999999996</v>
      </c>
      <c r="E21">
        <v>223.774</v>
      </c>
      <c r="F21">
        <v>4.2910000000000004</v>
      </c>
      <c r="G21">
        <v>1.4990000000000001</v>
      </c>
      <c r="H21">
        <v>12.897</v>
      </c>
      <c r="I21">
        <v>44.402999999999999</v>
      </c>
      <c r="J21">
        <v>12.207000000000001</v>
      </c>
      <c r="K21">
        <v>66.471000000000004</v>
      </c>
      <c r="L21">
        <v>289.5</v>
      </c>
      <c r="M21">
        <v>13.003</v>
      </c>
      <c r="N21">
        <v>287.245</v>
      </c>
      <c r="O21">
        <v>9.5749999999999993</v>
      </c>
      <c r="P21">
        <v>27.923999999999999</v>
      </c>
      <c r="Q21">
        <v>9.9540000000000006</v>
      </c>
      <c r="R21">
        <v>11.925000000000001</v>
      </c>
      <c r="S21">
        <v>22.405000000000001</v>
      </c>
      <c r="T21">
        <v>59.703000000000003</v>
      </c>
      <c r="U21">
        <v>1.694</v>
      </c>
      <c r="V21">
        <v>2.0819999999999999</v>
      </c>
      <c r="W21">
        <v>52.752000000000002</v>
      </c>
      <c r="X21">
        <v>64.513000000000005</v>
      </c>
      <c r="Y21">
        <v>2.0819999999999999</v>
      </c>
      <c r="Z21">
        <v>2.0179999999999998</v>
      </c>
      <c r="AA21">
        <v>14.584</v>
      </c>
      <c r="AB21">
        <v>8.3000000000000004E-2</v>
      </c>
      <c r="AC21">
        <v>14.584</v>
      </c>
      <c r="AD21">
        <v>7.2999999999999995E-2</v>
      </c>
      <c r="AE21">
        <v>1.47</v>
      </c>
      <c r="AF21">
        <v>25.119</v>
      </c>
      <c r="AG21">
        <v>1.47</v>
      </c>
      <c r="AH21">
        <v>24.212</v>
      </c>
      <c r="AI21">
        <v>1.9990000000000001</v>
      </c>
      <c r="AJ21">
        <v>21.989000000000001</v>
      </c>
      <c r="AK21">
        <v>9.0830000000000002</v>
      </c>
      <c r="AL21">
        <v>4.641</v>
      </c>
      <c r="AM21">
        <v>21.411999999999999</v>
      </c>
      <c r="AN21">
        <v>28.766999999999999</v>
      </c>
      <c r="AO21">
        <v>14.526</v>
      </c>
      <c r="AP21">
        <v>33.247999999999998</v>
      </c>
      <c r="AQ21">
        <v>15.108000000000001</v>
      </c>
      <c r="AR21">
        <v>32.624000000000002</v>
      </c>
    </row>
    <row r="22" spans="1:44" x14ac:dyDescent="0.2">
      <c r="A22" t="s">
        <v>108</v>
      </c>
      <c r="B22" t="s">
        <v>103</v>
      </c>
      <c r="C22">
        <v>7.2939999999999996</v>
      </c>
      <c r="D22">
        <v>5.9569999999999999</v>
      </c>
      <c r="E22">
        <v>147.33699999999999</v>
      </c>
      <c r="F22">
        <v>3.9020000000000001</v>
      </c>
      <c r="G22">
        <v>2.1349999999999998</v>
      </c>
      <c r="H22">
        <v>11.922000000000001</v>
      </c>
      <c r="I22">
        <v>28.797000000000001</v>
      </c>
      <c r="J22">
        <v>10.914</v>
      </c>
      <c r="K22">
        <v>60.396999999999998</v>
      </c>
      <c r="L22">
        <v>295.64999999999998</v>
      </c>
      <c r="M22">
        <v>5.9269999999999996</v>
      </c>
      <c r="N22">
        <v>294.428</v>
      </c>
      <c r="O22">
        <v>4.08</v>
      </c>
      <c r="P22">
        <v>16.73</v>
      </c>
      <c r="Q22">
        <v>15.134</v>
      </c>
      <c r="R22">
        <v>11.305</v>
      </c>
      <c r="S22">
        <v>12.78</v>
      </c>
      <c r="T22">
        <v>57.107999999999997</v>
      </c>
      <c r="U22">
        <v>2.6779999999999999</v>
      </c>
      <c r="V22">
        <v>2.391</v>
      </c>
      <c r="W22">
        <v>53.637</v>
      </c>
      <c r="X22">
        <v>49.920999999999999</v>
      </c>
      <c r="Y22">
        <v>2.391</v>
      </c>
      <c r="Z22">
        <v>2.2749999999999999</v>
      </c>
      <c r="AA22">
        <v>15.308</v>
      </c>
      <c r="AB22">
        <v>8.8999999999999996E-2</v>
      </c>
      <c r="AC22">
        <v>15.308</v>
      </c>
      <c r="AD22">
        <v>0.05</v>
      </c>
      <c r="AE22">
        <v>6.7000000000000004E-2</v>
      </c>
      <c r="AF22">
        <v>4.734</v>
      </c>
      <c r="AG22">
        <v>2.2789999999999999</v>
      </c>
      <c r="AH22">
        <v>25.34</v>
      </c>
      <c r="AI22">
        <v>2.29</v>
      </c>
      <c r="AJ22">
        <v>23.125</v>
      </c>
      <c r="AK22">
        <v>8.1519999999999992</v>
      </c>
      <c r="AL22">
        <v>4.93</v>
      </c>
      <c r="AM22">
        <v>12.92</v>
      </c>
      <c r="AN22">
        <v>24.911000000000001</v>
      </c>
      <c r="AO22">
        <v>15.064</v>
      </c>
      <c r="AP22">
        <v>39.484000000000002</v>
      </c>
      <c r="AQ22">
        <v>22.518999999999998</v>
      </c>
      <c r="AR22">
        <v>15.523</v>
      </c>
    </row>
    <row r="23" spans="1:44" x14ac:dyDescent="0.2">
      <c r="A23" t="s">
        <v>108</v>
      </c>
      <c r="B23" t="s">
        <v>104</v>
      </c>
      <c r="C23">
        <v>8.4169999999999998</v>
      </c>
      <c r="D23">
        <v>8.4749999999999996</v>
      </c>
      <c r="E23">
        <v>263.94099999999997</v>
      </c>
      <c r="F23">
        <v>4.1689999999999996</v>
      </c>
      <c r="G23">
        <v>0.66800000000000004</v>
      </c>
      <c r="H23">
        <v>13.526</v>
      </c>
      <c r="I23">
        <v>44.09</v>
      </c>
      <c r="J23">
        <v>11.224</v>
      </c>
      <c r="K23">
        <v>71.817999999999998</v>
      </c>
      <c r="L23">
        <v>292.12099999999998</v>
      </c>
      <c r="M23">
        <v>10.459</v>
      </c>
      <c r="N23">
        <v>289.49700000000001</v>
      </c>
      <c r="O23">
        <v>7.6639999999999997</v>
      </c>
      <c r="P23">
        <v>32.853999999999999</v>
      </c>
      <c r="Q23">
        <v>4.9649999999999999</v>
      </c>
      <c r="R23">
        <v>13.144</v>
      </c>
      <c r="S23">
        <v>26.358000000000001</v>
      </c>
      <c r="T23">
        <v>59.703000000000003</v>
      </c>
      <c r="U23">
        <v>6.8000000000000005E-2</v>
      </c>
      <c r="V23">
        <v>1.885</v>
      </c>
      <c r="W23">
        <v>52.323</v>
      </c>
      <c r="X23">
        <v>72.813999999999993</v>
      </c>
      <c r="Y23">
        <v>1.885</v>
      </c>
      <c r="Z23">
        <v>1.8360000000000001</v>
      </c>
      <c r="AA23">
        <v>14.204000000000001</v>
      </c>
      <c r="AB23">
        <v>0.08</v>
      </c>
      <c r="AC23">
        <v>14.204000000000001</v>
      </c>
      <c r="AD23">
        <v>8.8999999999999996E-2</v>
      </c>
      <c r="AE23">
        <v>1.851</v>
      </c>
      <c r="AF23">
        <v>27.641999999999999</v>
      </c>
      <c r="AG23">
        <v>0.76700000000000002</v>
      </c>
      <c r="AH23">
        <v>24.338000000000001</v>
      </c>
      <c r="AI23">
        <v>1.877</v>
      </c>
      <c r="AJ23">
        <v>22.198</v>
      </c>
      <c r="AK23">
        <v>9.7899999999999991</v>
      </c>
      <c r="AL23">
        <v>4.6130000000000004</v>
      </c>
      <c r="AM23">
        <v>23.622</v>
      </c>
      <c r="AN23">
        <v>31.765000000000001</v>
      </c>
      <c r="AO23">
        <v>14.965999999999999</v>
      </c>
      <c r="AP23">
        <v>29.831</v>
      </c>
      <c r="AQ23">
        <v>7.1360000000000001</v>
      </c>
      <c r="AR23">
        <v>37.819000000000003</v>
      </c>
    </row>
    <row r="24" spans="1:44" x14ac:dyDescent="0.2">
      <c r="A24" t="s">
        <v>109</v>
      </c>
      <c r="C24">
        <v>48.369</v>
      </c>
      <c r="D24">
        <v>42.154000000000003</v>
      </c>
      <c r="E24">
        <v>115.58</v>
      </c>
      <c r="F24">
        <v>16.202000000000002</v>
      </c>
      <c r="G24">
        <v>14.214</v>
      </c>
      <c r="H24">
        <v>15.385999999999999</v>
      </c>
      <c r="I24">
        <v>20.242999999999999</v>
      </c>
      <c r="J24">
        <v>-251.47900000000001</v>
      </c>
      <c r="K24">
        <v>-1959.02</v>
      </c>
      <c r="L24">
        <v>106.113</v>
      </c>
      <c r="M24">
        <v>33.76</v>
      </c>
      <c r="N24">
        <v>116.349</v>
      </c>
      <c r="O24">
        <v>23.928999999999998</v>
      </c>
      <c r="P24">
        <v>58.009</v>
      </c>
      <c r="Q24">
        <v>158.52199999999999</v>
      </c>
      <c r="R24">
        <v>40.207999999999998</v>
      </c>
      <c r="S24">
        <v>43.052</v>
      </c>
      <c r="T24">
        <v>78.341999999999999</v>
      </c>
      <c r="U24">
        <v>163.13200000000001</v>
      </c>
      <c r="V24">
        <v>100.932</v>
      </c>
      <c r="W24">
        <v>87.616</v>
      </c>
      <c r="X24">
        <v>3400140.3909999998</v>
      </c>
      <c r="Y24">
        <v>100.932</v>
      </c>
      <c r="Z24">
        <v>112.33199999999999</v>
      </c>
      <c r="AA24">
        <v>20.803999999999998</v>
      </c>
      <c r="AB24">
        <v>21.282</v>
      </c>
      <c r="AC24">
        <v>48.78</v>
      </c>
      <c r="AD24">
        <v>17.66</v>
      </c>
      <c r="AE24">
        <v>200.68899999999999</v>
      </c>
      <c r="AF24">
        <v>90.74</v>
      </c>
      <c r="AG24">
        <v>200.68899999999999</v>
      </c>
      <c r="AH24">
        <v>93.182000000000002</v>
      </c>
      <c r="AI24">
        <v>145.29400000000001</v>
      </c>
      <c r="AJ24">
        <v>47.74</v>
      </c>
      <c r="AK24">
        <v>49.930999999999997</v>
      </c>
      <c r="AL24">
        <v>48.103000000000002</v>
      </c>
      <c r="AM24">
        <v>60.429000000000002</v>
      </c>
      <c r="AN24">
        <v>49.972999999999999</v>
      </c>
      <c r="AO24">
        <v>47.704000000000001</v>
      </c>
      <c r="AP24">
        <v>47.945999999999998</v>
      </c>
      <c r="AQ24">
        <v>16.302</v>
      </c>
      <c r="AR24">
        <v>40.536999999999999</v>
      </c>
    </row>
    <row r="25" spans="1:44" x14ac:dyDescent="0.2">
      <c r="A25" t="s">
        <v>109</v>
      </c>
      <c r="B25" t="s">
        <v>103</v>
      </c>
      <c r="C25">
        <v>39.607999999999997</v>
      </c>
      <c r="D25">
        <v>28.707999999999998</v>
      </c>
      <c r="E25">
        <v>63.378999999999998</v>
      </c>
      <c r="F25">
        <v>13.712</v>
      </c>
      <c r="G25">
        <v>18.997</v>
      </c>
      <c r="H25">
        <v>13.712</v>
      </c>
      <c r="I25">
        <v>11.648999999999999</v>
      </c>
      <c r="J25">
        <v>555.29899999999998</v>
      </c>
      <c r="K25">
        <v>-506.767</v>
      </c>
      <c r="L25">
        <v>91.927000000000007</v>
      </c>
      <c r="M25">
        <v>11.808</v>
      </c>
      <c r="N25">
        <v>100.298</v>
      </c>
      <c r="O25">
        <v>8.375</v>
      </c>
      <c r="P25">
        <v>29.08</v>
      </c>
      <c r="Q25">
        <v>363.84100000000001</v>
      </c>
      <c r="R25">
        <v>38.356000000000002</v>
      </c>
      <c r="S25">
        <v>21.254999999999999</v>
      </c>
      <c r="T25">
        <v>58.762</v>
      </c>
      <c r="U25">
        <v>158.315</v>
      </c>
      <c r="V25">
        <v>91.28</v>
      </c>
      <c r="W25">
        <v>71.924999999999997</v>
      </c>
      <c r="X25">
        <v>384.99</v>
      </c>
      <c r="Y25">
        <v>91.28</v>
      </c>
      <c r="Z25">
        <v>97.155000000000001</v>
      </c>
      <c r="AA25">
        <v>20.696999999999999</v>
      </c>
      <c r="AB25">
        <v>21.95</v>
      </c>
      <c r="AC25">
        <v>58.789000000000001</v>
      </c>
      <c r="AD25">
        <v>11.933</v>
      </c>
      <c r="AE25">
        <v>32.622</v>
      </c>
      <c r="AF25">
        <v>40.631999999999998</v>
      </c>
      <c r="AG25">
        <v>214.05099999999999</v>
      </c>
      <c r="AH25">
        <v>110.60899999999999</v>
      </c>
      <c r="AI25">
        <v>139.489</v>
      </c>
      <c r="AJ25">
        <v>51.686</v>
      </c>
      <c r="AK25">
        <v>41.201000000000001</v>
      </c>
      <c r="AL25">
        <v>46.478999999999999</v>
      </c>
      <c r="AM25">
        <v>28.568000000000001</v>
      </c>
      <c r="AN25">
        <v>41.201000000000001</v>
      </c>
      <c r="AO25">
        <v>46.478999999999999</v>
      </c>
      <c r="AP25">
        <v>60.746000000000002</v>
      </c>
      <c r="AQ25">
        <v>25.021999999999998</v>
      </c>
      <c r="AR25">
        <v>16.635000000000002</v>
      </c>
    </row>
    <row r="26" spans="1:44" x14ac:dyDescent="0.2">
      <c r="A26" t="s">
        <v>109</v>
      </c>
      <c r="B26" t="s">
        <v>104</v>
      </c>
      <c r="C26">
        <v>55.137</v>
      </c>
      <c r="D26">
        <v>50.738</v>
      </c>
      <c r="E26">
        <v>156.52500000000001</v>
      </c>
      <c r="F26">
        <v>16.530999999999999</v>
      </c>
      <c r="G26">
        <v>6.617</v>
      </c>
      <c r="H26">
        <v>16.530999999999999</v>
      </c>
      <c r="I26">
        <v>21.887</v>
      </c>
      <c r="J26">
        <v>-121.49299999999999</v>
      </c>
      <c r="K26">
        <v>3875.6559999999999</v>
      </c>
      <c r="L26">
        <v>120.98399999999999</v>
      </c>
      <c r="M26">
        <v>33.729999999999997</v>
      </c>
      <c r="N26">
        <v>133.483</v>
      </c>
      <c r="O26">
        <v>22.266999999999999</v>
      </c>
      <c r="P26">
        <v>78.454999999999998</v>
      </c>
      <c r="Q26">
        <v>64.537000000000006</v>
      </c>
      <c r="R26">
        <v>44.110999999999997</v>
      </c>
      <c r="S26">
        <v>56.497</v>
      </c>
      <c r="T26">
        <v>94.319000000000003</v>
      </c>
      <c r="U26">
        <v>11.231</v>
      </c>
      <c r="V26">
        <v>109.61199999999999</v>
      </c>
      <c r="W26">
        <v>101.85599999999999</v>
      </c>
      <c r="X26">
        <v>-912.86</v>
      </c>
      <c r="Y26">
        <v>109.61199999999999</v>
      </c>
      <c r="Z26">
        <v>126.934</v>
      </c>
      <c r="AA26">
        <v>20.972999999999999</v>
      </c>
      <c r="AB26">
        <v>21.24</v>
      </c>
      <c r="AC26">
        <v>44.015000000000001</v>
      </c>
      <c r="AD26">
        <v>21.95</v>
      </c>
      <c r="AE26">
        <v>168.68700000000001</v>
      </c>
      <c r="AF26">
        <v>72.040000000000006</v>
      </c>
      <c r="AG26">
        <v>141.37</v>
      </c>
      <c r="AH26">
        <v>87.307000000000002</v>
      </c>
      <c r="AI26">
        <v>154.87700000000001</v>
      </c>
      <c r="AJ26">
        <v>47.292000000000002</v>
      </c>
      <c r="AK26">
        <v>57.027000000000001</v>
      </c>
      <c r="AL26">
        <v>51.646000000000001</v>
      </c>
      <c r="AM26">
        <v>79.168000000000006</v>
      </c>
      <c r="AN26">
        <v>57.027000000000001</v>
      </c>
      <c r="AO26">
        <v>51.646000000000001</v>
      </c>
      <c r="AP26">
        <v>41.350999999999999</v>
      </c>
      <c r="AQ26">
        <v>7.5369999999999999</v>
      </c>
      <c r="AR26">
        <v>51.703000000000003</v>
      </c>
    </row>
    <row r="28" spans="1:44" x14ac:dyDescent="0.2">
      <c r="A28">
        <v>1</v>
      </c>
      <c r="B28" t="s">
        <v>110</v>
      </c>
      <c r="C28">
        <v>3.7829999999999999</v>
      </c>
      <c r="D28">
        <v>5.0170000000000003</v>
      </c>
      <c r="E28">
        <v>133.15</v>
      </c>
      <c r="F28">
        <v>20.321999999999999</v>
      </c>
      <c r="G28">
        <v>10.276999999999999</v>
      </c>
      <c r="H28">
        <v>65.938000000000002</v>
      </c>
      <c r="I28">
        <v>164.03299999999999</v>
      </c>
      <c r="J28">
        <v>-32.116</v>
      </c>
      <c r="K28">
        <v>-16.741</v>
      </c>
      <c r="L28">
        <v>14.439</v>
      </c>
      <c r="M28">
        <v>23.268999999999998</v>
      </c>
      <c r="N28">
        <v>-2.7730000000000001</v>
      </c>
      <c r="O28">
        <v>34.072000000000003</v>
      </c>
      <c r="P28">
        <v>18.661000000000001</v>
      </c>
      <c r="Q28">
        <v>11.332000000000001</v>
      </c>
      <c r="S28">
        <v>21.832999999999998</v>
      </c>
      <c r="T28">
        <v>8.1110000000000007</v>
      </c>
      <c r="U28">
        <v>0.69199999999999995</v>
      </c>
      <c r="V28">
        <v>1.575</v>
      </c>
      <c r="W28">
        <v>5.15</v>
      </c>
      <c r="X28">
        <v>-48.856999999999999</v>
      </c>
      <c r="Y28">
        <v>1.575</v>
      </c>
      <c r="Z28">
        <v>1.242</v>
      </c>
      <c r="AA28">
        <v>78.835999999999999</v>
      </c>
      <c r="AB28">
        <v>0.33300000000000002</v>
      </c>
      <c r="AC28">
        <v>21.164000000000001</v>
      </c>
      <c r="AG28">
        <v>0.35799999999999998</v>
      </c>
      <c r="AH28">
        <v>22.751000000000001</v>
      </c>
      <c r="AK28">
        <v>7.9569999999999999</v>
      </c>
      <c r="AM28">
        <v>21.957000000000001</v>
      </c>
      <c r="AN28">
        <v>25.817</v>
      </c>
      <c r="AP28">
        <v>49.052999999999997</v>
      </c>
      <c r="AR28">
        <v>98.653000000000006</v>
      </c>
    </row>
    <row r="29" spans="1:44" x14ac:dyDescent="0.2">
      <c r="A29">
        <v>2</v>
      </c>
      <c r="B29" t="s">
        <v>111</v>
      </c>
      <c r="C29">
        <v>4.6669999999999998</v>
      </c>
      <c r="D29">
        <v>8.3000000000000007</v>
      </c>
      <c r="E29">
        <v>422.99200000000002</v>
      </c>
      <c r="F29">
        <v>24.817</v>
      </c>
      <c r="G29">
        <v>10.374000000000001</v>
      </c>
      <c r="H29">
        <v>75.835999999999999</v>
      </c>
      <c r="I29">
        <v>202.20400000000001</v>
      </c>
      <c r="J29">
        <v>0.83</v>
      </c>
      <c r="K29">
        <v>30.908999999999999</v>
      </c>
      <c r="L29">
        <v>23.634</v>
      </c>
      <c r="M29">
        <v>49.832999999999998</v>
      </c>
      <c r="N29">
        <v>-1.181</v>
      </c>
      <c r="O29">
        <v>49.472999999999999</v>
      </c>
      <c r="T29">
        <v>5.077</v>
      </c>
      <c r="V29">
        <v>3.8330000000000002</v>
      </c>
      <c r="W29">
        <v>1.3240000000000001</v>
      </c>
      <c r="X29">
        <v>-30.079000000000001</v>
      </c>
      <c r="Y29">
        <v>3.8330000000000002</v>
      </c>
      <c r="Z29">
        <v>3.6419999999999999</v>
      </c>
      <c r="AA29">
        <v>95</v>
      </c>
      <c r="AB29">
        <v>0.192</v>
      </c>
      <c r="AC29">
        <v>5</v>
      </c>
      <c r="AE29">
        <v>0.35799999999999998</v>
      </c>
      <c r="AF29">
        <v>9.3480000000000008</v>
      </c>
      <c r="AG29">
        <v>0.73299999999999998</v>
      </c>
      <c r="AH29">
        <v>19.13</v>
      </c>
      <c r="AI29">
        <v>2.4830000000000001</v>
      </c>
      <c r="AJ29">
        <v>64.783000000000001</v>
      </c>
      <c r="AK29">
        <v>15.24</v>
      </c>
      <c r="AM29">
        <v>21.565000000000001</v>
      </c>
      <c r="AN29">
        <v>46.57</v>
      </c>
      <c r="AP29">
        <v>25.817</v>
      </c>
      <c r="AR29">
        <v>90.948999999999998</v>
      </c>
    </row>
    <row r="30" spans="1:44" x14ac:dyDescent="0.2">
      <c r="A30">
        <v>3</v>
      </c>
      <c r="B30" t="s">
        <v>112</v>
      </c>
      <c r="C30">
        <v>5.3579999999999997</v>
      </c>
      <c r="D30">
        <v>5.5419999999999998</v>
      </c>
      <c r="E30">
        <v>8.5830000000000002</v>
      </c>
      <c r="F30">
        <v>22.428000000000001</v>
      </c>
      <c r="G30">
        <v>8.9749999999999996</v>
      </c>
      <c r="H30">
        <v>72.772000000000006</v>
      </c>
      <c r="I30">
        <v>158.09</v>
      </c>
      <c r="J30">
        <v>-11.723000000000001</v>
      </c>
      <c r="K30">
        <v>38.326999999999998</v>
      </c>
      <c r="L30">
        <v>24.524000000000001</v>
      </c>
      <c r="M30">
        <v>23.407</v>
      </c>
      <c r="N30">
        <v>2.5640000000000001</v>
      </c>
      <c r="O30">
        <v>27.963999999999999</v>
      </c>
      <c r="T30">
        <v>4.3129999999999997</v>
      </c>
      <c r="V30">
        <v>0.442</v>
      </c>
      <c r="W30">
        <v>9.766</v>
      </c>
      <c r="X30">
        <v>26.605</v>
      </c>
      <c r="Y30">
        <v>0.442</v>
      </c>
      <c r="Z30">
        <v>0.192</v>
      </c>
      <c r="AA30">
        <v>43.396000000000001</v>
      </c>
      <c r="AB30">
        <v>0.25</v>
      </c>
      <c r="AC30">
        <v>56.603999999999999</v>
      </c>
      <c r="AE30">
        <v>0.192</v>
      </c>
      <c r="AF30">
        <v>43.396000000000001</v>
      </c>
      <c r="AG30">
        <v>0.192</v>
      </c>
      <c r="AH30">
        <v>43.396000000000001</v>
      </c>
      <c r="AI30">
        <v>0.192</v>
      </c>
      <c r="AJ30">
        <v>43.396000000000001</v>
      </c>
      <c r="AK30">
        <v>14.218</v>
      </c>
      <c r="AM30">
        <v>1.6870000000000001</v>
      </c>
      <c r="AN30">
        <v>46.133000000000003</v>
      </c>
      <c r="AP30">
        <v>92.119</v>
      </c>
      <c r="AR30">
        <v>37.463999999999999</v>
      </c>
    </row>
    <row r="31" spans="1:44" x14ac:dyDescent="0.2">
      <c r="A31">
        <v>4</v>
      </c>
      <c r="B31" t="s">
        <v>113</v>
      </c>
      <c r="C31">
        <v>5.8</v>
      </c>
      <c r="D31">
        <v>5.992</v>
      </c>
      <c r="E31">
        <v>13.117000000000001</v>
      </c>
      <c r="F31">
        <v>20.245999999999999</v>
      </c>
      <c r="G31">
        <v>9.1240000000000006</v>
      </c>
      <c r="H31">
        <v>65.692999999999998</v>
      </c>
      <c r="I31">
        <v>145.09100000000001</v>
      </c>
      <c r="J31">
        <v>-19.922999999999998</v>
      </c>
      <c r="K31">
        <v>129.96100000000001</v>
      </c>
      <c r="L31">
        <v>25.454999999999998</v>
      </c>
      <c r="M31">
        <v>22.995999999999999</v>
      </c>
      <c r="N31">
        <v>6.42</v>
      </c>
      <c r="O31">
        <v>29.895</v>
      </c>
      <c r="T31">
        <v>1.159</v>
      </c>
      <c r="V31">
        <v>0.5</v>
      </c>
      <c r="W31">
        <v>2.3180000000000001</v>
      </c>
      <c r="X31">
        <v>110.03700000000001</v>
      </c>
      <c r="Y31">
        <v>0.5</v>
      </c>
      <c r="Z31">
        <v>0.2</v>
      </c>
      <c r="AA31">
        <v>40</v>
      </c>
      <c r="AB31">
        <v>0.3</v>
      </c>
      <c r="AC31">
        <v>60</v>
      </c>
      <c r="AE31">
        <v>0.2</v>
      </c>
      <c r="AF31">
        <v>40</v>
      </c>
      <c r="AG31">
        <v>0.2</v>
      </c>
      <c r="AH31">
        <v>40</v>
      </c>
      <c r="AI31">
        <v>0.2</v>
      </c>
      <c r="AJ31">
        <v>40</v>
      </c>
      <c r="AK31">
        <v>12.712999999999999</v>
      </c>
      <c r="AM31">
        <v>1.657</v>
      </c>
      <c r="AN31">
        <v>41.249000000000002</v>
      </c>
      <c r="AP31">
        <v>89.290999999999997</v>
      </c>
      <c r="AR31">
        <v>36.753</v>
      </c>
    </row>
    <row r="32" spans="1:44" x14ac:dyDescent="0.2">
      <c r="A32">
        <v>5</v>
      </c>
      <c r="B32" t="s">
        <v>114</v>
      </c>
      <c r="C32">
        <v>6.3</v>
      </c>
      <c r="D32">
        <v>7.2919999999999998</v>
      </c>
      <c r="E32">
        <v>69.542000000000002</v>
      </c>
      <c r="F32">
        <v>20.948</v>
      </c>
      <c r="G32">
        <v>9.9</v>
      </c>
      <c r="H32">
        <v>67.968999999999994</v>
      </c>
      <c r="I32">
        <v>162.87100000000001</v>
      </c>
      <c r="J32">
        <v>-23.896000000000001</v>
      </c>
      <c r="K32">
        <v>-152.096</v>
      </c>
      <c r="L32">
        <v>25.175000000000001</v>
      </c>
      <c r="M32">
        <v>22.498999999999999</v>
      </c>
      <c r="N32">
        <v>6.0229999999999997</v>
      </c>
      <c r="O32">
        <v>30.984000000000002</v>
      </c>
      <c r="T32">
        <v>4.4160000000000004</v>
      </c>
      <c r="V32">
        <v>1.2749999999999999</v>
      </c>
      <c r="W32">
        <v>3.4630000000000001</v>
      </c>
      <c r="X32">
        <v>-175.99299999999999</v>
      </c>
      <c r="Y32">
        <v>1.2749999999999999</v>
      </c>
      <c r="Z32">
        <v>1</v>
      </c>
      <c r="AA32">
        <v>78.430999999999997</v>
      </c>
      <c r="AB32">
        <v>0.27500000000000002</v>
      </c>
      <c r="AC32">
        <v>21.568999999999999</v>
      </c>
      <c r="AE32">
        <v>1</v>
      </c>
      <c r="AF32">
        <v>78.430999999999997</v>
      </c>
      <c r="AG32">
        <v>1</v>
      </c>
      <c r="AH32">
        <v>78.430999999999997</v>
      </c>
      <c r="AI32">
        <v>1</v>
      </c>
      <c r="AJ32">
        <v>78.430999999999997</v>
      </c>
      <c r="AK32">
        <v>3.0379999999999998</v>
      </c>
      <c r="AM32">
        <v>5.7619999999999996</v>
      </c>
      <c r="AN32">
        <v>9.8569999999999993</v>
      </c>
      <c r="AP32">
        <v>34.061999999999998</v>
      </c>
      <c r="AR32">
        <v>22.274000000000001</v>
      </c>
    </row>
    <row r="33" spans="1:44" x14ac:dyDescent="0.2">
      <c r="A33">
        <v>6</v>
      </c>
      <c r="B33" t="s">
        <v>115</v>
      </c>
      <c r="C33">
        <v>7.5750000000000002</v>
      </c>
      <c r="D33">
        <v>8.6750000000000007</v>
      </c>
      <c r="E33">
        <v>126.142</v>
      </c>
      <c r="F33">
        <v>23.687999999999999</v>
      </c>
      <c r="G33">
        <v>10.065</v>
      </c>
      <c r="H33">
        <v>76.86</v>
      </c>
      <c r="I33">
        <v>187.255</v>
      </c>
      <c r="J33">
        <v>-11.702999999999999</v>
      </c>
      <c r="K33">
        <v>-94.728999999999999</v>
      </c>
      <c r="L33">
        <v>24.814</v>
      </c>
      <c r="M33">
        <v>25.870999999999999</v>
      </c>
      <c r="N33">
        <v>1.619</v>
      </c>
      <c r="O33">
        <v>30.675999999999998</v>
      </c>
      <c r="P33">
        <v>31.469000000000001</v>
      </c>
      <c r="Q33">
        <v>-3.069</v>
      </c>
      <c r="R33">
        <v>11.856</v>
      </c>
      <c r="S33">
        <v>31.617999999999999</v>
      </c>
      <c r="T33">
        <v>15.429</v>
      </c>
      <c r="U33">
        <v>0.69199999999999995</v>
      </c>
      <c r="V33">
        <v>1.617</v>
      </c>
      <c r="W33">
        <v>9.5440000000000005</v>
      </c>
      <c r="X33">
        <v>-106.432</v>
      </c>
      <c r="Y33">
        <v>1.617</v>
      </c>
      <c r="Z33">
        <v>1.1080000000000001</v>
      </c>
      <c r="AA33">
        <v>68.557000000000002</v>
      </c>
      <c r="AB33">
        <v>0.50800000000000001</v>
      </c>
      <c r="AC33">
        <v>31.443000000000001</v>
      </c>
      <c r="AD33">
        <v>0.192</v>
      </c>
      <c r="AE33">
        <v>0.73299999999999998</v>
      </c>
      <c r="AF33">
        <v>45.360999999999997</v>
      </c>
      <c r="AG33">
        <v>0.183</v>
      </c>
      <c r="AH33">
        <v>11.34</v>
      </c>
      <c r="AI33">
        <v>0.91700000000000004</v>
      </c>
      <c r="AJ33">
        <v>56.701000000000001</v>
      </c>
      <c r="AK33">
        <v>5.68</v>
      </c>
      <c r="AL33">
        <v>1.1870000000000001</v>
      </c>
      <c r="AM33">
        <v>17.574999999999999</v>
      </c>
      <c r="AN33">
        <v>18.428999999999998</v>
      </c>
      <c r="AO33">
        <v>3.8530000000000002</v>
      </c>
      <c r="AP33">
        <v>40.005000000000003</v>
      </c>
      <c r="AQ33">
        <v>99.903000000000006</v>
      </c>
      <c r="AR33">
        <v>99.891999999999996</v>
      </c>
    </row>
    <row r="34" spans="1:44" x14ac:dyDescent="0.2">
      <c r="A34">
        <v>7</v>
      </c>
      <c r="B34" t="s">
        <v>119</v>
      </c>
      <c r="C34">
        <v>8.5</v>
      </c>
      <c r="D34">
        <v>15.867000000000001</v>
      </c>
      <c r="E34">
        <v>267.74200000000002</v>
      </c>
      <c r="F34">
        <v>21.126000000000001</v>
      </c>
      <c r="G34">
        <v>16.727</v>
      </c>
      <c r="H34">
        <v>64.557000000000002</v>
      </c>
      <c r="I34">
        <v>277.54300000000001</v>
      </c>
      <c r="J34">
        <v>-26.12</v>
      </c>
      <c r="K34">
        <v>-159.75200000000001</v>
      </c>
      <c r="L34">
        <v>22.181000000000001</v>
      </c>
      <c r="M34">
        <v>37.628</v>
      </c>
      <c r="N34">
        <v>3.2130000000000001</v>
      </c>
      <c r="O34">
        <v>46.927999999999997</v>
      </c>
      <c r="P34">
        <v>25.641999999999999</v>
      </c>
      <c r="Q34">
        <v>-25.739000000000001</v>
      </c>
      <c r="R34">
        <v>6.476</v>
      </c>
      <c r="S34">
        <v>36.332000000000001</v>
      </c>
      <c r="T34">
        <v>7.2789999999999999</v>
      </c>
      <c r="U34">
        <v>7.1580000000000004</v>
      </c>
      <c r="V34">
        <v>7.85</v>
      </c>
      <c r="W34">
        <v>0.92700000000000005</v>
      </c>
      <c r="X34">
        <v>133.63200000000001</v>
      </c>
      <c r="Y34">
        <v>7.85</v>
      </c>
      <c r="Z34">
        <v>7.375</v>
      </c>
      <c r="AA34">
        <v>93.948999999999998</v>
      </c>
      <c r="AB34">
        <v>0.47499999999999998</v>
      </c>
      <c r="AC34">
        <v>6.0510000000000002</v>
      </c>
      <c r="AD34">
        <v>0.50800000000000001</v>
      </c>
      <c r="AE34">
        <v>0.183</v>
      </c>
      <c r="AF34">
        <v>2.335</v>
      </c>
      <c r="AG34">
        <v>6.6829999999999998</v>
      </c>
      <c r="AH34">
        <v>85.138000000000005</v>
      </c>
      <c r="AI34">
        <v>6.867</v>
      </c>
      <c r="AJ34">
        <v>87.472999999999999</v>
      </c>
      <c r="AK34">
        <v>12.952</v>
      </c>
      <c r="AL34">
        <v>0.67</v>
      </c>
      <c r="AM34">
        <v>33.33</v>
      </c>
      <c r="AN34">
        <v>39.576999999999998</v>
      </c>
      <c r="AO34">
        <v>2.0470000000000002</v>
      </c>
      <c r="AP34">
        <v>20.600999999999999</v>
      </c>
      <c r="AQ34">
        <v>44.052</v>
      </c>
      <c r="AR34">
        <v>55.698999999999998</v>
      </c>
    </row>
    <row r="35" spans="1:44" x14ac:dyDescent="0.2">
      <c r="A35">
        <v>8</v>
      </c>
      <c r="B35" t="s">
        <v>116</v>
      </c>
      <c r="C35">
        <v>9.1920000000000002</v>
      </c>
      <c r="D35">
        <v>16.617000000000001</v>
      </c>
      <c r="E35">
        <v>1070.383</v>
      </c>
      <c r="F35">
        <v>22.300999999999998</v>
      </c>
      <c r="G35">
        <v>10.085000000000001</v>
      </c>
      <c r="H35">
        <v>72.358999999999995</v>
      </c>
      <c r="I35">
        <v>176.64099999999999</v>
      </c>
      <c r="J35">
        <v>-22.774999999999999</v>
      </c>
      <c r="K35">
        <v>105.383</v>
      </c>
      <c r="L35">
        <v>17.815999999999999</v>
      </c>
      <c r="M35">
        <v>7.2439999999999998</v>
      </c>
      <c r="N35">
        <v>-2.746</v>
      </c>
      <c r="O35">
        <v>15.877000000000001</v>
      </c>
      <c r="P35">
        <v>-12.083</v>
      </c>
      <c r="Q35">
        <v>3.7450000000000001</v>
      </c>
      <c r="R35">
        <v>6.0640000000000001</v>
      </c>
      <c r="S35">
        <v>12.65</v>
      </c>
      <c r="T35">
        <v>24.056000000000001</v>
      </c>
      <c r="U35">
        <v>0.67500000000000004</v>
      </c>
      <c r="V35">
        <v>7.8330000000000002</v>
      </c>
      <c r="W35">
        <v>3.0710000000000002</v>
      </c>
      <c r="X35">
        <v>82.608000000000004</v>
      </c>
      <c r="Y35">
        <v>7.8330000000000002</v>
      </c>
      <c r="Z35">
        <v>7.4329999999999998</v>
      </c>
      <c r="AA35">
        <v>94.894000000000005</v>
      </c>
      <c r="AB35">
        <v>0.4</v>
      </c>
      <c r="AC35">
        <v>5.1059999999999999</v>
      </c>
      <c r="AD35">
        <v>0.47499999999999998</v>
      </c>
      <c r="AE35">
        <v>6.6829999999999998</v>
      </c>
      <c r="AF35">
        <v>85.319000000000003</v>
      </c>
      <c r="AG35">
        <v>0.27500000000000002</v>
      </c>
      <c r="AH35">
        <v>3.5110000000000001</v>
      </c>
      <c r="AI35">
        <v>6.9580000000000002</v>
      </c>
      <c r="AJ35">
        <v>88.83</v>
      </c>
      <c r="AK35">
        <v>15.958</v>
      </c>
      <c r="AL35">
        <v>2.2000000000000002</v>
      </c>
      <c r="AM35">
        <v>42.722999999999999</v>
      </c>
      <c r="AN35">
        <v>51.779000000000003</v>
      </c>
      <c r="AO35">
        <v>7.1379999999999999</v>
      </c>
      <c r="AP35">
        <v>53.055</v>
      </c>
      <c r="AQ35">
        <v>82.364000000000004</v>
      </c>
      <c r="AR35">
        <v>99.555999999999997</v>
      </c>
    </row>
    <row r="36" spans="1:44" x14ac:dyDescent="0.2">
      <c r="A36">
        <v>9</v>
      </c>
      <c r="B36" t="s">
        <v>121</v>
      </c>
      <c r="C36">
        <v>16.350000000000001</v>
      </c>
      <c r="D36">
        <v>19.350000000000001</v>
      </c>
      <c r="E36">
        <v>375.00799999999998</v>
      </c>
      <c r="F36">
        <v>29.863</v>
      </c>
      <c r="G36">
        <v>11.359</v>
      </c>
      <c r="H36">
        <v>91.256</v>
      </c>
      <c r="I36">
        <v>266.41800000000001</v>
      </c>
      <c r="J36">
        <v>6.2720000000000002</v>
      </c>
      <c r="K36">
        <v>6.5720000000000001</v>
      </c>
      <c r="L36">
        <v>27.873999999999999</v>
      </c>
      <c r="M36">
        <v>55.459000000000003</v>
      </c>
      <c r="N36">
        <v>-1.81</v>
      </c>
      <c r="O36">
        <v>52.197000000000003</v>
      </c>
      <c r="T36">
        <v>108.226</v>
      </c>
      <c r="V36">
        <v>3.4329999999999998</v>
      </c>
      <c r="W36">
        <v>31.521999999999998</v>
      </c>
      <c r="X36">
        <v>-0.3</v>
      </c>
      <c r="Y36">
        <v>3.4329999999999998</v>
      </c>
      <c r="Z36">
        <v>3.008</v>
      </c>
      <c r="AA36">
        <v>87.620999999999995</v>
      </c>
      <c r="AB36">
        <v>0.42499999999999999</v>
      </c>
      <c r="AC36">
        <v>12.379</v>
      </c>
      <c r="AE36">
        <v>0.27500000000000002</v>
      </c>
      <c r="AF36">
        <v>8.01</v>
      </c>
      <c r="AG36">
        <v>0.26700000000000002</v>
      </c>
      <c r="AH36">
        <v>7.7670000000000003</v>
      </c>
      <c r="AI36">
        <v>2.0920000000000001</v>
      </c>
      <c r="AJ36">
        <v>60.921999999999997</v>
      </c>
      <c r="AK36">
        <v>8.89</v>
      </c>
      <c r="AM36">
        <v>36.756999999999998</v>
      </c>
      <c r="AN36">
        <v>27.166</v>
      </c>
      <c r="AP36">
        <v>11.744</v>
      </c>
      <c r="AR36">
        <v>99.867000000000004</v>
      </c>
    </row>
    <row r="37" spans="1:44" x14ac:dyDescent="0.2">
      <c r="A37">
        <v>10</v>
      </c>
      <c r="B37" t="s">
        <v>117</v>
      </c>
      <c r="C37">
        <v>17.024999999999999</v>
      </c>
      <c r="D37">
        <v>18.567</v>
      </c>
      <c r="E37">
        <v>117.47499999999999</v>
      </c>
      <c r="F37">
        <v>22.523</v>
      </c>
      <c r="G37">
        <v>9.2579999999999991</v>
      </c>
      <c r="H37">
        <v>73.08</v>
      </c>
      <c r="I37">
        <v>163.77000000000001</v>
      </c>
      <c r="J37">
        <v>9.5000000000000001E-2</v>
      </c>
      <c r="K37">
        <v>6.5359999999999996</v>
      </c>
      <c r="L37">
        <v>22.872</v>
      </c>
      <c r="M37">
        <v>39.770000000000003</v>
      </c>
      <c r="N37">
        <v>0.34899999999999998</v>
      </c>
      <c r="O37">
        <v>39.732999999999997</v>
      </c>
      <c r="T37">
        <v>44.296999999999997</v>
      </c>
      <c r="V37">
        <v>2.0670000000000002</v>
      </c>
      <c r="W37">
        <v>21.434000000000001</v>
      </c>
      <c r="X37">
        <v>6.6319999999999997</v>
      </c>
      <c r="Y37">
        <v>2.0670000000000002</v>
      </c>
      <c r="Z37">
        <v>1.55</v>
      </c>
      <c r="AA37">
        <v>75</v>
      </c>
      <c r="AB37">
        <v>0.51700000000000002</v>
      </c>
      <c r="AC37">
        <v>25</v>
      </c>
      <c r="AE37">
        <v>1.55</v>
      </c>
      <c r="AF37">
        <v>75</v>
      </c>
      <c r="AG37">
        <v>1.55</v>
      </c>
      <c r="AH37">
        <v>75</v>
      </c>
      <c r="AI37">
        <v>1.55</v>
      </c>
      <c r="AJ37">
        <v>75</v>
      </c>
      <c r="AK37">
        <v>16.62</v>
      </c>
      <c r="AM37">
        <v>1.3919999999999999</v>
      </c>
      <c r="AN37">
        <v>53.924999999999997</v>
      </c>
      <c r="AP37">
        <v>66.649000000000001</v>
      </c>
      <c r="AR37">
        <v>4.6109999999999998</v>
      </c>
    </row>
    <row r="38" spans="1:44" x14ac:dyDescent="0.2">
      <c r="A38">
        <v>11</v>
      </c>
      <c r="B38" t="s">
        <v>118</v>
      </c>
      <c r="C38">
        <v>19.091999999999999</v>
      </c>
      <c r="D38">
        <v>19.966999999999999</v>
      </c>
      <c r="E38">
        <v>95.55</v>
      </c>
      <c r="F38">
        <v>29.562999999999999</v>
      </c>
      <c r="G38">
        <v>9.7970000000000006</v>
      </c>
      <c r="H38">
        <v>95.924999999999997</v>
      </c>
      <c r="I38">
        <v>227.482</v>
      </c>
      <c r="J38">
        <v>-2.9319999999999999</v>
      </c>
      <c r="K38">
        <v>2.35</v>
      </c>
      <c r="L38">
        <v>73.875</v>
      </c>
      <c r="M38">
        <v>43.335999999999999</v>
      </c>
      <c r="N38">
        <v>44.35</v>
      </c>
      <c r="O38">
        <v>44.847999999999999</v>
      </c>
      <c r="P38">
        <v>68.182000000000002</v>
      </c>
      <c r="Q38">
        <v>7.4130000000000003</v>
      </c>
      <c r="R38">
        <v>32.692</v>
      </c>
      <c r="S38">
        <v>68.582999999999998</v>
      </c>
      <c r="T38">
        <v>130.17400000000001</v>
      </c>
      <c r="U38">
        <v>0.60799999999999998</v>
      </c>
      <c r="V38">
        <v>1.3</v>
      </c>
      <c r="W38">
        <v>100.134</v>
      </c>
      <c r="X38">
        <v>-0.58299999999999996</v>
      </c>
      <c r="Y38">
        <v>1.3</v>
      </c>
      <c r="Z38">
        <v>0.88300000000000001</v>
      </c>
      <c r="AA38">
        <v>67.948999999999998</v>
      </c>
      <c r="AB38">
        <v>0.41699999999999998</v>
      </c>
      <c r="AC38">
        <v>32.051000000000002</v>
      </c>
      <c r="AD38">
        <v>0.42499999999999999</v>
      </c>
      <c r="AE38">
        <v>0.26700000000000002</v>
      </c>
      <c r="AF38">
        <v>20.513000000000002</v>
      </c>
      <c r="AG38">
        <v>0.192</v>
      </c>
      <c r="AH38">
        <v>14.744</v>
      </c>
      <c r="AI38">
        <v>0.45800000000000002</v>
      </c>
      <c r="AJ38">
        <v>35.256</v>
      </c>
      <c r="AK38">
        <v>25.408000000000001</v>
      </c>
      <c r="AL38">
        <v>11.685</v>
      </c>
      <c r="AM38">
        <v>49.686999999999998</v>
      </c>
      <c r="AN38">
        <v>82.441000000000003</v>
      </c>
      <c r="AO38">
        <v>37.914000000000001</v>
      </c>
      <c r="AP38">
        <v>96.600999999999999</v>
      </c>
      <c r="AQ38">
        <v>98.974999999999994</v>
      </c>
      <c r="AR38">
        <v>99.992999999999995</v>
      </c>
    </row>
    <row r="39" spans="1:44" x14ac:dyDescent="0.2">
      <c r="A39">
        <v>12</v>
      </c>
      <c r="B39" t="s">
        <v>123</v>
      </c>
      <c r="C39">
        <v>19.783000000000001</v>
      </c>
      <c r="D39">
        <v>20.567</v>
      </c>
      <c r="E39">
        <v>141.78299999999999</v>
      </c>
      <c r="F39">
        <v>30.306999999999999</v>
      </c>
      <c r="G39">
        <v>11.057</v>
      </c>
      <c r="H39">
        <v>92.613</v>
      </c>
      <c r="I39">
        <v>263.19499999999999</v>
      </c>
      <c r="J39">
        <v>4.7249999999999996</v>
      </c>
      <c r="K39">
        <v>5.0289999999999999</v>
      </c>
      <c r="L39">
        <v>136.61799999999999</v>
      </c>
      <c r="M39">
        <v>54.127000000000002</v>
      </c>
      <c r="N39">
        <v>106.414</v>
      </c>
      <c r="O39">
        <v>51.63</v>
      </c>
      <c r="P39">
        <v>67.966999999999999</v>
      </c>
      <c r="Q39">
        <v>7.7430000000000003</v>
      </c>
      <c r="R39">
        <v>34.482999999999997</v>
      </c>
      <c r="S39">
        <v>68.406999999999996</v>
      </c>
      <c r="T39">
        <v>136.11199999999999</v>
      </c>
      <c r="U39">
        <v>0.6</v>
      </c>
      <c r="V39">
        <v>1.208</v>
      </c>
      <c r="W39">
        <v>112.64400000000001</v>
      </c>
      <c r="X39">
        <v>-0.30399999999999999</v>
      </c>
      <c r="Y39">
        <v>1.208</v>
      </c>
      <c r="Z39">
        <v>0.79200000000000004</v>
      </c>
      <c r="AA39">
        <v>65.516999999999996</v>
      </c>
      <c r="AB39">
        <v>0.41699999999999998</v>
      </c>
      <c r="AC39">
        <v>34.482999999999997</v>
      </c>
      <c r="AD39">
        <v>0.41699999999999998</v>
      </c>
      <c r="AE39">
        <v>0.192</v>
      </c>
      <c r="AF39">
        <v>15.862</v>
      </c>
      <c r="AG39">
        <v>0.183</v>
      </c>
      <c r="AH39">
        <v>15.172000000000001</v>
      </c>
      <c r="AI39">
        <v>0.375</v>
      </c>
      <c r="AJ39">
        <v>31.033999999999999</v>
      </c>
      <c r="AK39">
        <v>25.408000000000001</v>
      </c>
      <c r="AL39">
        <v>13.663</v>
      </c>
      <c r="AM39">
        <v>54.087000000000003</v>
      </c>
      <c r="AN39">
        <v>77.641999999999996</v>
      </c>
      <c r="AO39">
        <v>41.752000000000002</v>
      </c>
      <c r="AP39">
        <v>97.494</v>
      </c>
      <c r="AQ39">
        <v>99.182000000000002</v>
      </c>
      <c r="AR39">
        <v>99.998999999999995</v>
      </c>
    </row>
    <row r="40" spans="1:44" x14ac:dyDescent="0.2">
      <c r="A40">
        <v>13</v>
      </c>
      <c r="B40" t="s">
        <v>120</v>
      </c>
      <c r="C40">
        <v>20.391999999999999</v>
      </c>
      <c r="D40">
        <v>21.15</v>
      </c>
      <c r="E40">
        <v>98.066999999999993</v>
      </c>
      <c r="F40">
        <v>28.567</v>
      </c>
      <c r="G40">
        <v>10.804</v>
      </c>
      <c r="H40">
        <v>92.69</v>
      </c>
      <c r="I40">
        <v>242.40899999999999</v>
      </c>
      <c r="J40">
        <v>-1.8979999999999999</v>
      </c>
      <c r="K40">
        <v>0.26500000000000001</v>
      </c>
      <c r="L40">
        <v>203.06800000000001</v>
      </c>
      <c r="M40">
        <v>42.579000000000001</v>
      </c>
      <c r="N40">
        <v>174.517</v>
      </c>
      <c r="O40">
        <v>43.524999999999999</v>
      </c>
      <c r="P40">
        <v>68.798000000000002</v>
      </c>
      <c r="Q40">
        <v>9.3179999999999996</v>
      </c>
      <c r="R40">
        <v>36.231999999999999</v>
      </c>
      <c r="S40">
        <v>69.426000000000002</v>
      </c>
      <c r="T40">
        <v>136.56700000000001</v>
      </c>
      <c r="U40">
        <v>0.55000000000000004</v>
      </c>
      <c r="V40">
        <v>1.1499999999999999</v>
      </c>
      <c r="W40">
        <v>118.754</v>
      </c>
      <c r="X40">
        <v>-1.6339999999999999</v>
      </c>
      <c r="Y40">
        <v>1.1499999999999999</v>
      </c>
      <c r="Z40">
        <v>0.76700000000000002</v>
      </c>
      <c r="AA40">
        <v>66.667000000000002</v>
      </c>
      <c r="AB40">
        <v>0.38300000000000001</v>
      </c>
      <c r="AC40">
        <v>33.332999999999998</v>
      </c>
      <c r="AD40">
        <v>0.41699999999999998</v>
      </c>
      <c r="AE40">
        <v>0.183</v>
      </c>
      <c r="AF40">
        <v>15.942</v>
      </c>
      <c r="AG40">
        <v>0.16700000000000001</v>
      </c>
      <c r="AH40">
        <v>14.493</v>
      </c>
      <c r="AI40">
        <v>0.35</v>
      </c>
      <c r="AJ40">
        <v>30.434999999999999</v>
      </c>
      <c r="AK40">
        <v>26.67</v>
      </c>
      <c r="AL40">
        <v>11.712999999999999</v>
      </c>
      <c r="AM40">
        <v>56.856000000000002</v>
      </c>
      <c r="AN40">
        <v>86.536000000000001</v>
      </c>
      <c r="AO40">
        <v>38.003999999999998</v>
      </c>
      <c r="AP40">
        <v>96.253</v>
      </c>
      <c r="AQ40">
        <v>97.558000000000007</v>
      </c>
      <c r="AR40">
        <v>99.992999999999995</v>
      </c>
    </row>
    <row r="41" spans="1:44" x14ac:dyDescent="0.2">
      <c r="A41">
        <v>14</v>
      </c>
      <c r="B41" t="s">
        <v>125</v>
      </c>
      <c r="C41">
        <v>20.992000000000001</v>
      </c>
      <c r="D41">
        <v>21.692</v>
      </c>
      <c r="E41">
        <v>115.825</v>
      </c>
      <c r="F41">
        <v>31.128</v>
      </c>
      <c r="G41">
        <v>11.064</v>
      </c>
      <c r="H41">
        <v>95.120999999999995</v>
      </c>
      <c r="I41">
        <v>270.48399999999998</v>
      </c>
      <c r="J41">
        <v>2.754</v>
      </c>
      <c r="K41">
        <v>5.9539999999999997</v>
      </c>
      <c r="L41">
        <v>273.61599999999999</v>
      </c>
      <c r="M41">
        <v>52.402000000000001</v>
      </c>
      <c r="N41">
        <v>242.524</v>
      </c>
      <c r="O41">
        <v>50.906999999999996</v>
      </c>
      <c r="P41">
        <v>63.844000000000001</v>
      </c>
      <c r="Q41">
        <v>7.4340000000000002</v>
      </c>
      <c r="R41">
        <v>33.332999999999998</v>
      </c>
      <c r="S41">
        <v>64.275000000000006</v>
      </c>
      <c r="T41">
        <v>132.87100000000001</v>
      </c>
      <c r="U41">
        <v>0.6</v>
      </c>
      <c r="V41">
        <v>1.1499999999999999</v>
      </c>
      <c r="W41">
        <v>115.54</v>
      </c>
      <c r="X41">
        <v>-3.2</v>
      </c>
      <c r="Y41">
        <v>1.1499999999999999</v>
      </c>
      <c r="Z41">
        <v>0.70799999999999996</v>
      </c>
      <c r="AA41">
        <v>61.594000000000001</v>
      </c>
      <c r="AB41">
        <v>0.442</v>
      </c>
      <c r="AC41">
        <v>38.405999999999999</v>
      </c>
      <c r="AD41">
        <v>0.38300000000000001</v>
      </c>
      <c r="AE41">
        <v>0.16700000000000001</v>
      </c>
      <c r="AF41">
        <v>14.493</v>
      </c>
      <c r="AG41">
        <v>0.158</v>
      </c>
      <c r="AH41">
        <v>13.768000000000001</v>
      </c>
      <c r="AI41">
        <v>0.32500000000000001</v>
      </c>
      <c r="AJ41">
        <v>28.260999999999999</v>
      </c>
      <c r="AK41">
        <v>27.969000000000001</v>
      </c>
      <c r="AL41">
        <v>12.519</v>
      </c>
      <c r="AM41">
        <v>56.115000000000002</v>
      </c>
      <c r="AN41">
        <v>85.466999999999999</v>
      </c>
      <c r="AO41">
        <v>38.253999999999998</v>
      </c>
      <c r="AP41">
        <v>97.75</v>
      </c>
      <c r="AQ41">
        <v>99.629000000000005</v>
      </c>
      <c r="AR41">
        <v>99.991</v>
      </c>
    </row>
    <row r="42" spans="1:44" x14ac:dyDescent="0.2">
      <c r="A42">
        <v>15</v>
      </c>
      <c r="B42" t="s">
        <v>122</v>
      </c>
      <c r="C42">
        <v>21.542000000000002</v>
      </c>
      <c r="D42">
        <v>22.308</v>
      </c>
      <c r="E42">
        <v>114.133</v>
      </c>
      <c r="F42">
        <v>30.587</v>
      </c>
      <c r="G42">
        <v>10.739000000000001</v>
      </c>
      <c r="H42">
        <v>99.244</v>
      </c>
      <c r="I42">
        <v>257.971</v>
      </c>
      <c r="J42">
        <v>-4.4589999999999996</v>
      </c>
      <c r="K42">
        <v>0.125</v>
      </c>
      <c r="L42">
        <v>341.52300000000002</v>
      </c>
      <c r="M42">
        <v>37.253</v>
      </c>
      <c r="N42">
        <v>311.029</v>
      </c>
      <c r="O42">
        <v>39.631999999999998</v>
      </c>
      <c r="P42">
        <v>67.340999999999994</v>
      </c>
      <c r="Q42">
        <v>8.6969999999999992</v>
      </c>
      <c r="R42">
        <v>38.686</v>
      </c>
      <c r="S42">
        <v>67.900999999999996</v>
      </c>
      <c r="T42">
        <v>131.02600000000001</v>
      </c>
      <c r="U42">
        <v>0.54200000000000004</v>
      </c>
      <c r="V42">
        <v>1.1419999999999999</v>
      </c>
      <c r="W42">
        <v>114.767</v>
      </c>
      <c r="X42">
        <v>-4.335</v>
      </c>
      <c r="Y42">
        <v>1.1419999999999999</v>
      </c>
      <c r="Z42">
        <v>0.77500000000000002</v>
      </c>
      <c r="AA42">
        <v>67.882999999999996</v>
      </c>
      <c r="AB42">
        <v>0.36699999999999999</v>
      </c>
      <c r="AC42">
        <v>32.116999999999997</v>
      </c>
      <c r="AD42">
        <v>0.442</v>
      </c>
      <c r="AE42">
        <v>0.158</v>
      </c>
      <c r="AF42">
        <v>13.869</v>
      </c>
      <c r="AG42">
        <v>0.17499999999999999</v>
      </c>
      <c r="AH42">
        <v>15.327999999999999</v>
      </c>
      <c r="AI42">
        <v>0.33300000000000002</v>
      </c>
      <c r="AJ42">
        <v>29.196999999999999</v>
      </c>
      <c r="AK42">
        <v>27.969000000000001</v>
      </c>
      <c r="AL42">
        <v>11.526</v>
      </c>
      <c r="AM42">
        <v>53.185000000000002</v>
      </c>
      <c r="AN42">
        <v>90.751000000000005</v>
      </c>
      <c r="AO42">
        <v>37.399000000000001</v>
      </c>
      <c r="AP42">
        <v>95.822000000000003</v>
      </c>
      <c r="AQ42">
        <v>96.959000000000003</v>
      </c>
      <c r="AR42">
        <v>99.986000000000004</v>
      </c>
    </row>
    <row r="43" spans="1:44" x14ac:dyDescent="0.2">
      <c r="A43">
        <v>16</v>
      </c>
      <c r="B43" t="s">
        <v>127</v>
      </c>
      <c r="C43">
        <v>22.141999999999999</v>
      </c>
      <c r="D43">
        <v>22.824999999999999</v>
      </c>
      <c r="E43">
        <v>95.533000000000001</v>
      </c>
      <c r="F43">
        <v>30.806999999999999</v>
      </c>
      <c r="G43">
        <v>9.44</v>
      </c>
      <c r="H43">
        <v>94.141000000000005</v>
      </c>
      <c r="I43">
        <v>228.4</v>
      </c>
      <c r="J43">
        <v>5.3109999999999999</v>
      </c>
      <c r="K43">
        <v>6.3650000000000002</v>
      </c>
      <c r="L43">
        <v>405.863</v>
      </c>
      <c r="M43">
        <v>46.341999999999999</v>
      </c>
      <c r="N43">
        <v>375.18799999999999</v>
      </c>
      <c r="O43">
        <v>43.49</v>
      </c>
      <c r="P43">
        <v>66.692999999999998</v>
      </c>
      <c r="Q43">
        <v>12.537000000000001</v>
      </c>
      <c r="R43">
        <v>33.082999999999998</v>
      </c>
      <c r="S43">
        <v>67.861000000000004</v>
      </c>
      <c r="T43">
        <v>133.42599999999999</v>
      </c>
      <c r="U43">
        <v>0.56699999999999995</v>
      </c>
      <c r="V43">
        <v>1.1080000000000001</v>
      </c>
      <c r="W43">
        <v>120.38500000000001</v>
      </c>
      <c r="X43">
        <v>-1.054</v>
      </c>
      <c r="Y43">
        <v>1.1080000000000001</v>
      </c>
      <c r="Z43">
        <v>0.69199999999999995</v>
      </c>
      <c r="AA43">
        <v>62.405999999999999</v>
      </c>
      <c r="AB43">
        <v>0.41699999999999998</v>
      </c>
      <c r="AC43">
        <v>37.594000000000001</v>
      </c>
      <c r="AD43">
        <v>0.36699999999999999</v>
      </c>
      <c r="AE43">
        <v>0.17499999999999999</v>
      </c>
      <c r="AF43">
        <v>15.789</v>
      </c>
      <c r="AG43">
        <v>0.15</v>
      </c>
      <c r="AH43">
        <v>13.534000000000001</v>
      </c>
      <c r="AI43">
        <v>0.32500000000000001</v>
      </c>
      <c r="AJ43">
        <v>29.323</v>
      </c>
      <c r="AK43">
        <v>25.471</v>
      </c>
      <c r="AL43">
        <v>12.321</v>
      </c>
      <c r="AM43">
        <v>54.445999999999998</v>
      </c>
      <c r="AN43">
        <v>77.834999999999994</v>
      </c>
      <c r="AO43">
        <v>37.65</v>
      </c>
      <c r="AP43">
        <v>98.426000000000002</v>
      </c>
      <c r="AQ43">
        <v>99.483999999999995</v>
      </c>
      <c r="AR43">
        <v>99.995000000000005</v>
      </c>
    </row>
    <row r="44" spans="1:44" x14ac:dyDescent="0.2">
      <c r="A44">
        <v>17</v>
      </c>
      <c r="B44" t="s">
        <v>124</v>
      </c>
      <c r="C44">
        <v>22.683</v>
      </c>
      <c r="D44">
        <v>23.4</v>
      </c>
      <c r="E44">
        <v>97.775000000000006</v>
      </c>
      <c r="F44">
        <v>30.818999999999999</v>
      </c>
      <c r="G44">
        <v>10.972</v>
      </c>
      <c r="H44">
        <v>100</v>
      </c>
      <c r="I44">
        <v>265.57799999999997</v>
      </c>
      <c r="J44">
        <v>2.093</v>
      </c>
      <c r="K44">
        <v>1.839</v>
      </c>
      <c r="L44">
        <v>472.47800000000001</v>
      </c>
      <c r="M44">
        <v>30.853999999999999</v>
      </c>
      <c r="N44">
        <v>441.67899999999997</v>
      </c>
      <c r="O44">
        <v>29.728000000000002</v>
      </c>
      <c r="P44">
        <v>69.328000000000003</v>
      </c>
      <c r="Q44">
        <v>6.6920000000000002</v>
      </c>
      <c r="R44">
        <v>36.231999999999999</v>
      </c>
      <c r="S44">
        <v>69.650000000000006</v>
      </c>
      <c r="T44">
        <v>136.858</v>
      </c>
      <c r="U44">
        <v>0.58299999999999996</v>
      </c>
      <c r="V44">
        <v>1.1499999999999999</v>
      </c>
      <c r="W44">
        <v>119.00700000000001</v>
      </c>
      <c r="X44">
        <v>3.9329999999999998</v>
      </c>
      <c r="Y44">
        <v>1.1499999999999999</v>
      </c>
      <c r="Z44">
        <v>0.72499999999999998</v>
      </c>
      <c r="AA44">
        <v>63.042999999999999</v>
      </c>
      <c r="AB44">
        <v>0.42499999999999999</v>
      </c>
      <c r="AC44">
        <v>36.957000000000001</v>
      </c>
      <c r="AD44">
        <v>0.41699999999999998</v>
      </c>
      <c r="AE44">
        <v>0.15</v>
      </c>
      <c r="AF44">
        <v>13.042999999999999</v>
      </c>
      <c r="AG44">
        <v>0.158</v>
      </c>
      <c r="AH44">
        <v>13.768000000000001</v>
      </c>
      <c r="AI44">
        <v>0.308</v>
      </c>
      <c r="AJ44">
        <v>26.812000000000001</v>
      </c>
      <c r="AK44">
        <v>27.984999999999999</v>
      </c>
      <c r="AL44">
        <v>12.298</v>
      </c>
      <c r="AM44">
        <v>56.683</v>
      </c>
      <c r="AN44">
        <v>90.802999999999997</v>
      </c>
      <c r="AO44">
        <v>39.902000000000001</v>
      </c>
      <c r="AP44">
        <v>98.150999999999996</v>
      </c>
      <c r="AQ44">
        <v>98.281999999999996</v>
      </c>
      <c r="AR44">
        <v>99.997</v>
      </c>
    </row>
    <row r="45" spans="1:44" x14ac:dyDescent="0.2">
      <c r="A45">
        <v>18</v>
      </c>
      <c r="B45" t="s">
        <v>129</v>
      </c>
      <c r="C45">
        <v>23.25</v>
      </c>
      <c r="D45">
        <v>24.007999999999999</v>
      </c>
      <c r="E45">
        <v>116.483</v>
      </c>
      <c r="F45">
        <v>32.725000000000001</v>
      </c>
      <c r="G45">
        <v>10.345000000000001</v>
      </c>
      <c r="H45">
        <v>100</v>
      </c>
      <c r="I45">
        <v>265.89800000000002</v>
      </c>
      <c r="J45">
        <v>9.9570000000000007</v>
      </c>
      <c r="K45">
        <v>6.1890000000000001</v>
      </c>
      <c r="L45">
        <v>540.82299999999998</v>
      </c>
      <c r="M45">
        <v>46.694000000000003</v>
      </c>
      <c r="N45">
        <v>508.59199999999998</v>
      </c>
      <c r="O45">
        <v>41.036000000000001</v>
      </c>
      <c r="P45">
        <v>68.643000000000001</v>
      </c>
      <c r="Q45">
        <v>6.4930000000000003</v>
      </c>
      <c r="R45">
        <v>35.664000000000001</v>
      </c>
      <c r="S45">
        <v>68.948999999999998</v>
      </c>
      <c r="T45">
        <v>137.989</v>
      </c>
      <c r="U45">
        <v>0.60799999999999998</v>
      </c>
      <c r="V45">
        <v>1.1919999999999999</v>
      </c>
      <c r="W45">
        <v>115.795</v>
      </c>
      <c r="X45">
        <v>3.7679999999999998</v>
      </c>
      <c r="Y45">
        <v>1.1919999999999999</v>
      </c>
      <c r="Z45">
        <v>0.76700000000000002</v>
      </c>
      <c r="AA45">
        <v>64.335999999999999</v>
      </c>
      <c r="AB45">
        <v>0.42499999999999999</v>
      </c>
      <c r="AC45">
        <v>35.664000000000001</v>
      </c>
      <c r="AD45">
        <v>0.42499999999999999</v>
      </c>
      <c r="AE45">
        <v>0.158</v>
      </c>
      <c r="AF45">
        <v>13.287000000000001</v>
      </c>
      <c r="AG45">
        <v>0.183</v>
      </c>
      <c r="AH45">
        <v>15.385</v>
      </c>
      <c r="AI45">
        <v>0.34200000000000003</v>
      </c>
      <c r="AJ45">
        <v>28.670999999999999</v>
      </c>
      <c r="AK45">
        <v>26.652000000000001</v>
      </c>
      <c r="AL45">
        <v>13.111000000000001</v>
      </c>
      <c r="AM45">
        <v>52.908999999999999</v>
      </c>
      <c r="AN45">
        <v>81.444999999999993</v>
      </c>
      <c r="AO45">
        <v>40.066000000000003</v>
      </c>
      <c r="AP45">
        <v>96.674999999999997</v>
      </c>
      <c r="AQ45">
        <v>97.837000000000003</v>
      </c>
      <c r="AR45">
        <v>99.998999999999995</v>
      </c>
    </row>
    <row r="46" spans="1:44" x14ac:dyDescent="0.2">
      <c r="A46">
        <v>19</v>
      </c>
      <c r="B46" t="s">
        <v>126</v>
      </c>
      <c r="C46">
        <v>23.832999999999998</v>
      </c>
      <c r="D46">
        <v>24.6</v>
      </c>
      <c r="E46">
        <v>101.06699999999999</v>
      </c>
      <c r="F46">
        <v>30.439</v>
      </c>
      <c r="G46">
        <v>10.893000000000001</v>
      </c>
      <c r="H46">
        <v>98.766000000000005</v>
      </c>
      <c r="I46">
        <v>260.42099999999999</v>
      </c>
      <c r="J46">
        <v>0.76900000000000002</v>
      </c>
      <c r="K46">
        <v>-2.5289999999999999</v>
      </c>
      <c r="L46">
        <v>608.65200000000004</v>
      </c>
      <c r="M46">
        <v>39.523000000000003</v>
      </c>
      <c r="N46">
        <v>578.21500000000003</v>
      </c>
      <c r="O46">
        <v>39.113999999999997</v>
      </c>
      <c r="P46">
        <v>64.884</v>
      </c>
      <c r="Q46">
        <v>13.076000000000001</v>
      </c>
      <c r="R46">
        <v>36.17</v>
      </c>
      <c r="S46">
        <v>66.188999999999993</v>
      </c>
      <c r="T46">
        <v>132.58199999999999</v>
      </c>
      <c r="U46">
        <v>0.56699999999999995</v>
      </c>
      <c r="V46">
        <v>1.175</v>
      </c>
      <c r="W46">
        <v>112.836</v>
      </c>
      <c r="X46">
        <v>-1.76</v>
      </c>
      <c r="Y46">
        <v>1.175</v>
      </c>
      <c r="Z46">
        <v>0.77500000000000002</v>
      </c>
      <c r="AA46">
        <v>65.956999999999994</v>
      </c>
      <c r="AB46">
        <v>0.4</v>
      </c>
      <c r="AC46">
        <v>34.042999999999999</v>
      </c>
      <c r="AD46">
        <v>0.42499999999999999</v>
      </c>
      <c r="AE46">
        <v>0.183</v>
      </c>
      <c r="AF46">
        <v>15.603</v>
      </c>
      <c r="AG46">
        <v>0.16700000000000001</v>
      </c>
      <c r="AH46">
        <v>14.183999999999999</v>
      </c>
      <c r="AI46">
        <v>0.35</v>
      </c>
      <c r="AJ46">
        <v>29.786999999999999</v>
      </c>
      <c r="AK46">
        <v>28.257999999999999</v>
      </c>
      <c r="AL46">
        <v>12.128</v>
      </c>
      <c r="AM46">
        <v>56.872</v>
      </c>
      <c r="AN46">
        <v>91.69</v>
      </c>
      <c r="AO46">
        <v>39.353000000000002</v>
      </c>
      <c r="AP46">
        <v>98.882999999999996</v>
      </c>
      <c r="AQ46">
        <v>99.274000000000001</v>
      </c>
      <c r="AR46">
        <v>99.980999999999995</v>
      </c>
    </row>
    <row r="47" spans="1:44" x14ac:dyDescent="0.2">
      <c r="A47">
        <v>20</v>
      </c>
      <c r="B47" t="s">
        <v>131</v>
      </c>
      <c r="C47">
        <v>24.442</v>
      </c>
      <c r="D47">
        <v>25.158000000000001</v>
      </c>
      <c r="E47">
        <v>108.81699999999999</v>
      </c>
      <c r="F47">
        <v>30.588999999999999</v>
      </c>
      <c r="G47">
        <v>10.244</v>
      </c>
      <c r="H47">
        <v>93.474000000000004</v>
      </c>
      <c r="I47">
        <v>246.11699999999999</v>
      </c>
      <c r="J47">
        <v>4.66</v>
      </c>
      <c r="K47">
        <v>3.39</v>
      </c>
      <c r="L47">
        <v>676.77099999999996</v>
      </c>
      <c r="M47">
        <v>52.59</v>
      </c>
      <c r="N47">
        <v>646.28300000000002</v>
      </c>
      <c r="O47">
        <v>50.104999999999997</v>
      </c>
      <c r="P47">
        <v>52.395000000000003</v>
      </c>
      <c r="Q47">
        <v>16.489000000000001</v>
      </c>
      <c r="R47">
        <v>33.802999999999997</v>
      </c>
      <c r="S47">
        <v>54.927999999999997</v>
      </c>
      <c r="T47">
        <v>116.497</v>
      </c>
      <c r="U47">
        <v>0.61699999999999999</v>
      </c>
      <c r="V47">
        <v>1.1830000000000001</v>
      </c>
      <c r="W47">
        <v>98.448999999999998</v>
      </c>
      <c r="X47">
        <v>1.2709999999999999</v>
      </c>
      <c r="Y47">
        <v>1.1830000000000001</v>
      </c>
      <c r="Z47">
        <v>0.72499999999999998</v>
      </c>
      <c r="AA47">
        <v>61.268000000000001</v>
      </c>
      <c r="AB47">
        <v>0.45800000000000002</v>
      </c>
      <c r="AC47">
        <v>38.731999999999999</v>
      </c>
      <c r="AD47">
        <v>0.4</v>
      </c>
      <c r="AE47">
        <v>0.16700000000000001</v>
      </c>
      <c r="AF47">
        <v>14.085000000000001</v>
      </c>
      <c r="AG47">
        <v>0.158</v>
      </c>
      <c r="AH47">
        <v>13.38</v>
      </c>
      <c r="AI47">
        <v>0.32500000000000001</v>
      </c>
      <c r="AJ47">
        <v>27.465</v>
      </c>
      <c r="AK47">
        <v>26.67</v>
      </c>
      <c r="AL47">
        <v>11.355</v>
      </c>
      <c r="AM47">
        <v>52.59</v>
      </c>
      <c r="AN47">
        <v>81.498000000000005</v>
      </c>
      <c r="AO47">
        <v>34.698999999999998</v>
      </c>
      <c r="AP47">
        <v>98.725999999999999</v>
      </c>
      <c r="AQ47">
        <v>99.787000000000006</v>
      </c>
      <c r="AR47">
        <v>99.998000000000005</v>
      </c>
    </row>
    <row r="48" spans="1:44" x14ac:dyDescent="0.2">
      <c r="A48">
        <v>21</v>
      </c>
      <c r="B48" t="s">
        <v>128</v>
      </c>
      <c r="C48">
        <v>25.007999999999999</v>
      </c>
      <c r="D48">
        <v>25.792000000000002</v>
      </c>
      <c r="E48">
        <v>112.72499999999999</v>
      </c>
      <c r="F48">
        <v>28.091000000000001</v>
      </c>
      <c r="G48">
        <v>10.67</v>
      </c>
      <c r="H48">
        <v>91.147000000000006</v>
      </c>
      <c r="I48">
        <v>235.398</v>
      </c>
      <c r="J48">
        <v>0.68500000000000005</v>
      </c>
      <c r="K48">
        <v>5.399</v>
      </c>
      <c r="L48">
        <v>738.82399999999996</v>
      </c>
      <c r="M48">
        <v>35.378</v>
      </c>
      <c r="N48">
        <v>710.73500000000001</v>
      </c>
      <c r="O48">
        <v>35.042000000000002</v>
      </c>
      <c r="P48">
        <v>0.30599999999999999</v>
      </c>
      <c r="Q48">
        <v>12.034000000000001</v>
      </c>
      <c r="R48">
        <v>40.441000000000003</v>
      </c>
      <c r="S48">
        <v>12.038</v>
      </c>
      <c r="T48">
        <v>53.9</v>
      </c>
      <c r="U48">
        <v>0.51700000000000002</v>
      </c>
      <c r="V48">
        <v>1.133</v>
      </c>
      <c r="W48">
        <v>47.558999999999997</v>
      </c>
      <c r="X48">
        <v>6.0839999999999996</v>
      </c>
      <c r="Y48">
        <v>1.133</v>
      </c>
      <c r="Z48">
        <v>0.79200000000000004</v>
      </c>
      <c r="AA48">
        <v>69.852999999999994</v>
      </c>
      <c r="AB48">
        <v>0.34200000000000003</v>
      </c>
      <c r="AC48">
        <v>30.146999999999998</v>
      </c>
      <c r="AD48">
        <v>0.45800000000000002</v>
      </c>
      <c r="AE48">
        <v>0.158</v>
      </c>
      <c r="AF48">
        <v>13.971</v>
      </c>
      <c r="AG48">
        <v>0.17499999999999999</v>
      </c>
      <c r="AH48">
        <v>15.441000000000001</v>
      </c>
      <c r="AI48">
        <v>0.33300000000000002</v>
      </c>
      <c r="AJ48">
        <v>29.411999999999999</v>
      </c>
      <c r="AK48">
        <v>25.408000000000001</v>
      </c>
      <c r="AL48">
        <v>8.7119999999999997</v>
      </c>
      <c r="AM48">
        <v>45.186999999999998</v>
      </c>
      <c r="AN48">
        <v>82.441000000000003</v>
      </c>
      <c r="AO48">
        <v>28.268999999999998</v>
      </c>
      <c r="AP48">
        <v>90.956999999999994</v>
      </c>
      <c r="AQ48">
        <v>84.120999999999995</v>
      </c>
      <c r="AR48">
        <v>99.968000000000004</v>
      </c>
    </row>
    <row r="49" spans="1:44" x14ac:dyDescent="0.2">
      <c r="A49">
        <v>22</v>
      </c>
      <c r="B49" t="s">
        <v>132</v>
      </c>
      <c r="C49">
        <v>25.625</v>
      </c>
      <c r="D49">
        <v>28.983000000000001</v>
      </c>
      <c r="E49">
        <v>448.06700000000001</v>
      </c>
      <c r="F49">
        <v>24.72</v>
      </c>
      <c r="G49">
        <v>10.537000000000001</v>
      </c>
      <c r="H49">
        <v>75.537999999999997</v>
      </c>
      <c r="I49">
        <v>204.57</v>
      </c>
      <c r="J49">
        <v>9.3000000000000007</v>
      </c>
      <c r="L49">
        <v>787.14599999999996</v>
      </c>
      <c r="M49">
        <v>56.683</v>
      </c>
      <c r="N49">
        <v>762.75199999999995</v>
      </c>
      <c r="O49">
        <v>52.688000000000002</v>
      </c>
      <c r="Z49">
        <v>3.367</v>
      </c>
      <c r="AE49">
        <v>0.17499999999999999</v>
      </c>
      <c r="AK49">
        <v>8.8249999999999993</v>
      </c>
      <c r="AN49">
        <v>26.969000000000001</v>
      </c>
      <c r="AP49">
        <v>37.750999999999998</v>
      </c>
    </row>
    <row r="50" spans="1:44" x14ac:dyDescent="0.2">
      <c r="A50">
        <v>23</v>
      </c>
      <c r="B50" t="s">
        <v>130</v>
      </c>
      <c r="C50">
        <v>26.141999999999999</v>
      </c>
      <c r="D50">
        <v>28.942</v>
      </c>
      <c r="E50">
        <v>203.042</v>
      </c>
      <c r="F50">
        <v>22.52</v>
      </c>
      <c r="G50">
        <v>9.7929999999999993</v>
      </c>
      <c r="H50">
        <v>73.070999999999998</v>
      </c>
      <c r="I50">
        <v>173.209</v>
      </c>
      <c r="J50">
        <v>-1.5509999999999999</v>
      </c>
      <c r="L50">
        <v>786.84299999999996</v>
      </c>
      <c r="M50">
        <v>40.145000000000003</v>
      </c>
      <c r="N50">
        <v>764.33100000000002</v>
      </c>
      <c r="O50">
        <v>40.755000000000003</v>
      </c>
      <c r="Z50">
        <v>2.8079999999999998</v>
      </c>
      <c r="AE50">
        <v>2.8079999999999998</v>
      </c>
      <c r="AG50">
        <v>2.8079999999999998</v>
      </c>
      <c r="AI50">
        <v>2.8079999999999998</v>
      </c>
      <c r="AK50">
        <v>2.4590000000000001</v>
      </c>
      <c r="AM50">
        <v>6.5129999999999999</v>
      </c>
      <c r="AN50">
        <v>7.9770000000000003</v>
      </c>
      <c r="AP50">
        <v>9.0640000000000001</v>
      </c>
      <c r="AR50">
        <v>24.925000000000001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6" baseType="variant">
      <vt:variant>
        <vt:lpstr>Worksheets</vt:lpstr>
      </vt:variant>
      <vt:variant>
        <vt:i4>5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Sheet1</vt:lpstr>
      <vt:lpstr>Sheet2</vt:lpstr>
      <vt:lpstr>GC algorithm</vt:lpstr>
      <vt:lpstr>Sheet5</vt:lpstr>
      <vt:lpstr>Sheet4</vt:lpstr>
      <vt:lpstr>Chart1</vt:lpstr>
      <vt:lpstr>Sheet4!CP020_</vt:lpstr>
      <vt:lpstr>Sheet5!CP103_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mjaasma</dc:creator>
  <cp:lastModifiedBy>Microsoft Office User</cp:lastModifiedBy>
  <dcterms:created xsi:type="dcterms:W3CDTF">2017-02-22T16:52:05Z</dcterms:created>
  <dcterms:modified xsi:type="dcterms:W3CDTF">2018-08-26T23:55:33Z</dcterms:modified>
</cp:coreProperties>
</file>