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e\Documents\Project Telepathy\documents\"/>
    </mc:Choice>
  </mc:AlternateContent>
  <bookViews>
    <workbookView xWindow="0" yWindow="0" windowWidth="15530" windowHeight="7900" activeTab="1"/>
  </bookViews>
  <sheets>
    <sheet name="Accuracy ratios vs Classifiers " sheetId="1" r:id="rId1"/>
    <sheet name="10 fold cross 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2" l="1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7" i="2"/>
  <c r="T6" i="2"/>
  <c r="T5" i="2"/>
  <c r="T4" i="2"/>
  <c r="S7" i="2"/>
  <c r="S6" i="2"/>
  <c r="S5" i="2"/>
  <c r="S4" i="2"/>
  <c r="R7" i="2"/>
  <c r="R6" i="2"/>
  <c r="R5" i="2"/>
  <c r="R4" i="2"/>
  <c r="Q7" i="2"/>
  <c r="Q6" i="2"/>
  <c r="Q5" i="2"/>
  <c r="Q4" i="2"/>
  <c r="P7" i="2"/>
  <c r="P6" i="2"/>
  <c r="P5" i="2"/>
  <c r="P4" i="2"/>
  <c r="O7" i="2"/>
  <c r="O6" i="2"/>
  <c r="O5" i="2"/>
  <c r="O4" i="2" l="1"/>
  <c r="T3" i="2"/>
  <c r="S3" i="2"/>
  <c r="R3" i="2"/>
  <c r="Q3" i="2"/>
  <c r="P3" i="2"/>
  <c r="O3" i="2"/>
  <c r="C21" i="1"/>
  <c r="D21" i="1"/>
  <c r="E21" i="1"/>
  <c r="I21" i="1"/>
  <c r="J21" i="1"/>
  <c r="K21" i="1"/>
  <c r="L21" i="1"/>
  <c r="B21" i="1"/>
  <c r="C10" i="1"/>
  <c r="D10" i="1"/>
  <c r="E10" i="1"/>
  <c r="B10" i="1"/>
  <c r="J10" i="1"/>
  <c r="K10" i="1"/>
  <c r="L10" i="1"/>
  <c r="I10" i="1"/>
</calcChain>
</file>

<file path=xl/sharedStrings.xml><?xml version="1.0" encoding="utf-8"?>
<sst xmlns="http://schemas.openxmlformats.org/spreadsheetml/2006/main" count="121" uniqueCount="26">
  <si>
    <t xml:space="preserve">LDA </t>
  </si>
  <si>
    <t>SVM</t>
  </si>
  <si>
    <t>NN</t>
  </si>
  <si>
    <t>Gaussian</t>
  </si>
  <si>
    <t>test0</t>
  </si>
  <si>
    <t>test1</t>
  </si>
  <si>
    <t>test2</t>
  </si>
  <si>
    <t>test3</t>
  </si>
  <si>
    <t>test4</t>
  </si>
  <si>
    <t>test5</t>
  </si>
  <si>
    <t>10 words results: spoken</t>
  </si>
  <si>
    <t>10 words results: mouthed</t>
  </si>
  <si>
    <t>12 words results: spoken</t>
  </si>
  <si>
    <t>12 words results: mouthed</t>
  </si>
  <si>
    <t xml:space="preserve">average: </t>
  </si>
  <si>
    <t>average:</t>
  </si>
  <si>
    <t xml:space="preserve">12 words spoken </t>
  </si>
  <si>
    <t>12 words mouthed</t>
  </si>
  <si>
    <t xml:space="preserve">10 words mouthed </t>
  </si>
  <si>
    <t>median</t>
  </si>
  <si>
    <t>q1</t>
  </si>
  <si>
    <t>min</t>
  </si>
  <si>
    <t>max</t>
  </si>
  <si>
    <t>q3</t>
  </si>
  <si>
    <t xml:space="preserve">all results obtained when running the LDA classifier </t>
  </si>
  <si>
    <t xml:space="preserve">10 words spoken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</si>
</sst>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" xfId="0" applyFill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2" workbookViewId="0">
      <selection activeCell="A12" sqref="A12"/>
    </sheetView>
  </sheetViews>
  <sheetFormatPr defaultRowHeight="14.5" x14ac:dyDescent="0.35"/>
  <sheetData>
    <row r="1" spans="1:13" ht="15" thickBot="1" x14ac:dyDescent="0.4">
      <c r="F1" s="21"/>
      <c r="G1" s="21"/>
    </row>
    <row r="2" spans="1:13" ht="15" thickBot="1" x14ac:dyDescent="0.4">
      <c r="A2" s="35" t="s">
        <v>10</v>
      </c>
      <c r="B2" s="36"/>
      <c r="C2" s="36"/>
      <c r="D2" s="36"/>
      <c r="E2" s="37"/>
      <c r="F2" s="22"/>
      <c r="G2" s="21"/>
      <c r="H2" s="38" t="s">
        <v>11</v>
      </c>
      <c r="I2" s="39"/>
      <c r="J2" s="39"/>
      <c r="K2" s="39"/>
      <c r="L2" s="40"/>
      <c r="M2" s="23"/>
    </row>
    <row r="3" spans="1:13" ht="15" thickBot="1" x14ac:dyDescent="0.4">
      <c r="A3" s="13"/>
      <c r="B3" s="14" t="s">
        <v>0</v>
      </c>
      <c r="C3" s="15" t="s">
        <v>1</v>
      </c>
      <c r="D3" s="15" t="s">
        <v>2</v>
      </c>
      <c r="E3" s="16" t="s">
        <v>3</v>
      </c>
      <c r="F3" s="21"/>
      <c r="G3" s="21"/>
      <c r="H3" s="13"/>
      <c r="I3" s="14" t="s">
        <v>0</v>
      </c>
      <c r="J3" s="15" t="s">
        <v>1</v>
      </c>
      <c r="K3" s="15" t="s">
        <v>2</v>
      </c>
      <c r="L3" s="16" t="s">
        <v>3</v>
      </c>
    </row>
    <row r="4" spans="1:13" x14ac:dyDescent="0.35">
      <c r="A4" s="9" t="s">
        <v>4</v>
      </c>
      <c r="B4" s="10">
        <v>84</v>
      </c>
      <c r="C4" s="11">
        <v>64</v>
      </c>
      <c r="D4" s="11">
        <v>66</v>
      </c>
      <c r="E4" s="12">
        <v>45</v>
      </c>
      <c r="F4" s="21"/>
      <c r="G4" s="21"/>
      <c r="H4" s="9" t="s">
        <v>4</v>
      </c>
      <c r="I4" s="10">
        <v>90</v>
      </c>
      <c r="J4" s="11">
        <v>51</v>
      </c>
      <c r="K4" s="11">
        <v>65</v>
      </c>
      <c r="L4" s="12">
        <v>59</v>
      </c>
    </row>
    <row r="5" spans="1:13" x14ac:dyDescent="0.35">
      <c r="A5" s="7" t="s">
        <v>5</v>
      </c>
      <c r="B5" s="5">
        <v>81</v>
      </c>
      <c r="C5" s="1">
        <v>67</v>
      </c>
      <c r="D5" s="1">
        <v>61</v>
      </c>
      <c r="E5" s="2">
        <v>37</v>
      </c>
      <c r="F5" s="21"/>
      <c r="G5" s="21"/>
      <c r="H5" s="7" t="s">
        <v>5</v>
      </c>
      <c r="I5" s="5">
        <v>80</v>
      </c>
      <c r="J5" s="1">
        <v>64</v>
      </c>
      <c r="K5" s="1">
        <v>56</v>
      </c>
      <c r="L5" s="2">
        <v>28</v>
      </c>
    </row>
    <row r="6" spans="1:13" x14ac:dyDescent="0.35">
      <c r="A6" s="7" t="s">
        <v>6</v>
      </c>
      <c r="B6" s="5">
        <v>97</v>
      </c>
      <c r="C6" s="1">
        <v>82</v>
      </c>
      <c r="D6" s="1">
        <v>66</v>
      </c>
      <c r="E6" s="2">
        <v>67</v>
      </c>
      <c r="F6" s="21"/>
      <c r="G6" s="21"/>
      <c r="H6" s="7" t="s">
        <v>6</v>
      </c>
      <c r="I6" s="5">
        <v>83</v>
      </c>
      <c r="J6" s="1">
        <v>67</v>
      </c>
      <c r="K6" s="1">
        <v>70</v>
      </c>
      <c r="L6" s="2">
        <v>52</v>
      </c>
    </row>
    <row r="7" spans="1:13" x14ac:dyDescent="0.35">
      <c r="A7" s="7" t="s">
        <v>7</v>
      </c>
      <c r="B7" s="5">
        <v>87</v>
      </c>
      <c r="C7" s="1">
        <v>67</v>
      </c>
      <c r="D7" s="1">
        <v>86</v>
      </c>
      <c r="E7" s="2">
        <v>45</v>
      </c>
      <c r="F7" s="21"/>
      <c r="G7" s="21"/>
      <c r="H7" s="7" t="s">
        <v>7</v>
      </c>
      <c r="I7" s="5">
        <v>91</v>
      </c>
      <c r="J7" s="1">
        <v>61</v>
      </c>
      <c r="K7" s="1">
        <v>69</v>
      </c>
      <c r="L7" s="2">
        <v>40</v>
      </c>
    </row>
    <row r="8" spans="1:13" x14ac:dyDescent="0.35">
      <c r="A8" s="7" t="s">
        <v>8</v>
      </c>
      <c r="B8" s="5">
        <v>81</v>
      </c>
      <c r="C8" s="1">
        <v>53</v>
      </c>
      <c r="D8" s="1">
        <v>53</v>
      </c>
      <c r="E8" s="2">
        <v>23</v>
      </c>
      <c r="F8" s="21"/>
      <c r="G8" s="21"/>
      <c r="H8" s="7" t="s">
        <v>8</v>
      </c>
      <c r="I8" s="5">
        <v>88</v>
      </c>
      <c r="J8" s="1">
        <v>48</v>
      </c>
      <c r="K8" s="1">
        <v>55</v>
      </c>
      <c r="L8" s="2">
        <v>27</v>
      </c>
    </row>
    <row r="9" spans="1:13" ht="15" thickBot="1" x14ac:dyDescent="0.4">
      <c r="A9" s="8" t="s">
        <v>9</v>
      </c>
      <c r="B9" s="6">
        <v>74</v>
      </c>
      <c r="C9" s="3">
        <v>58</v>
      </c>
      <c r="D9" s="3">
        <v>57</v>
      </c>
      <c r="E9" s="4">
        <v>28</v>
      </c>
      <c r="F9" s="21"/>
      <c r="G9" s="21"/>
      <c r="H9" s="8" t="s">
        <v>9</v>
      </c>
      <c r="I9" s="6">
        <v>50</v>
      </c>
      <c r="J9" s="3">
        <v>42</v>
      </c>
      <c r="K9" s="3">
        <v>37</v>
      </c>
      <c r="L9" s="4">
        <v>9</v>
      </c>
    </row>
    <row r="10" spans="1:13" ht="15" thickBot="1" x14ac:dyDescent="0.4">
      <c r="A10" s="27" t="s">
        <v>15</v>
      </c>
      <c r="B10" s="28">
        <f xml:space="preserve"> SUM(B4:B9)/6</f>
        <v>84</v>
      </c>
      <c r="C10" s="28">
        <f t="shared" ref="C10:E10" si="0" xml:space="preserve"> SUM(C4:C9)/6</f>
        <v>65.166666666666671</v>
      </c>
      <c r="D10" s="28">
        <f t="shared" si="0"/>
        <v>64.833333333333329</v>
      </c>
      <c r="E10" s="29">
        <f t="shared" si="0"/>
        <v>40.833333333333336</v>
      </c>
      <c r="F10" s="21"/>
      <c r="G10" s="21"/>
      <c r="H10" s="27" t="s">
        <v>14</v>
      </c>
      <c r="I10" s="28">
        <f xml:space="preserve"> SUM(I4:I9)/6</f>
        <v>80.333333333333329</v>
      </c>
      <c r="J10" s="28">
        <f t="shared" ref="J10:L10" si="1" xml:space="preserve"> SUM(J4:J9)/6</f>
        <v>55.5</v>
      </c>
      <c r="K10" s="28">
        <f t="shared" si="1"/>
        <v>58.666666666666664</v>
      </c>
      <c r="L10" s="29">
        <f t="shared" si="1"/>
        <v>35.833333333333336</v>
      </c>
    </row>
    <row r="12" spans="1:13" ht="15" thickBot="1" x14ac:dyDescent="0.4"/>
    <row r="13" spans="1:13" ht="15" thickBot="1" x14ac:dyDescent="0.4">
      <c r="A13" s="35" t="s">
        <v>12</v>
      </c>
      <c r="B13" s="36"/>
      <c r="C13" s="36"/>
      <c r="D13" s="36"/>
      <c r="E13" s="37"/>
      <c r="H13" s="35" t="s">
        <v>13</v>
      </c>
      <c r="I13" s="36"/>
      <c r="J13" s="36"/>
      <c r="K13" s="36"/>
      <c r="L13" s="37"/>
    </row>
    <row r="14" spans="1:13" ht="15" thickBot="1" x14ac:dyDescent="0.4">
      <c r="A14" s="13"/>
      <c r="B14" s="14" t="s">
        <v>0</v>
      </c>
      <c r="C14" s="15" t="s">
        <v>1</v>
      </c>
      <c r="D14" s="15" t="s">
        <v>2</v>
      </c>
      <c r="E14" s="16" t="s">
        <v>3</v>
      </c>
      <c r="H14" s="13"/>
      <c r="I14" s="24" t="s">
        <v>0</v>
      </c>
      <c r="J14" s="15" t="s">
        <v>1</v>
      </c>
      <c r="K14" s="17" t="s">
        <v>2</v>
      </c>
      <c r="L14" s="13" t="s">
        <v>3</v>
      </c>
    </row>
    <row r="15" spans="1:13" x14ac:dyDescent="0.35">
      <c r="A15" s="9" t="s">
        <v>4</v>
      </c>
      <c r="B15" s="10">
        <v>79</v>
      </c>
      <c r="C15" s="11">
        <v>55</v>
      </c>
      <c r="D15" s="11">
        <v>58</v>
      </c>
      <c r="E15" s="12">
        <v>36</v>
      </c>
      <c r="H15" s="9" t="s">
        <v>4</v>
      </c>
      <c r="I15" s="10">
        <v>82</v>
      </c>
      <c r="J15" s="18">
        <v>53</v>
      </c>
      <c r="K15" s="11">
        <v>58</v>
      </c>
      <c r="L15" s="12">
        <v>53</v>
      </c>
    </row>
    <row r="16" spans="1:13" x14ac:dyDescent="0.35">
      <c r="A16" s="7" t="s">
        <v>5</v>
      </c>
      <c r="B16" s="5">
        <v>77</v>
      </c>
      <c r="C16" s="1">
        <v>64</v>
      </c>
      <c r="D16" s="1">
        <v>56</v>
      </c>
      <c r="E16" s="2">
        <v>33</v>
      </c>
      <c r="H16" s="7" t="s">
        <v>5</v>
      </c>
      <c r="I16" s="5">
        <v>75</v>
      </c>
      <c r="J16" s="19">
        <v>55</v>
      </c>
      <c r="K16" s="1">
        <v>58</v>
      </c>
      <c r="L16" s="2">
        <v>22</v>
      </c>
    </row>
    <row r="17" spans="1:12" x14ac:dyDescent="0.35">
      <c r="A17" s="7" t="s">
        <v>6</v>
      </c>
      <c r="B17" s="5">
        <v>94</v>
      </c>
      <c r="C17" s="1">
        <v>76</v>
      </c>
      <c r="D17" s="1">
        <v>70</v>
      </c>
      <c r="E17" s="2">
        <v>64</v>
      </c>
      <c r="H17" s="7" t="s">
        <v>6</v>
      </c>
      <c r="I17" s="5">
        <v>85</v>
      </c>
      <c r="J17" s="19">
        <v>58</v>
      </c>
      <c r="K17" s="1">
        <v>81</v>
      </c>
      <c r="L17" s="2">
        <v>48</v>
      </c>
    </row>
    <row r="18" spans="1:12" x14ac:dyDescent="0.35">
      <c r="A18" s="7" t="s">
        <v>7</v>
      </c>
      <c r="B18" s="5">
        <v>87</v>
      </c>
      <c r="C18" s="1">
        <v>64</v>
      </c>
      <c r="D18" s="1">
        <v>67</v>
      </c>
      <c r="E18" s="2">
        <v>38</v>
      </c>
      <c r="H18" s="7" t="s">
        <v>7</v>
      </c>
      <c r="I18" s="5">
        <v>86</v>
      </c>
      <c r="J18" s="19">
        <v>56</v>
      </c>
      <c r="K18" s="1">
        <v>70</v>
      </c>
      <c r="L18" s="2">
        <v>41</v>
      </c>
    </row>
    <row r="19" spans="1:12" x14ac:dyDescent="0.35">
      <c r="A19" s="7" t="s">
        <v>8</v>
      </c>
      <c r="B19" s="5">
        <v>78</v>
      </c>
      <c r="C19" s="1">
        <v>50</v>
      </c>
      <c r="D19" s="1">
        <v>46</v>
      </c>
      <c r="E19" s="2">
        <v>23</v>
      </c>
      <c r="H19" s="7" t="s">
        <v>8</v>
      </c>
      <c r="I19" s="5">
        <v>76</v>
      </c>
      <c r="J19" s="19">
        <v>39</v>
      </c>
      <c r="K19" s="1">
        <v>45</v>
      </c>
      <c r="L19" s="2">
        <v>23</v>
      </c>
    </row>
    <row r="20" spans="1:12" ht="15" thickBot="1" x14ac:dyDescent="0.4">
      <c r="A20" s="8" t="s">
        <v>9</v>
      </c>
      <c r="B20" s="6">
        <v>64</v>
      </c>
      <c r="C20" s="3">
        <v>49</v>
      </c>
      <c r="D20" s="3">
        <v>33</v>
      </c>
      <c r="E20" s="4">
        <v>27</v>
      </c>
      <c r="H20" s="8" t="s">
        <v>9</v>
      </c>
      <c r="I20" s="6">
        <v>48</v>
      </c>
      <c r="J20" s="20">
        <v>28</v>
      </c>
      <c r="K20" s="3">
        <v>53</v>
      </c>
      <c r="L20" s="4">
        <v>7</v>
      </c>
    </row>
    <row r="21" spans="1:12" ht="15" thickBot="1" x14ac:dyDescent="0.4">
      <c r="A21" s="27" t="s">
        <v>15</v>
      </c>
      <c r="B21" s="28">
        <f xml:space="preserve"> SUM(B15:B20)/6</f>
        <v>79.833333333333329</v>
      </c>
      <c r="C21" s="28">
        <f t="shared" ref="C21:L21" si="2" xml:space="preserve"> SUM(C15:C20)/6</f>
        <v>59.666666666666664</v>
      </c>
      <c r="D21" s="28">
        <f t="shared" si="2"/>
        <v>55</v>
      </c>
      <c r="E21" s="29">
        <f t="shared" si="2"/>
        <v>36.833333333333336</v>
      </c>
      <c r="H21" s="30" t="s">
        <v>15</v>
      </c>
      <c r="I21" s="28">
        <f t="shared" si="2"/>
        <v>75.333333333333329</v>
      </c>
      <c r="J21" s="28">
        <f t="shared" si="2"/>
        <v>48.166666666666664</v>
      </c>
      <c r="K21" s="28">
        <f t="shared" si="2"/>
        <v>60.833333333333336</v>
      </c>
      <c r="L21" s="29">
        <f t="shared" si="2"/>
        <v>32.333333333333336</v>
      </c>
    </row>
  </sheetData>
  <mergeCells count="4">
    <mergeCell ref="A2:E2"/>
    <mergeCell ref="H2:L2"/>
    <mergeCell ref="A13:E13"/>
    <mergeCell ref="H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M32" sqref="M32"/>
    </sheetView>
  </sheetViews>
  <sheetFormatPr defaultRowHeight="14.5" x14ac:dyDescent="0.35"/>
  <sheetData>
    <row r="1" spans="1:20" ht="15" thickBot="1" x14ac:dyDescent="0.4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20" ht="15" thickBot="1" x14ac:dyDescent="0.4">
      <c r="A2" s="35" t="s">
        <v>18</v>
      </c>
      <c r="B2" s="36"/>
      <c r="C2" s="36"/>
      <c r="D2" s="36"/>
      <c r="E2" s="36"/>
      <c r="F2" s="36"/>
      <c r="G2" s="36"/>
      <c r="H2" s="36"/>
      <c r="I2" s="36"/>
      <c r="J2" s="36"/>
      <c r="K2" s="37"/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0" x14ac:dyDescent="0.35">
      <c r="A3" s="26" t="s">
        <v>4</v>
      </c>
      <c r="B3" s="21">
        <v>90</v>
      </c>
      <c r="C3" s="21">
        <v>90</v>
      </c>
      <c r="D3" s="21">
        <v>100</v>
      </c>
      <c r="E3" s="21">
        <v>100</v>
      </c>
      <c r="F3" s="21">
        <v>100</v>
      </c>
      <c r="G3" s="21">
        <v>90</v>
      </c>
      <c r="H3" s="21">
        <v>80</v>
      </c>
      <c r="I3" s="21">
        <v>90</v>
      </c>
      <c r="J3" s="21">
        <v>80</v>
      </c>
      <c r="K3" s="31">
        <v>80</v>
      </c>
      <c r="N3" t="s">
        <v>19</v>
      </c>
      <c r="O3">
        <f xml:space="preserve"> MEDIAN($B3:$K3)</f>
        <v>90</v>
      </c>
      <c r="P3">
        <f xml:space="preserve"> MEDIAN($B4:$K4)</f>
        <v>80</v>
      </c>
      <c r="Q3">
        <f xml:space="preserve"> MEDIAN($B5:$K5)</f>
        <v>80</v>
      </c>
      <c r="R3">
        <f xml:space="preserve"> MEDIAN($B6:$K6)</f>
        <v>90</v>
      </c>
      <c r="S3">
        <f xml:space="preserve"> MEDIAN($B7:$K7)</f>
        <v>90</v>
      </c>
      <c r="T3">
        <f xml:space="preserve"> MEDIAN($B8:$K8)</f>
        <v>50</v>
      </c>
    </row>
    <row r="4" spans="1:20" x14ac:dyDescent="0.35">
      <c r="A4" s="25" t="s">
        <v>5</v>
      </c>
      <c r="B4" s="21">
        <v>70</v>
      </c>
      <c r="C4" s="21">
        <v>90</v>
      </c>
      <c r="D4" s="21">
        <v>80</v>
      </c>
      <c r="E4" s="21">
        <v>60</v>
      </c>
      <c r="F4" s="21">
        <v>70</v>
      </c>
      <c r="G4" s="21">
        <v>90</v>
      </c>
      <c r="H4" s="21">
        <v>80</v>
      </c>
      <c r="I4" s="21">
        <v>90</v>
      </c>
      <c r="J4" s="21">
        <v>90</v>
      </c>
      <c r="K4" s="31">
        <v>80</v>
      </c>
      <c r="N4" t="s">
        <v>20</v>
      </c>
      <c r="O4">
        <f xml:space="preserve"> _xlfn.QUARTILE.EXC($B3:$K3,1)</f>
        <v>80</v>
      </c>
      <c r="P4">
        <f xml:space="preserve"> _xlfn.QUARTILE.EXC($B4:$K4,1)</f>
        <v>70</v>
      </c>
      <c r="Q4">
        <f xml:space="preserve"> _xlfn.QUARTILE.EXC($B5:$K5,1)</f>
        <v>77.5</v>
      </c>
      <c r="R4">
        <f xml:space="preserve"> _xlfn.QUARTILE.EXC($B6:$K6,1)</f>
        <v>87.5</v>
      </c>
      <c r="S4">
        <f xml:space="preserve"> _xlfn.QUARTILE.EXC($B7:$K7,1)</f>
        <v>80</v>
      </c>
      <c r="T4">
        <f xml:space="preserve"> _xlfn.QUARTILE.EXC($B8:$K8,1)</f>
        <v>37.5</v>
      </c>
    </row>
    <row r="5" spans="1:20" x14ac:dyDescent="0.35">
      <c r="A5" s="25" t="s">
        <v>6</v>
      </c>
      <c r="B5" s="21">
        <v>70</v>
      </c>
      <c r="C5" s="21">
        <v>100</v>
      </c>
      <c r="D5" s="21">
        <v>80</v>
      </c>
      <c r="E5" s="21">
        <v>80</v>
      </c>
      <c r="F5" s="21">
        <v>80</v>
      </c>
      <c r="G5" s="21">
        <v>70</v>
      </c>
      <c r="H5" s="21">
        <v>80</v>
      </c>
      <c r="I5" s="21">
        <v>90</v>
      </c>
      <c r="J5" s="21">
        <v>100</v>
      </c>
      <c r="K5" s="31">
        <v>80</v>
      </c>
      <c r="N5" t="s">
        <v>21</v>
      </c>
      <c r="O5">
        <f>MIN($B3:$K3)</f>
        <v>80</v>
      </c>
      <c r="P5">
        <f>MIN($B4:$K4)</f>
        <v>60</v>
      </c>
      <c r="Q5">
        <f>MIN($B5:$K5)</f>
        <v>70</v>
      </c>
      <c r="R5">
        <f>MIN($B6:$K6)</f>
        <v>80</v>
      </c>
      <c r="S5">
        <f>MIN($B7:$K7)</f>
        <v>70</v>
      </c>
      <c r="T5">
        <f>MIN($B8:$K8)</f>
        <v>30</v>
      </c>
    </row>
    <row r="6" spans="1:20" x14ac:dyDescent="0.35">
      <c r="A6" s="25" t="s">
        <v>7</v>
      </c>
      <c r="B6" s="21">
        <v>90</v>
      </c>
      <c r="C6" s="21">
        <v>90</v>
      </c>
      <c r="D6" s="21">
        <v>90</v>
      </c>
      <c r="E6" s="21">
        <v>100</v>
      </c>
      <c r="F6" s="21">
        <v>100</v>
      </c>
      <c r="G6" s="21">
        <v>90</v>
      </c>
      <c r="H6" s="21">
        <v>80</v>
      </c>
      <c r="I6" s="21">
        <v>100</v>
      </c>
      <c r="J6" s="21">
        <v>80</v>
      </c>
      <c r="K6" s="31">
        <v>90</v>
      </c>
      <c r="N6" t="s">
        <v>22</v>
      </c>
      <c r="O6">
        <f>MAX($B3:$K3)</f>
        <v>100</v>
      </c>
      <c r="P6">
        <f>MAX($B4:$K4)</f>
        <v>90</v>
      </c>
      <c r="Q6">
        <f>MAX($B5:$K5)</f>
        <v>100</v>
      </c>
      <c r="R6">
        <f>MAX($B6:$K6)</f>
        <v>100</v>
      </c>
      <c r="S6">
        <f>MAX($B7:$K7)</f>
        <v>100</v>
      </c>
      <c r="T6">
        <f>MAX($B8:$K8)</f>
        <v>70</v>
      </c>
    </row>
    <row r="7" spans="1:20" x14ac:dyDescent="0.35">
      <c r="A7" s="25" t="s">
        <v>8</v>
      </c>
      <c r="B7" s="21">
        <v>80</v>
      </c>
      <c r="C7" s="21">
        <v>90</v>
      </c>
      <c r="D7" s="21">
        <v>80</v>
      </c>
      <c r="E7" s="21">
        <v>70</v>
      </c>
      <c r="F7" s="21">
        <v>100</v>
      </c>
      <c r="G7" s="21">
        <v>90</v>
      </c>
      <c r="H7" s="21">
        <v>90</v>
      </c>
      <c r="I7" s="21">
        <v>100</v>
      </c>
      <c r="J7" s="21">
        <v>90</v>
      </c>
      <c r="K7" s="31">
        <v>90</v>
      </c>
      <c r="N7" t="s">
        <v>23</v>
      </c>
      <c r="O7">
        <f>_xlfn.QUARTILE.EXC($B3:$K3,3)</f>
        <v>100</v>
      </c>
      <c r="P7">
        <f>_xlfn.QUARTILE.EXC($B4:$K4,3)</f>
        <v>90</v>
      </c>
      <c r="Q7">
        <f>_xlfn.QUARTILE.EXC($B5:$K5,3)</f>
        <v>92.5</v>
      </c>
      <c r="R7">
        <f>_xlfn.QUARTILE.EXC($B6:$K6,3)</f>
        <v>100</v>
      </c>
      <c r="S7">
        <f>_xlfn.QUARTILE.EXC($B7:$K7,3)</f>
        <v>92.5</v>
      </c>
      <c r="T7">
        <f>_xlfn.QUARTILE.EXC($B8:$K8,3)</f>
        <v>62.5</v>
      </c>
    </row>
    <row r="8" spans="1:20" ht="15" thickBot="1" x14ac:dyDescent="0.4">
      <c r="A8" s="34" t="s">
        <v>9</v>
      </c>
      <c r="B8" s="32">
        <v>30</v>
      </c>
      <c r="C8" s="32">
        <v>50</v>
      </c>
      <c r="D8" s="32">
        <v>60</v>
      </c>
      <c r="E8" s="32">
        <v>70</v>
      </c>
      <c r="F8" s="32">
        <v>70</v>
      </c>
      <c r="G8" s="32">
        <v>50</v>
      </c>
      <c r="H8" s="32">
        <v>30</v>
      </c>
      <c r="I8" s="32">
        <v>40</v>
      </c>
      <c r="J8" s="32">
        <v>60</v>
      </c>
      <c r="K8" s="33">
        <v>40</v>
      </c>
    </row>
    <row r="9" spans="1:20" ht="15" thickBot="1" x14ac:dyDescent="0.4"/>
    <row r="10" spans="1:20" ht="15" thickBot="1" x14ac:dyDescent="0.4">
      <c r="A10" s="35" t="s">
        <v>25</v>
      </c>
      <c r="B10" s="36"/>
      <c r="C10" s="36"/>
      <c r="D10" s="36"/>
      <c r="E10" s="36"/>
      <c r="F10" s="36"/>
      <c r="G10" s="36"/>
      <c r="H10" s="36"/>
      <c r="I10" s="36"/>
      <c r="J10" s="36"/>
      <c r="K10" s="37"/>
      <c r="O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</row>
    <row r="11" spans="1:20" x14ac:dyDescent="0.35">
      <c r="A11" s="26" t="s">
        <v>4</v>
      </c>
      <c r="B11" s="21">
        <v>100</v>
      </c>
      <c r="C11" s="21">
        <v>100</v>
      </c>
      <c r="D11" s="21">
        <v>100</v>
      </c>
      <c r="E11" s="21">
        <v>70</v>
      </c>
      <c r="F11" s="21">
        <v>80</v>
      </c>
      <c r="G11" s="21">
        <v>90</v>
      </c>
      <c r="H11" s="21">
        <v>70</v>
      </c>
      <c r="I11" s="21">
        <v>60</v>
      </c>
      <c r="J11" s="21">
        <v>70</v>
      </c>
      <c r="K11" s="31">
        <v>100</v>
      </c>
      <c r="N11" t="s">
        <v>19</v>
      </c>
      <c r="O11">
        <f xml:space="preserve"> MEDIAN($B11:$K11)</f>
        <v>85</v>
      </c>
      <c r="P11">
        <f xml:space="preserve"> MEDIAN($B12:$K12)</f>
        <v>85</v>
      </c>
      <c r="Q11">
        <f xml:space="preserve"> MEDIAN($B13:$K13)</f>
        <v>100</v>
      </c>
      <c r="R11">
        <f xml:space="preserve"> MEDIAN($B14:$K14)</f>
        <v>85</v>
      </c>
      <c r="S11">
        <f xml:space="preserve"> MEDIAN($B15:$K15)</f>
        <v>85</v>
      </c>
      <c r="T11">
        <f xml:space="preserve"> MEDIAN($B16:$K16)</f>
        <v>70</v>
      </c>
    </row>
    <row r="12" spans="1:20" x14ac:dyDescent="0.35">
      <c r="A12" s="25" t="s">
        <v>5</v>
      </c>
      <c r="B12" s="21">
        <v>90</v>
      </c>
      <c r="C12" s="21">
        <v>70</v>
      </c>
      <c r="D12" s="21">
        <v>70</v>
      </c>
      <c r="E12" s="21">
        <v>60</v>
      </c>
      <c r="F12" s="21">
        <v>90</v>
      </c>
      <c r="G12" s="21">
        <v>90</v>
      </c>
      <c r="H12" s="21">
        <v>90</v>
      </c>
      <c r="I12" s="21">
        <v>100</v>
      </c>
      <c r="J12" s="21">
        <v>70</v>
      </c>
      <c r="K12" s="31">
        <v>80</v>
      </c>
      <c r="N12" t="s">
        <v>20</v>
      </c>
      <c r="O12">
        <f xml:space="preserve"> _xlfn.QUARTILE.EXC($B11:$K11,1)</f>
        <v>70</v>
      </c>
      <c r="P12">
        <f xml:space="preserve"> _xlfn.QUARTILE.EXC($B12:$K12,1)</f>
        <v>70</v>
      </c>
      <c r="Q12">
        <f xml:space="preserve"> _xlfn.QUARTILE.EXC($B13:$K13,1)</f>
        <v>97.5</v>
      </c>
      <c r="R12">
        <f xml:space="preserve"> _xlfn.QUARTILE.EXC($B14:$K14,1)</f>
        <v>80</v>
      </c>
      <c r="S12">
        <f xml:space="preserve"> _xlfn.QUARTILE.EXC($B15:$K15,1)</f>
        <v>77.5</v>
      </c>
      <c r="T12">
        <f xml:space="preserve"> _xlfn.QUARTILE.EXC($B16:$K16,1)</f>
        <v>67.5</v>
      </c>
    </row>
    <row r="13" spans="1:20" x14ac:dyDescent="0.35">
      <c r="A13" s="25" t="s">
        <v>6</v>
      </c>
      <c r="B13" s="21">
        <v>100</v>
      </c>
      <c r="C13" s="21">
        <v>100</v>
      </c>
      <c r="D13" s="21">
        <v>100</v>
      </c>
      <c r="E13" s="21">
        <v>100</v>
      </c>
      <c r="F13" s="21">
        <v>100</v>
      </c>
      <c r="G13" s="21">
        <v>90</v>
      </c>
      <c r="H13" s="21">
        <v>100</v>
      </c>
      <c r="I13" s="21">
        <v>100</v>
      </c>
      <c r="J13" s="21">
        <v>80</v>
      </c>
      <c r="K13" s="31">
        <v>100</v>
      </c>
      <c r="N13" t="s">
        <v>21</v>
      </c>
      <c r="O13">
        <f>MIN($B11:$K11)</f>
        <v>60</v>
      </c>
      <c r="P13">
        <f>MIN($B12:$K12)</f>
        <v>60</v>
      </c>
      <c r="Q13">
        <f>MIN($B13:$K13)</f>
        <v>80</v>
      </c>
      <c r="R13">
        <f>MIN($B14:$K14)</f>
        <v>80</v>
      </c>
      <c r="S13">
        <f>MIN($B15:$K15)</f>
        <v>30</v>
      </c>
      <c r="T13">
        <f>MIN($B16:$K16)</f>
        <v>60</v>
      </c>
    </row>
    <row r="14" spans="1:20" x14ac:dyDescent="0.35">
      <c r="A14" s="25" t="s">
        <v>7</v>
      </c>
      <c r="B14" s="21">
        <v>80</v>
      </c>
      <c r="C14" s="21">
        <v>80</v>
      </c>
      <c r="D14" s="21">
        <v>80</v>
      </c>
      <c r="E14" s="21">
        <v>100</v>
      </c>
      <c r="F14" s="21">
        <v>100</v>
      </c>
      <c r="G14" s="21">
        <v>90</v>
      </c>
      <c r="H14" s="21">
        <v>80</v>
      </c>
      <c r="I14" s="21">
        <v>90</v>
      </c>
      <c r="J14" s="21">
        <v>80</v>
      </c>
      <c r="K14" s="31">
        <v>90</v>
      </c>
      <c r="N14" t="s">
        <v>22</v>
      </c>
      <c r="O14">
        <f>MAX($B11:$K11)</f>
        <v>100</v>
      </c>
      <c r="P14">
        <f>MAX($B12:$K12)</f>
        <v>100</v>
      </c>
      <c r="Q14">
        <f>MAX($B13:$K13)</f>
        <v>100</v>
      </c>
      <c r="R14">
        <f>MAX($B14:$K14)</f>
        <v>100</v>
      </c>
      <c r="S14">
        <f>MAX($B15:$K15)</f>
        <v>100</v>
      </c>
      <c r="T14">
        <f>MAX($B16:$K16)</f>
        <v>90</v>
      </c>
    </row>
    <row r="15" spans="1:20" x14ac:dyDescent="0.35">
      <c r="A15" s="25" t="s">
        <v>8</v>
      </c>
      <c r="B15" s="21">
        <v>80</v>
      </c>
      <c r="C15" s="21">
        <v>100</v>
      </c>
      <c r="D15" s="21">
        <v>70</v>
      </c>
      <c r="E15" s="21">
        <v>90</v>
      </c>
      <c r="F15" s="21">
        <v>100</v>
      </c>
      <c r="G15" s="21">
        <v>30</v>
      </c>
      <c r="H15" s="21">
        <v>90</v>
      </c>
      <c r="I15" s="21">
        <v>90</v>
      </c>
      <c r="J15" s="21">
        <v>80</v>
      </c>
      <c r="K15" s="31">
        <v>80</v>
      </c>
      <c r="N15" t="s">
        <v>23</v>
      </c>
      <c r="O15">
        <f>_xlfn.QUARTILE.EXC($B11:$K11,3)</f>
        <v>100</v>
      </c>
      <c r="P15">
        <f>_xlfn.QUARTILE.EXC($B12:$K12,3)</f>
        <v>90</v>
      </c>
      <c r="Q15">
        <f>_xlfn.QUARTILE.EXC($B13:$K13,3)</f>
        <v>100</v>
      </c>
      <c r="R15">
        <f>_xlfn.QUARTILE.EXC($B14:$K14,3)</f>
        <v>92.5</v>
      </c>
      <c r="S15">
        <f>_xlfn.QUARTILE.EXC($B15:$K15,3)</f>
        <v>92.5</v>
      </c>
      <c r="T15">
        <f>_xlfn.QUARTILE.EXC($B16:$K16,3)</f>
        <v>80</v>
      </c>
    </row>
    <row r="16" spans="1:20" ht="15" thickBot="1" x14ac:dyDescent="0.4">
      <c r="A16" s="34" t="s">
        <v>9</v>
      </c>
      <c r="B16" s="32">
        <v>60</v>
      </c>
      <c r="C16" s="32">
        <v>60</v>
      </c>
      <c r="D16" s="32">
        <v>80</v>
      </c>
      <c r="E16" s="32">
        <v>80</v>
      </c>
      <c r="F16" s="32">
        <v>70</v>
      </c>
      <c r="G16" s="32">
        <v>90</v>
      </c>
      <c r="H16" s="32">
        <v>70</v>
      </c>
      <c r="I16" s="32">
        <v>80</v>
      </c>
      <c r="J16" s="32">
        <v>70</v>
      </c>
      <c r="K16" s="33">
        <v>70</v>
      </c>
    </row>
    <row r="17" spans="1:20" ht="15" thickBot="1" x14ac:dyDescent="0.4">
      <c r="A17" s="35" t="s">
        <v>16</v>
      </c>
      <c r="B17" s="36"/>
      <c r="C17" s="36"/>
      <c r="D17" s="36"/>
      <c r="E17" s="36"/>
      <c r="F17" s="36"/>
      <c r="G17" s="36"/>
      <c r="H17" s="36"/>
      <c r="I17" s="36"/>
      <c r="J17" s="36"/>
      <c r="K17" s="37"/>
      <c r="O17" t="s">
        <v>4</v>
      </c>
      <c r="P17" t="s">
        <v>5</v>
      </c>
      <c r="Q17" t="s">
        <v>6</v>
      </c>
      <c r="R17" t="s">
        <v>7</v>
      </c>
      <c r="S17" t="s">
        <v>8</v>
      </c>
      <c r="T17" t="s">
        <v>9</v>
      </c>
    </row>
    <row r="18" spans="1:20" x14ac:dyDescent="0.35">
      <c r="A18" s="26" t="s">
        <v>4</v>
      </c>
      <c r="B18" s="21">
        <v>83</v>
      </c>
      <c r="C18" s="21">
        <v>100</v>
      </c>
      <c r="D18" s="21">
        <v>83</v>
      </c>
      <c r="E18" s="21">
        <v>67</v>
      </c>
      <c r="F18" s="21">
        <v>75</v>
      </c>
      <c r="G18" s="21">
        <v>92</v>
      </c>
      <c r="H18" s="21">
        <v>67</v>
      </c>
      <c r="I18" s="21">
        <v>67</v>
      </c>
      <c r="J18" s="21">
        <v>75</v>
      </c>
      <c r="K18" s="31">
        <v>83</v>
      </c>
      <c r="N18" t="s">
        <v>19</v>
      </c>
      <c r="O18">
        <f xml:space="preserve"> MEDIAN($B18:$K18)</f>
        <v>79</v>
      </c>
      <c r="P18">
        <f xml:space="preserve"> MEDIAN($B19:$K19)</f>
        <v>75</v>
      </c>
      <c r="Q18">
        <f xml:space="preserve"> MEDIAN($B20:$K20)</f>
        <v>96</v>
      </c>
      <c r="R18">
        <f xml:space="preserve"> MEDIAN($B21:$K21)</f>
        <v>87.5</v>
      </c>
      <c r="S18">
        <f xml:space="preserve"> MEDIAN($B22:$K22)</f>
        <v>83</v>
      </c>
      <c r="T18">
        <f xml:space="preserve"> MEDIAN($B23:$K23)</f>
        <v>67</v>
      </c>
    </row>
    <row r="19" spans="1:20" x14ac:dyDescent="0.35">
      <c r="A19" s="25" t="s">
        <v>5</v>
      </c>
      <c r="B19" s="21">
        <v>83</v>
      </c>
      <c r="C19" s="21">
        <v>75</v>
      </c>
      <c r="D19" s="21">
        <v>83</v>
      </c>
      <c r="E19" s="21">
        <v>75</v>
      </c>
      <c r="F19" s="21">
        <v>83</v>
      </c>
      <c r="G19" s="21">
        <v>75</v>
      </c>
      <c r="H19" s="21">
        <v>83</v>
      </c>
      <c r="I19" s="21">
        <v>75</v>
      </c>
      <c r="J19" s="21">
        <v>67</v>
      </c>
      <c r="K19" s="31">
        <v>67</v>
      </c>
      <c r="N19" t="s">
        <v>20</v>
      </c>
      <c r="O19">
        <f xml:space="preserve"> _xlfn.QUARTILE.EXC($B18:$K18,1)</f>
        <v>67</v>
      </c>
      <c r="P19">
        <f xml:space="preserve"> _xlfn.QUARTILE.EXC($B19:$K19,1)</f>
        <v>73</v>
      </c>
      <c r="Q19">
        <f xml:space="preserve"> _xlfn.QUARTILE.EXC($B20:$K20,1)</f>
        <v>89.75</v>
      </c>
      <c r="R19">
        <f xml:space="preserve"> _xlfn.QUARTILE.EXC($B21:$K21,1)</f>
        <v>81</v>
      </c>
      <c r="S19">
        <f xml:space="preserve"> _xlfn.QUARTILE.EXC($B22:$K22,1)</f>
        <v>70.75</v>
      </c>
      <c r="T19">
        <f xml:space="preserve"> _xlfn.QUARTILE.EXC($B23:$K23,1)</f>
        <v>50</v>
      </c>
    </row>
    <row r="20" spans="1:20" x14ac:dyDescent="0.35">
      <c r="A20" s="25" t="s">
        <v>6</v>
      </c>
      <c r="B20" s="21">
        <v>100</v>
      </c>
      <c r="C20" s="21">
        <v>100</v>
      </c>
      <c r="D20" s="21">
        <v>100</v>
      </c>
      <c r="E20" s="21">
        <v>92</v>
      </c>
      <c r="F20" s="21">
        <v>92</v>
      </c>
      <c r="G20" s="21">
        <v>92</v>
      </c>
      <c r="H20" s="21">
        <v>100</v>
      </c>
      <c r="I20" s="21">
        <v>100</v>
      </c>
      <c r="J20" s="21">
        <v>83</v>
      </c>
      <c r="K20" s="31">
        <v>83</v>
      </c>
      <c r="N20" t="s">
        <v>21</v>
      </c>
      <c r="O20">
        <f>MIN($B18:$K18)</f>
        <v>67</v>
      </c>
      <c r="P20">
        <f>MIN($B19:$K19)</f>
        <v>67</v>
      </c>
      <c r="Q20">
        <f>MIN($B20:$K20)</f>
        <v>83</v>
      </c>
      <c r="R20">
        <f>MIN($B21:$K21)</f>
        <v>75</v>
      </c>
      <c r="S20">
        <f>MIN($B22:$K22)</f>
        <v>33</v>
      </c>
      <c r="T20">
        <f>MIN($B23:$K23)</f>
        <v>50</v>
      </c>
    </row>
    <row r="21" spans="1:20" x14ac:dyDescent="0.35">
      <c r="A21" s="25" t="s">
        <v>7</v>
      </c>
      <c r="B21" s="21">
        <v>75</v>
      </c>
      <c r="C21" s="21">
        <v>83</v>
      </c>
      <c r="D21" s="21">
        <v>75</v>
      </c>
      <c r="E21" s="21">
        <v>92</v>
      </c>
      <c r="F21" s="21">
        <v>100</v>
      </c>
      <c r="G21" s="21">
        <v>83</v>
      </c>
      <c r="H21" s="21">
        <v>83</v>
      </c>
      <c r="I21" s="21">
        <v>92</v>
      </c>
      <c r="J21" s="21">
        <v>92</v>
      </c>
      <c r="K21" s="31">
        <v>92</v>
      </c>
      <c r="N21" t="s">
        <v>22</v>
      </c>
      <c r="O21">
        <f>MAX($B18:$K18)</f>
        <v>100</v>
      </c>
      <c r="P21">
        <f>MAX($B19:$K19)</f>
        <v>83</v>
      </c>
      <c r="Q21">
        <f>MAX($B20:$K20)</f>
        <v>100</v>
      </c>
      <c r="R21">
        <f>MAX($B21:$K21)</f>
        <v>100</v>
      </c>
      <c r="S21">
        <f>MAX($B22:$K22)</f>
        <v>100</v>
      </c>
      <c r="T21">
        <f>MAX($B23:$K23)</f>
        <v>83</v>
      </c>
    </row>
    <row r="22" spans="1:20" x14ac:dyDescent="0.35">
      <c r="A22" s="25" t="s">
        <v>8</v>
      </c>
      <c r="B22" s="21">
        <v>83</v>
      </c>
      <c r="C22" s="21">
        <v>83</v>
      </c>
      <c r="D22" s="21">
        <v>83</v>
      </c>
      <c r="E22" s="21">
        <v>92</v>
      </c>
      <c r="F22" s="21">
        <v>100</v>
      </c>
      <c r="G22" s="21">
        <v>33</v>
      </c>
      <c r="H22" s="21">
        <v>92</v>
      </c>
      <c r="I22" s="21">
        <v>58</v>
      </c>
      <c r="J22" s="21">
        <v>83</v>
      </c>
      <c r="K22" s="31">
        <v>75</v>
      </c>
      <c r="N22" t="s">
        <v>23</v>
      </c>
      <c r="O22">
        <f>_xlfn.QUARTILE.EXC($B18:$K18,3)</f>
        <v>85.25</v>
      </c>
      <c r="P22">
        <f>_xlfn.QUARTILE.EXC($B19:$K19,3)</f>
        <v>83</v>
      </c>
      <c r="Q22">
        <f>_xlfn.QUARTILE.EXC($B20:$K20,3)</f>
        <v>100</v>
      </c>
      <c r="R22">
        <f>_xlfn.QUARTILE.EXC($B21:$K21,3)</f>
        <v>92</v>
      </c>
      <c r="S22">
        <f>_xlfn.QUARTILE.EXC($B22:$K22,3)</f>
        <v>92</v>
      </c>
      <c r="T22">
        <f>_xlfn.QUARTILE.EXC($B23:$K23,3)</f>
        <v>69</v>
      </c>
    </row>
    <row r="23" spans="1:20" ht="15" thickBot="1" x14ac:dyDescent="0.4">
      <c r="A23" s="34" t="s">
        <v>9</v>
      </c>
      <c r="B23" s="32">
        <v>50</v>
      </c>
      <c r="C23" s="32">
        <v>50</v>
      </c>
      <c r="D23" s="32">
        <v>67</v>
      </c>
      <c r="E23" s="32">
        <v>67</v>
      </c>
      <c r="F23" s="32">
        <v>83</v>
      </c>
      <c r="G23" s="32">
        <v>75</v>
      </c>
      <c r="H23" s="32">
        <v>67</v>
      </c>
      <c r="I23" s="32">
        <v>67</v>
      </c>
      <c r="J23" s="32">
        <v>67</v>
      </c>
      <c r="K23" s="33">
        <v>50</v>
      </c>
    </row>
    <row r="25" spans="1:20" ht="15" thickBot="1" x14ac:dyDescent="0.4"/>
    <row r="26" spans="1:20" ht="15" thickBot="1" x14ac:dyDescent="0.4">
      <c r="A26" s="35" t="s">
        <v>17</v>
      </c>
      <c r="B26" s="36"/>
      <c r="C26" s="36"/>
      <c r="D26" s="36"/>
      <c r="E26" s="36"/>
      <c r="F26" s="36"/>
      <c r="G26" s="36"/>
      <c r="H26" s="36"/>
      <c r="I26" s="36"/>
      <c r="J26" s="36"/>
      <c r="K26" s="37"/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</row>
    <row r="27" spans="1:20" x14ac:dyDescent="0.35">
      <c r="A27" s="26" t="s">
        <v>4</v>
      </c>
      <c r="B27" s="21">
        <v>83</v>
      </c>
      <c r="C27" s="21">
        <v>75</v>
      </c>
      <c r="D27" s="21">
        <v>83</v>
      </c>
      <c r="E27" s="21">
        <v>92</v>
      </c>
      <c r="F27" s="21">
        <v>92</v>
      </c>
      <c r="G27" s="21">
        <v>75</v>
      </c>
      <c r="H27" s="21">
        <v>83</v>
      </c>
      <c r="I27" s="21">
        <v>83</v>
      </c>
      <c r="J27" s="21">
        <v>75</v>
      </c>
      <c r="K27" s="31">
        <v>75</v>
      </c>
      <c r="N27" t="s">
        <v>19</v>
      </c>
      <c r="O27">
        <f xml:space="preserve"> MEDIAN($B27:$K27)</f>
        <v>83</v>
      </c>
      <c r="P27">
        <f xml:space="preserve"> MEDIAN($B28:$K28)</f>
        <v>75</v>
      </c>
      <c r="Q27">
        <f xml:space="preserve"> MEDIAN($B29:$K29)</f>
        <v>92</v>
      </c>
      <c r="R27">
        <f xml:space="preserve"> MEDIAN($B30:$K30)</f>
        <v>87.5</v>
      </c>
      <c r="S27">
        <f xml:space="preserve"> MEDIAN($B31:$K31)</f>
        <v>79</v>
      </c>
      <c r="T27">
        <f xml:space="preserve"> MEDIAN($B32:$K32)</f>
        <v>46</v>
      </c>
    </row>
    <row r="28" spans="1:20" x14ac:dyDescent="0.35">
      <c r="A28" s="25" t="s">
        <v>5</v>
      </c>
      <c r="B28" s="21">
        <v>75</v>
      </c>
      <c r="C28" s="21">
        <v>75</v>
      </c>
      <c r="D28" s="21">
        <v>75</v>
      </c>
      <c r="E28" s="21">
        <v>50</v>
      </c>
      <c r="F28" s="21">
        <v>58</v>
      </c>
      <c r="G28" s="21">
        <v>83</v>
      </c>
      <c r="H28" s="21">
        <v>83</v>
      </c>
      <c r="I28" s="21">
        <v>83</v>
      </c>
      <c r="J28" s="21">
        <v>92</v>
      </c>
      <c r="K28" s="31">
        <v>75</v>
      </c>
      <c r="N28" t="s">
        <v>20</v>
      </c>
      <c r="O28">
        <f xml:space="preserve"> _xlfn.QUARTILE.EXC($B27:$K27,1)</f>
        <v>75</v>
      </c>
      <c r="P28">
        <f xml:space="preserve"> _xlfn.QUARTILE.EXC($B28:$K28,1)</f>
        <v>70.75</v>
      </c>
      <c r="Q28">
        <f xml:space="preserve"> _xlfn.QUARTILE.EXC($B29:$K29,1)</f>
        <v>79</v>
      </c>
      <c r="R28">
        <f xml:space="preserve"> _xlfn.QUARTILE.EXC($B30:$K30,1)</f>
        <v>81</v>
      </c>
      <c r="S28">
        <f xml:space="preserve"> _xlfn.QUARTILE.EXC($B31:$K31,1)</f>
        <v>67</v>
      </c>
      <c r="T28">
        <f xml:space="preserve"> _xlfn.QUARTILE.EXC($B32:$K32,1)</f>
        <v>37.75</v>
      </c>
    </row>
    <row r="29" spans="1:20" x14ac:dyDescent="0.35">
      <c r="A29" s="25" t="s">
        <v>6</v>
      </c>
      <c r="B29" s="21">
        <v>58</v>
      </c>
      <c r="C29" s="21">
        <v>92</v>
      </c>
      <c r="D29" s="21">
        <v>83</v>
      </c>
      <c r="E29" s="21">
        <v>83</v>
      </c>
      <c r="F29" s="21">
        <v>92</v>
      </c>
      <c r="G29" s="21">
        <v>67</v>
      </c>
      <c r="H29" s="21">
        <v>92</v>
      </c>
      <c r="I29" s="21">
        <v>100</v>
      </c>
      <c r="J29" s="21">
        <v>92</v>
      </c>
      <c r="K29" s="31">
        <v>92</v>
      </c>
      <c r="N29" t="s">
        <v>21</v>
      </c>
      <c r="O29">
        <f>MIN($B27:$K27)</f>
        <v>75</v>
      </c>
      <c r="P29">
        <f>MIN($B28:$K28)</f>
        <v>50</v>
      </c>
      <c r="Q29">
        <f>MIN($B29:$K29)</f>
        <v>58</v>
      </c>
      <c r="R29">
        <f>MIN($B30:$K30)</f>
        <v>75</v>
      </c>
      <c r="S29">
        <f>MIN($B31:$K31)</f>
        <v>58</v>
      </c>
      <c r="T29">
        <f>MIN($B32:$K32)</f>
        <v>25</v>
      </c>
    </row>
    <row r="30" spans="1:20" x14ac:dyDescent="0.35">
      <c r="A30" s="25" t="s">
        <v>7</v>
      </c>
      <c r="B30" s="21">
        <v>75</v>
      </c>
      <c r="C30" s="21">
        <v>92</v>
      </c>
      <c r="D30" s="21">
        <v>92</v>
      </c>
      <c r="E30" s="21">
        <v>92</v>
      </c>
      <c r="F30" s="21">
        <v>92</v>
      </c>
      <c r="G30" s="21">
        <v>83</v>
      </c>
      <c r="H30" s="21">
        <v>75</v>
      </c>
      <c r="I30" s="21">
        <v>92</v>
      </c>
      <c r="J30" s="21">
        <v>83</v>
      </c>
      <c r="K30" s="31">
        <v>83</v>
      </c>
      <c r="N30" t="s">
        <v>22</v>
      </c>
      <c r="O30">
        <f>MAX($B27:$K27)</f>
        <v>92</v>
      </c>
      <c r="P30">
        <f>MAX($B28:$K28)</f>
        <v>92</v>
      </c>
      <c r="Q30">
        <f>MAX($B29:$K29)</f>
        <v>100</v>
      </c>
      <c r="R30">
        <f>MAX($B30:$K30)</f>
        <v>92</v>
      </c>
      <c r="S30">
        <f>MAX($B31:$K31)</f>
        <v>92</v>
      </c>
      <c r="T30">
        <f>MAX($B32:$K32)</f>
        <v>67</v>
      </c>
    </row>
    <row r="31" spans="1:20" x14ac:dyDescent="0.35">
      <c r="A31" s="25" t="s">
        <v>8</v>
      </c>
      <c r="B31" s="21">
        <v>67</v>
      </c>
      <c r="C31" s="21">
        <v>67</v>
      </c>
      <c r="D31" s="21">
        <v>67</v>
      </c>
      <c r="E31" s="21">
        <v>58</v>
      </c>
      <c r="F31" s="21">
        <v>75</v>
      </c>
      <c r="G31" s="21">
        <v>83</v>
      </c>
      <c r="H31" s="21">
        <v>92</v>
      </c>
      <c r="I31" s="21">
        <v>83</v>
      </c>
      <c r="J31" s="21">
        <v>83</v>
      </c>
      <c r="K31" s="31">
        <v>83</v>
      </c>
      <c r="N31" t="s">
        <v>23</v>
      </c>
      <c r="O31">
        <f>_xlfn.QUARTILE.EXC($B27:$K27,3)</f>
        <v>85.25</v>
      </c>
      <c r="P31">
        <f>_xlfn.QUARTILE.EXC($B28:$K28,3)</f>
        <v>83</v>
      </c>
      <c r="Q31">
        <f>_xlfn.QUARTILE.EXC($B29:$K29,3)</f>
        <v>92</v>
      </c>
      <c r="R31">
        <f>_xlfn.QUARTILE.EXC($B30:$K30,3)</f>
        <v>92</v>
      </c>
      <c r="S31">
        <f>_xlfn.QUARTILE.EXC($B31:$K31,3)</f>
        <v>83</v>
      </c>
      <c r="T31">
        <f>_xlfn.QUARTILE.EXC($B32:$K32,3)</f>
        <v>60.25</v>
      </c>
    </row>
    <row r="32" spans="1:20" ht="15" thickBot="1" x14ac:dyDescent="0.4">
      <c r="A32" s="34" t="s">
        <v>9</v>
      </c>
      <c r="B32" s="32">
        <v>25</v>
      </c>
      <c r="C32" s="32">
        <v>42</v>
      </c>
      <c r="D32" s="32">
        <v>67</v>
      </c>
      <c r="E32" s="32">
        <v>42</v>
      </c>
      <c r="F32" s="32">
        <v>25</v>
      </c>
      <c r="G32" s="32">
        <v>42</v>
      </c>
      <c r="H32" s="32">
        <v>58</v>
      </c>
      <c r="I32" s="32">
        <v>58</v>
      </c>
      <c r="J32" s="32">
        <v>67</v>
      </c>
      <c r="K32" s="33">
        <v>50</v>
      </c>
    </row>
  </sheetData>
  <mergeCells count="5">
    <mergeCell ref="A17:K17"/>
    <mergeCell ref="A26:K26"/>
    <mergeCell ref="A2:K2"/>
    <mergeCell ref="A10:K10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ratios vs Classifiers </vt:lpstr>
      <vt:lpstr>10 fold cross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Anne-Claire Bourland</dc:creator>
  <cp:lastModifiedBy>Anne-Claire Bourland</cp:lastModifiedBy>
  <dcterms:created xsi:type="dcterms:W3CDTF">2016-07-21T10:38:37Z</dcterms:created>
  <dcterms:modified xsi:type="dcterms:W3CDTF">2016-07-21T13:23:30Z</dcterms:modified>
</cp:coreProperties>
</file>