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ior Project\Documentation\"/>
    </mc:Choice>
  </mc:AlternateContent>
  <xr:revisionPtr revIDLastSave="0" documentId="13_ncr:1_{3CC3A508-C6AC-4D8F-B765-57FCB7D650A1}" xr6:coauthVersionLast="43" xr6:coauthVersionMax="43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Budgeted Part List" sheetId="1" r:id="rId1"/>
    <sheet name="Sheet1" sheetId="5" r:id="rId2"/>
    <sheet name="Order 1" sheetId="2" r:id="rId3"/>
    <sheet name="Order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5" l="1"/>
  <c r="E13" i="5"/>
  <c r="E9" i="5"/>
  <c r="E4" i="5"/>
  <c r="E10" i="5"/>
  <c r="D17" i="5"/>
  <c r="E5" i="5"/>
  <c r="B17" i="5" l="1"/>
  <c r="E12" i="5"/>
  <c r="E8" i="5"/>
  <c r="E7" i="5"/>
  <c r="E3" i="5"/>
  <c r="E2" i="5"/>
  <c r="B14" i="5" l="1"/>
  <c r="B18" i="5" s="1"/>
  <c r="G12" i="1"/>
  <c r="B19" i="1" l="1"/>
  <c r="G4" i="2" l="1"/>
  <c r="G3" i="2"/>
  <c r="G2" i="2"/>
  <c r="B17" i="1"/>
  <c r="B18" i="1" s="1"/>
  <c r="G8" i="1"/>
  <c r="G7" i="1"/>
  <c r="G3" i="1"/>
  <c r="G2" i="1"/>
  <c r="B14" i="1" l="1"/>
  <c r="B8" i="2"/>
</calcChain>
</file>

<file path=xl/sharedStrings.xml><?xml version="1.0" encoding="utf-8"?>
<sst xmlns="http://schemas.openxmlformats.org/spreadsheetml/2006/main" count="103" uniqueCount="49">
  <si>
    <t>Part Name</t>
  </si>
  <si>
    <t>Manufacturer Part Number</t>
  </si>
  <si>
    <t>Home Depot SKU</t>
  </si>
  <si>
    <t>DigiKey Part Number</t>
  </si>
  <si>
    <t>Price/Unit</t>
  </si>
  <si>
    <t>Quantity</t>
  </si>
  <si>
    <t>Total Price</t>
  </si>
  <si>
    <t>IC 8Bit 10us Octal DAC S/O 16-Dip</t>
  </si>
  <si>
    <t>TLV5628IN</t>
  </si>
  <si>
    <t>296-3062-5-ND</t>
  </si>
  <si>
    <t>8 Ohm 3W Top Port Speaker</t>
  </si>
  <si>
    <t>AS07108PO-3-R</t>
  </si>
  <si>
    <t>668-1240-ND</t>
  </si>
  <si>
    <t>Stock Room</t>
  </si>
  <si>
    <t>Assorted Resistors</t>
  </si>
  <si>
    <t>N/A</t>
  </si>
  <si>
    <t>TBD</t>
  </si>
  <si>
    <t>Assorted Capacitors</t>
  </si>
  <si>
    <t>10kΩ Potentiometer</t>
  </si>
  <si>
    <t>CONN JACK MONO 3.5MM R/A</t>
  </si>
  <si>
    <t>MJ-3536</t>
  </si>
  <si>
    <t>CP-3536-ND</t>
  </si>
  <si>
    <t>Dual Operational Amplifier</t>
  </si>
  <si>
    <t xml:space="preserve">LM356 </t>
  </si>
  <si>
    <t>STM32F446RET Nucleo Board</t>
  </si>
  <si>
    <t>Owned</t>
  </si>
  <si>
    <t>Total Sum</t>
  </si>
  <si>
    <t>Total Budget</t>
  </si>
  <si>
    <t>x``</t>
  </si>
  <si>
    <t>Didn't use</t>
  </si>
  <si>
    <t>Spent</t>
  </si>
  <si>
    <t>Order 1/Didn’t use</t>
  </si>
  <si>
    <t>Order 2/Speakers</t>
  </si>
  <si>
    <t>Parts Express</t>
  </si>
  <si>
    <t>Sound Force 540 Speakers</t>
  </si>
  <si>
    <t>PCB (Pack of 1)</t>
  </si>
  <si>
    <t>-----</t>
  </si>
  <si>
    <t>Audio Jack 3.5mm</t>
  </si>
  <si>
    <t>Order 3/PCB</t>
  </si>
  <si>
    <t>Soundforce 540</t>
  </si>
  <si>
    <t>8 bit single channel DAC</t>
  </si>
  <si>
    <t>TLC7524</t>
  </si>
  <si>
    <t>Leftover</t>
  </si>
  <si>
    <r>
      <t>.1</t>
    </r>
    <r>
      <rPr>
        <sz val="12"/>
        <color rgb="FF000000"/>
        <rFont val="Calibri"/>
        <family val="2"/>
      </rPr>
      <t>µ</t>
    </r>
    <r>
      <rPr>
        <sz val="12"/>
        <color rgb="FF000000"/>
        <rFont val="Times New Roman"/>
        <family val="1"/>
        <charset val="1"/>
      </rPr>
      <t>F Capacitors</t>
    </r>
  </si>
  <si>
    <r>
      <t xml:space="preserve">450 </t>
    </r>
    <r>
      <rPr>
        <sz val="12"/>
        <color rgb="FF000000"/>
        <rFont val="Calibri"/>
        <family val="2"/>
      </rPr>
      <t>Ω</t>
    </r>
    <r>
      <rPr>
        <sz val="12"/>
        <color rgb="FF000000"/>
        <rFont val="Times New Roman"/>
        <family val="1"/>
        <charset val="1"/>
      </rPr>
      <t xml:space="preserve"> Resistors</t>
    </r>
  </si>
  <si>
    <t>Development Cost</t>
  </si>
  <si>
    <t>Final Project Cost</t>
  </si>
  <si>
    <t>LM358</t>
  </si>
  <si>
    <t>Soundforce 540(Box of 7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</si>
</sst>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8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quotePrefix="1" applyFont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shrinkToFi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quotePrefix="1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shrinkToFit="1"/>
    </xf>
    <xf numFmtId="2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zoomScaleNormal="100" workbookViewId="0">
      <selection activeCell="G19" sqref="A1:G19"/>
    </sheetView>
  </sheetViews>
  <sheetFormatPr defaultRowHeight="15" x14ac:dyDescent="0.25"/>
  <cols>
    <col min="1" max="1" width="42" style="1"/>
    <col min="2" max="2" width="26.140625" style="1"/>
    <col min="3" max="3" width="19.7109375" style="1"/>
    <col min="4" max="4" width="15.5703125" style="1"/>
    <col min="5" max="5" width="16.42578125" style="1"/>
    <col min="6" max="6" width="9.140625" style="1"/>
    <col min="7" max="7" width="12.5703125" style="1"/>
    <col min="8" max="1025" width="9.140625" style="1"/>
  </cols>
  <sheetData>
    <row r="1" spans="1:8" ht="31.5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/>
    </row>
    <row r="2" spans="1:8" ht="15.75" x14ac:dyDescent="0.25">
      <c r="A2" s="10" t="s">
        <v>7</v>
      </c>
      <c r="B2" s="11" t="s">
        <v>8</v>
      </c>
      <c r="C2" s="11"/>
      <c r="D2" s="11" t="s">
        <v>9</v>
      </c>
      <c r="E2" s="11">
        <v>7.33</v>
      </c>
      <c r="F2" s="11">
        <v>2</v>
      </c>
      <c r="G2" s="11">
        <f>E2*F2</f>
        <v>14.66</v>
      </c>
      <c r="H2"/>
    </row>
    <row r="3" spans="1:8" ht="15.75" x14ac:dyDescent="0.25">
      <c r="A3" s="10" t="s">
        <v>10</v>
      </c>
      <c r="B3" s="11" t="s">
        <v>11</v>
      </c>
      <c r="C3" s="11"/>
      <c r="D3" s="11" t="s">
        <v>12</v>
      </c>
      <c r="E3" s="11">
        <v>4.25</v>
      </c>
      <c r="F3" s="11">
        <v>6</v>
      </c>
      <c r="G3" s="11">
        <f>E3*F3</f>
        <v>25.5</v>
      </c>
      <c r="H3" s="5"/>
    </row>
    <row r="4" spans="1:8" ht="15.75" x14ac:dyDescent="0.25">
      <c r="A4" s="4" t="s">
        <v>14</v>
      </c>
      <c r="B4" s="5"/>
      <c r="C4" s="5"/>
      <c r="D4" s="5" t="s">
        <v>15</v>
      </c>
      <c r="E4" s="5" t="s">
        <v>13</v>
      </c>
      <c r="F4" s="5" t="s">
        <v>16</v>
      </c>
      <c r="G4" s="5">
        <v>0</v>
      </c>
      <c r="H4" s="5"/>
    </row>
    <row r="5" spans="1:8" ht="15.75" x14ac:dyDescent="0.25">
      <c r="A5" s="4" t="s">
        <v>17</v>
      </c>
      <c r="B5" s="5"/>
      <c r="C5" s="5"/>
      <c r="D5" s="5" t="s">
        <v>15</v>
      </c>
      <c r="E5" s="5" t="s">
        <v>13</v>
      </c>
      <c r="F5" s="5" t="s">
        <v>16</v>
      </c>
      <c r="G5" s="5">
        <v>0</v>
      </c>
      <c r="H5" s="5"/>
    </row>
    <row r="6" spans="1:8" ht="15.75" x14ac:dyDescent="0.25">
      <c r="A6" s="4" t="s">
        <v>18</v>
      </c>
      <c r="B6" s="5"/>
      <c r="C6" s="5"/>
      <c r="D6" s="5" t="s">
        <v>15</v>
      </c>
      <c r="E6" s="5" t="s">
        <v>13</v>
      </c>
      <c r="F6" s="5">
        <v>1</v>
      </c>
      <c r="G6" s="5">
        <v>0</v>
      </c>
      <c r="H6" s="5"/>
    </row>
    <row r="7" spans="1:8" ht="15.75" x14ac:dyDescent="0.25">
      <c r="A7" s="4" t="s">
        <v>35</v>
      </c>
      <c r="B7" s="5"/>
      <c r="C7" s="5"/>
      <c r="D7" s="5" t="s">
        <v>15</v>
      </c>
      <c r="E7" s="5">
        <v>55.37</v>
      </c>
      <c r="F7" s="5">
        <v>1</v>
      </c>
      <c r="G7" s="5">
        <f>E7*F7</f>
        <v>55.37</v>
      </c>
      <c r="H7" s="5"/>
    </row>
    <row r="8" spans="1:8" ht="15.75" x14ac:dyDescent="0.25">
      <c r="A8" s="12" t="s">
        <v>19</v>
      </c>
      <c r="B8" s="13" t="s">
        <v>20</v>
      </c>
      <c r="C8" s="13"/>
      <c r="D8" s="13" t="s">
        <v>21</v>
      </c>
      <c r="E8" s="13">
        <v>1.25</v>
      </c>
      <c r="F8" s="13">
        <v>1</v>
      </c>
      <c r="G8" s="13">
        <f>E8*F8</f>
        <v>1.25</v>
      </c>
      <c r="H8" s="5"/>
    </row>
    <row r="9" spans="1:8" ht="15.75" x14ac:dyDescent="0.25">
      <c r="A9" s="4" t="s">
        <v>22</v>
      </c>
      <c r="B9" s="5" t="s">
        <v>23</v>
      </c>
      <c r="C9" s="5"/>
      <c r="D9" s="5" t="s">
        <v>15</v>
      </c>
      <c r="E9" s="5" t="s">
        <v>13</v>
      </c>
      <c r="F9" s="5">
        <v>6</v>
      </c>
      <c r="G9" s="5">
        <v>0</v>
      </c>
      <c r="H9" s="5"/>
    </row>
    <row r="10" spans="1:8" ht="15.75" x14ac:dyDescent="0.25">
      <c r="A10" s="4" t="s">
        <v>37</v>
      </c>
      <c r="B10" s="9" t="s">
        <v>36</v>
      </c>
      <c r="C10" s="9" t="s">
        <v>36</v>
      </c>
      <c r="D10" s="5" t="s">
        <v>15</v>
      </c>
      <c r="E10" s="5" t="s">
        <v>13</v>
      </c>
      <c r="F10" s="5">
        <v>5</v>
      </c>
      <c r="G10" s="5">
        <v>0</v>
      </c>
      <c r="H10" s="5"/>
    </row>
    <row r="11" spans="1:8" ht="15.75" x14ac:dyDescent="0.25">
      <c r="A11" s="4" t="s">
        <v>24</v>
      </c>
      <c r="B11" s="5"/>
      <c r="C11" s="5"/>
      <c r="D11" s="5" t="s">
        <v>15</v>
      </c>
      <c r="E11" s="5" t="s">
        <v>25</v>
      </c>
      <c r="F11" s="5">
        <v>1</v>
      </c>
      <c r="G11"/>
      <c r="H11" s="5"/>
    </row>
    <row r="12" spans="1:8" ht="15.75" x14ac:dyDescent="0.25">
      <c r="A12" s="4" t="s">
        <v>39</v>
      </c>
      <c r="B12" s="5"/>
      <c r="C12" s="5"/>
      <c r="D12" s="5"/>
      <c r="E12" s="5">
        <v>58.97</v>
      </c>
      <c r="F12" s="5">
        <v>1</v>
      </c>
      <c r="G12">
        <f>E12</f>
        <v>58.97</v>
      </c>
      <c r="H12" s="5"/>
    </row>
    <row r="13" spans="1:8" ht="15.75" x14ac:dyDescent="0.25">
      <c r="A13" s="4" t="s">
        <v>40</v>
      </c>
      <c r="B13" s="5" t="s">
        <v>41</v>
      </c>
      <c r="C13" s="5"/>
      <c r="D13" s="5"/>
      <c r="E13" s="5" t="s">
        <v>13</v>
      </c>
      <c r="F13" s="5">
        <v>5</v>
      </c>
      <c r="G13">
        <v>0</v>
      </c>
      <c r="H13" s="5"/>
    </row>
    <row r="14" spans="1:8" ht="15.75" x14ac:dyDescent="0.25">
      <c r="A14" s="2" t="s">
        <v>26</v>
      </c>
      <c r="B14" s="5">
        <f>SUM(G2:G495)</f>
        <v>155.75</v>
      </c>
      <c r="C14" s="5"/>
      <c r="D14" s="5"/>
      <c r="E14" s="5"/>
      <c r="F14" s="5"/>
      <c r="G14"/>
      <c r="H14" s="5"/>
    </row>
    <row r="15" spans="1:8" ht="15.75" x14ac:dyDescent="0.25">
      <c r="A15"/>
      <c r="B15" s="5"/>
      <c r="C15" s="5"/>
      <c r="D15" s="5"/>
      <c r="E15" s="5"/>
      <c r="F15" s="5"/>
      <c r="G15"/>
      <c r="H15" s="5"/>
    </row>
    <row r="16" spans="1:8" ht="15.75" x14ac:dyDescent="0.25">
      <c r="A16" s="5"/>
      <c r="B16" s="5"/>
      <c r="C16" s="5"/>
      <c r="D16" s="5"/>
      <c r="E16" s="5"/>
      <c r="F16" s="5"/>
      <c r="G16" s="5"/>
      <c r="H16" s="5"/>
    </row>
    <row r="17" spans="1:8" ht="15.75" x14ac:dyDescent="0.25">
      <c r="A17" s="5" t="s">
        <v>27</v>
      </c>
      <c r="B17" s="5">
        <f>300</f>
        <v>300</v>
      </c>
      <c r="C17" s="5"/>
      <c r="D17" s="5"/>
      <c r="E17" s="5"/>
      <c r="F17" s="5"/>
      <c r="G17" s="5"/>
      <c r="H17" s="5"/>
    </row>
    <row r="18" spans="1:8" ht="15.75" x14ac:dyDescent="0.25">
      <c r="A18" s="5" t="s">
        <v>42</v>
      </c>
      <c r="B18" s="5">
        <f>B17-B19</f>
        <v>144.25</v>
      </c>
      <c r="C18" s="5"/>
      <c r="D18" s="5"/>
      <c r="E18" s="5"/>
      <c r="F18" s="5"/>
      <c r="G18" s="5"/>
      <c r="H18" s="5"/>
    </row>
    <row r="19" spans="1:8" ht="15.75" x14ac:dyDescent="0.25">
      <c r="A19" s="1" t="s">
        <v>30</v>
      </c>
      <c r="B19" s="1">
        <f>SUM(B20:B25)</f>
        <v>155.75</v>
      </c>
      <c r="H19" s="5"/>
    </row>
    <row r="20" spans="1:8" ht="15.75" x14ac:dyDescent="0.25">
      <c r="A20" s="1" t="s">
        <v>31</v>
      </c>
      <c r="B20" s="1">
        <v>41.41</v>
      </c>
      <c r="H20" s="5"/>
    </row>
    <row r="21" spans="1:8" ht="15.75" x14ac:dyDescent="0.25">
      <c r="A21" s="1" t="s">
        <v>32</v>
      </c>
      <c r="B21" s="1">
        <v>58.97</v>
      </c>
      <c r="H21" s="5"/>
    </row>
    <row r="22" spans="1:8" x14ac:dyDescent="0.25">
      <c r="A22" s="1" t="s">
        <v>38</v>
      </c>
      <c r="B22" s="1">
        <v>55.37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62C6-C62F-4E38-A209-E326FF81A85A}">
  <dimension ref="A1:F20"/>
  <sheetViews>
    <sheetView tabSelected="1" workbookViewId="0">
      <selection activeCell="E18" sqref="A1:E18"/>
    </sheetView>
  </sheetViews>
  <sheetFormatPr defaultRowHeight="15" x14ac:dyDescent="0.25"/>
  <cols>
    <col min="1" max="1" width="33.42578125" customWidth="1"/>
    <col min="2" max="2" width="18.42578125" customWidth="1"/>
    <col min="3" max="3" width="20.28515625" customWidth="1"/>
    <col min="4" max="4" width="14.42578125" customWidth="1"/>
    <col min="5" max="5" width="27" customWidth="1"/>
  </cols>
  <sheetData>
    <row r="1" spans="1:6" ht="31.5" x14ac:dyDescent="0.25">
      <c r="A1" s="17" t="s">
        <v>0</v>
      </c>
      <c r="B1" s="17" t="s">
        <v>1</v>
      </c>
      <c r="C1" s="17" t="s">
        <v>4</v>
      </c>
      <c r="D1" s="17" t="s">
        <v>5</v>
      </c>
      <c r="E1" s="17" t="s">
        <v>6</v>
      </c>
      <c r="F1" s="14"/>
    </row>
    <row r="2" spans="1:6" ht="31.5" x14ac:dyDescent="0.25">
      <c r="A2" s="18" t="s">
        <v>7</v>
      </c>
      <c r="B2" s="19" t="s">
        <v>8</v>
      </c>
      <c r="C2" s="19">
        <v>7.33</v>
      </c>
      <c r="D2" s="19">
        <v>2</v>
      </c>
      <c r="E2" s="19">
        <f>C2*D2</f>
        <v>14.66</v>
      </c>
      <c r="F2" s="14"/>
    </row>
    <row r="3" spans="1:6" ht="15.75" x14ac:dyDescent="0.25">
      <c r="A3" s="18" t="s">
        <v>10</v>
      </c>
      <c r="B3" s="19" t="s">
        <v>11</v>
      </c>
      <c r="C3" s="19">
        <v>4.25</v>
      </c>
      <c r="D3" s="19">
        <v>6</v>
      </c>
      <c r="E3" s="19">
        <f>C3*D3</f>
        <v>25.5</v>
      </c>
      <c r="F3" s="14"/>
    </row>
    <row r="4" spans="1:6" ht="15.75" x14ac:dyDescent="0.25">
      <c r="A4" s="20" t="s">
        <v>44</v>
      </c>
      <c r="B4" s="21"/>
      <c r="C4" s="21">
        <v>1.26</v>
      </c>
      <c r="D4" s="21">
        <v>10</v>
      </c>
      <c r="E4" s="21">
        <f>D4*C4</f>
        <v>12.6</v>
      </c>
      <c r="F4" s="14"/>
    </row>
    <row r="5" spans="1:6" ht="15.75" x14ac:dyDescent="0.25">
      <c r="A5" s="20" t="s">
        <v>43</v>
      </c>
      <c r="B5" s="21"/>
      <c r="C5" s="21">
        <v>0.87</v>
      </c>
      <c r="D5" s="21">
        <v>5</v>
      </c>
      <c r="E5" s="21">
        <f>D5*C5</f>
        <v>4.3499999999999996</v>
      </c>
      <c r="F5" s="14"/>
    </row>
    <row r="6" spans="1:6" ht="15.75" x14ac:dyDescent="0.25">
      <c r="A6" s="20" t="s">
        <v>18</v>
      </c>
      <c r="B6" s="21"/>
      <c r="C6" s="21">
        <v>7.7</v>
      </c>
      <c r="D6" s="21">
        <v>1</v>
      </c>
      <c r="E6" s="21">
        <v>7.7</v>
      </c>
      <c r="F6" s="14"/>
    </row>
    <row r="7" spans="1:6" ht="15.75" x14ac:dyDescent="0.25">
      <c r="A7" s="20" t="s">
        <v>35</v>
      </c>
      <c r="B7" s="21"/>
      <c r="C7" s="21">
        <v>55.37</v>
      </c>
      <c r="D7" s="21">
        <v>1</v>
      </c>
      <c r="E7" s="21">
        <f>C7*D7</f>
        <v>55.37</v>
      </c>
      <c r="F7" s="14"/>
    </row>
    <row r="8" spans="1:6" ht="31.5" x14ac:dyDescent="0.25">
      <c r="A8" s="22" t="s">
        <v>19</v>
      </c>
      <c r="B8" s="23" t="s">
        <v>20</v>
      </c>
      <c r="C8" s="23">
        <v>1.25</v>
      </c>
      <c r="D8" s="23">
        <v>1</v>
      </c>
      <c r="E8" s="23">
        <f>C8*D8</f>
        <v>1.25</v>
      </c>
      <c r="F8" s="14"/>
    </row>
    <row r="9" spans="1:6" ht="15.75" x14ac:dyDescent="0.25">
      <c r="A9" s="20" t="s">
        <v>22</v>
      </c>
      <c r="B9" s="21" t="s">
        <v>47</v>
      </c>
      <c r="C9" s="21">
        <v>0.84</v>
      </c>
      <c r="D9" s="21">
        <v>5</v>
      </c>
      <c r="E9" s="21">
        <f>5*0.84</f>
        <v>4.2</v>
      </c>
      <c r="F9" s="14"/>
    </row>
    <row r="10" spans="1:6" ht="15.75" x14ac:dyDescent="0.25">
      <c r="A10" s="20" t="s">
        <v>37</v>
      </c>
      <c r="B10" s="24" t="s">
        <v>36</v>
      </c>
      <c r="C10" s="21">
        <v>1.25</v>
      </c>
      <c r="D10" s="21">
        <v>5</v>
      </c>
      <c r="E10" s="21">
        <f>C10*D10</f>
        <v>6.25</v>
      </c>
      <c r="F10" s="14"/>
    </row>
    <row r="11" spans="1:6" ht="15.75" x14ac:dyDescent="0.25">
      <c r="A11" s="20" t="s">
        <v>24</v>
      </c>
      <c r="B11" s="21"/>
      <c r="C11" s="21">
        <v>20</v>
      </c>
      <c r="D11" s="21">
        <v>1</v>
      </c>
      <c r="E11" s="25">
        <v>20</v>
      </c>
      <c r="F11" s="14"/>
    </row>
    <row r="12" spans="1:6" ht="15.75" x14ac:dyDescent="0.25">
      <c r="A12" s="20" t="s">
        <v>48</v>
      </c>
      <c r="B12" s="21"/>
      <c r="C12" s="21">
        <v>58.97</v>
      </c>
      <c r="D12" s="21">
        <v>1</v>
      </c>
      <c r="E12" s="25">
        <f>C12</f>
        <v>58.97</v>
      </c>
      <c r="F12" s="14"/>
    </row>
    <row r="13" spans="1:6" ht="15.75" x14ac:dyDescent="0.25">
      <c r="A13" s="20" t="s">
        <v>40</v>
      </c>
      <c r="B13" s="21" t="s">
        <v>41</v>
      </c>
      <c r="C13" s="21">
        <v>4.13</v>
      </c>
      <c r="D13" s="21">
        <v>5</v>
      </c>
      <c r="E13" s="25">
        <f>5*4.13</f>
        <v>20.65</v>
      </c>
      <c r="F13" s="14"/>
    </row>
    <row r="14" spans="1:6" ht="15.75" x14ac:dyDescent="0.25">
      <c r="A14" s="17" t="s">
        <v>26</v>
      </c>
      <c r="B14" s="21">
        <f>SUM(E2:E495)</f>
        <v>231.5</v>
      </c>
      <c r="C14" s="21"/>
      <c r="D14" s="21"/>
      <c r="E14" s="25"/>
      <c r="F14" s="14"/>
    </row>
    <row r="15" spans="1:6" ht="15.75" x14ac:dyDescent="0.25">
      <c r="A15" s="6"/>
      <c r="B15" s="15"/>
      <c r="C15" s="15"/>
      <c r="D15" s="15"/>
      <c r="E15" s="6"/>
      <c r="F15" s="14"/>
    </row>
    <row r="16" spans="1:6" ht="15.75" x14ac:dyDescent="0.25">
      <c r="A16" s="15"/>
      <c r="B16" s="15"/>
      <c r="C16" s="15"/>
      <c r="D16" s="15"/>
      <c r="E16" s="15"/>
      <c r="F16" s="14"/>
    </row>
    <row r="17" spans="1:6" ht="15.75" x14ac:dyDescent="0.25">
      <c r="A17" s="15" t="s">
        <v>27</v>
      </c>
      <c r="B17" s="15">
        <f>300</f>
        <v>300</v>
      </c>
      <c r="C17" s="16" t="s">
        <v>45</v>
      </c>
      <c r="D17" s="16">
        <f>300-144.25</f>
        <v>155.75</v>
      </c>
      <c r="E17" s="16"/>
      <c r="F17" s="14"/>
    </row>
    <row r="18" spans="1:6" ht="15.75" x14ac:dyDescent="0.25">
      <c r="A18" s="15" t="s">
        <v>42</v>
      </c>
      <c r="B18" s="15">
        <f>B17-D17</f>
        <v>144.25</v>
      </c>
      <c r="C18" s="26" t="s">
        <v>46</v>
      </c>
      <c r="D18" s="27">
        <f>SUM(E4:E7,E9:E13)-2*(58.97)/7</f>
        <v>173.24142857142857</v>
      </c>
      <c r="E18" s="14"/>
      <c r="F18" s="14"/>
    </row>
    <row r="19" spans="1:6" x14ac:dyDescent="0.25">
      <c r="D19" s="16"/>
      <c r="E19" s="16"/>
      <c r="F19" s="14"/>
    </row>
    <row r="20" spans="1:6" x14ac:dyDescent="0.25">
      <c r="D20" s="14"/>
      <c r="E20" s="14"/>
      <c r="F20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"/>
  <sheetViews>
    <sheetView zoomScale="65" zoomScaleNormal="65" workbookViewId="0">
      <selection activeCell="E23" sqref="E23"/>
    </sheetView>
  </sheetViews>
  <sheetFormatPr defaultRowHeight="15" x14ac:dyDescent="0.25"/>
  <cols>
    <col min="1" max="9" width="30.85546875" style="6"/>
    <col min="10" max="1025" width="9.140625" style="6"/>
  </cols>
  <sheetData>
    <row r="1" spans="1:9" ht="46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/>
      <c r="I1" s="8"/>
    </row>
    <row r="2" spans="1:9" ht="46.5" x14ac:dyDescent="0.35">
      <c r="A2" s="7" t="s">
        <v>7</v>
      </c>
      <c r="B2" s="7" t="s">
        <v>8</v>
      </c>
      <c r="C2" s="7"/>
      <c r="D2" s="7" t="s">
        <v>9</v>
      </c>
      <c r="E2" s="7">
        <v>7.33</v>
      </c>
      <c r="F2" s="7">
        <v>2</v>
      </c>
      <c r="G2" s="7">
        <f>E2*F2</f>
        <v>14.66</v>
      </c>
      <c r="H2" s="8" t="s">
        <v>29</v>
      </c>
      <c r="I2" s="8"/>
    </row>
    <row r="3" spans="1:9" ht="46.5" x14ac:dyDescent="0.35">
      <c r="A3" s="7" t="s">
        <v>10</v>
      </c>
      <c r="B3" s="7" t="s">
        <v>11</v>
      </c>
      <c r="C3" s="7"/>
      <c r="D3" s="7" t="s">
        <v>12</v>
      </c>
      <c r="E3" s="7">
        <v>4.25</v>
      </c>
      <c r="F3" s="7">
        <v>6</v>
      </c>
      <c r="G3" s="7">
        <f>E3*F3</f>
        <v>25.5</v>
      </c>
      <c r="H3" s="8" t="s">
        <v>29</v>
      </c>
      <c r="I3" s="8"/>
    </row>
    <row r="4" spans="1:9" ht="46.5" x14ac:dyDescent="0.35">
      <c r="A4" s="7" t="s">
        <v>19</v>
      </c>
      <c r="B4" s="7" t="s">
        <v>20</v>
      </c>
      <c r="C4" s="7"/>
      <c r="D4" s="7" t="s">
        <v>21</v>
      </c>
      <c r="E4" s="7">
        <v>1.25</v>
      </c>
      <c r="F4" s="7">
        <v>1</v>
      </c>
      <c r="G4" s="7">
        <f>E4*F4</f>
        <v>1.25</v>
      </c>
      <c r="H4" s="8" t="s">
        <v>29</v>
      </c>
      <c r="I4" s="8"/>
    </row>
    <row r="5" spans="1:9" ht="23.25" x14ac:dyDescent="0.35">
      <c r="A5" s="7"/>
      <c r="B5" s="7"/>
      <c r="C5" s="7"/>
      <c r="D5" s="7"/>
      <c r="E5" s="7"/>
      <c r="F5" s="7"/>
      <c r="G5" s="8"/>
      <c r="H5" s="8"/>
      <c r="I5" s="8"/>
    </row>
    <row r="6" spans="1:9" ht="23.25" x14ac:dyDescent="0.35">
      <c r="A6" s="7"/>
      <c r="B6" s="7"/>
      <c r="C6" s="7"/>
      <c r="D6" s="7"/>
      <c r="E6" s="7"/>
      <c r="F6" s="7"/>
      <c r="G6" s="8"/>
      <c r="H6" s="8"/>
      <c r="I6" s="8"/>
    </row>
    <row r="7" spans="1:9" ht="23.25" x14ac:dyDescent="0.35">
      <c r="A7" s="8"/>
      <c r="B7" s="8"/>
      <c r="C7" s="8"/>
      <c r="D7" s="8"/>
      <c r="E7" s="8"/>
      <c r="F7" s="8"/>
      <c r="G7" s="8"/>
      <c r="H7" s="8"/>
      <c r="I7" s="8"/>
    </row>
    <row r="8" spans="1:9" ht="23.25" x14ac:dyDescent="0.35">
      <c r="A8" s="7" t="s">
        <v>26</v>
      </c>
      <c r="B8" s="7">
        <f>SUM(G2:G491)</f>
        <v>41.41</v>
      </c>
      <c r="C8" s="8"/>
      <c r="D8" s="8"/>
      <c r="E8" s="8"/>
      <c r="F8" s="8"/>
      <c r="G8" s="8"/>
      <c r="H8" s="8"/>
      <c r="I8" s="8"/>
    </row>
    <row r="9" spans="1:9" x14ac:dyDescent="0.25">
      <c r="B9" s="6" t="s">
        <v>28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A009-D818-4E75-A027-952DEDF153CD}">
  <dimension ref="A1:D2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33</v>
      </c>
    </row>
    <row r="2" spans="1:4" x14ac:dyDescent="0.25">
      <c r="A2" t="s">
        <v>34</v>
      </c>
      <c r="D2">
        <v>58.97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Budgeted Part List</vt:lpstr>
      <vt:lpstr>Sheet1</vt:lpstr>
      <vt:lpstr>Order 1</vt:lpstr>
      <vt:lpstr>Order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Brummett</dc:creator>
  <dc:description/>
  <cp:lastModifiedBy>Austin Brummett</cp:lastModifiedBy>
  <cp:revision>1</cp:revision>
  <dcterms:created xsi:type="dcterms:W3CDTF">2018-05-03T15:11:08Z</dcterms:created>
  <dcterms:modified xsi:type="dcterms:W3CDTF">2019-04-11T17:59:26Z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