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50" yWindow="240" windowWidth="22215" windowHeight="12525" tabRatio="708"/>
  </bookViews>
  <sheets>
    <sheet name="Mar15" sheetId="4" r:id="rId1"/>
    <sheet name="mriQC_notready" sheetId="5" r:id="rId2"/>
    <sheet name="fmri_notready" sheetId="6" r:id="rId3"/>
    <sheet name="eeg_notready" sheetId="7" r:id="rId4"/>
    <sheet name="loreta_notready" sheetId="8" r:id="rId5"/>
    <sheet name="CU_BehPh_notready" sheetId="9" r:id="rId6"/>
    <sheet name="FlkrPRT_notready" sheetId="10" r:id="rId7"/>
  </sheets>
  <calcPr calcId="145621"/>
</workbook>
</file>

<file path=xl/calcChain.xml><?xml version="1.0" encoding="utf-8"?>
<calcChain xmlns="http://schemas.openxmlformats.org/spreadsheetml/2006/main">
  <c r="T11" i="4" l="1"/>
  <c r="V39" i="4" l="1"/>
  <c r="R39" i="4"/>
  <c r="V25" i="4" l="1"/>
  <c r="L39" i="4" l="1"/>
  <c r="L25" i="4"/>
  <c r="C35" i="4"/>
  <c r="D35" i="4"/>
  <c r="G35" i="4"/>
  <c r="H35" i="4"/>
  <c r="C36" i="4"/>
  <c r="D36" i="4"/>
  <c r="G36" i="4"/>
  <c r="H36" i="4"/>
  <c r="C37" i="4"/>
  <c r="D37" i="4"/>
  <c r="G37" i="4"/>
  <c r="H37" i="4"/>
  <c r="H34" i="4"/>
  <c r="G34" i="4"/>
  <c r="D34" i="4"/>
  <c r="C34" i="4"/>
  <c r="H25" i="4"/>
  <c r="H39" i="4" s="1"/>
  <c r="D25" i="4"/>
  <c r="D39" i="4" s="1"/>
  <c r="L11" i="4"/>
  <c r="I7" i="4" l="1"/>
  <c r="I8" i="4"/>
  <c r="I9" i="4"/>
  <c r="I6" i="4"/>
  <c r="E7" i="4"/>
  <c r="E8" i="4"/>
  <c r="E9" i="4"/>
  <c r="E6" i="4"/>
  <c r="H11" i="4"/>
  <c r="D11" i="4"/>
  <c r="N11" i="4" l="1"/>
  <c r="T39" i="4" l="1"/>
  <c r="O39" i="4"/>
  <c r="N39" i="4"/>
  <c r="T25" i="4"/>
  <c r="O25" i="4"/>
  <c r="N25" i="4"/>
  <c r="G25" i="4"/>
  <c r="C25" i="4"/>
  <c r="C39" i="4" s="1"/>
  <c r="B23" i="4"/>
  <c r="R22" i="4"/>
  <c r="B22" i="4"/>
  <c r="R21" i="4"/>
  <c r="B21" i="4"/>
  <c r="R20" i="4"/>
  <c r="B20" i="4"/>
  <c r="O11" i="4"/>
  <c r="G11" i="4"/>
  <c r="C11" i="4"/>
  <c r="B11" i="4"/>
  <c r="B12" i="4" s="1"/>
  <c r="K9" i="4"/>
  <c r="M9" i="4" s="1"/>
  <c r="K8" i="4"/>
  <c r="M8" i="4" s="1"/>
  <c r="K7" i="4"/>
  <c r="M7" i="4" s="1"/>
  <c r="K6" i="4"/>
  <c r="M6" i="4" s="1"/>
  <c r="B37" i="4" l="1"/>
  <c r="E23" i="4"/>
  <c r="E37" i="4" s="1"/>
  <c r="I23" i="4"/>
  <c r="I37" i="4" s="1"/>
  <c r="K22" i="4"/>
  <c r="M22" i="4" s="1"/>
  <c r="S22" i="4" s="1"/>
  <c r="I22" i="4"/>
  <c r="I36" i="4" s="1"/>
  <c r="E22" i="4"/>
  <c r="E36" i="4" s="1"/>
  <c r="M11" i="4"/>
  <c r="B35" i="4"/>
  <c r="I21" i="4"/>
  <c r="I35" i="4" s="1"/>
  <c r="E21" i="4"/>
  <c r="E35" i="4" s="1"/>
  <c r="I20" i="4"/>
  <c r="I34" i="4" s="1"/>
  <c r="E20" i="4"/>
  <c r="E34" i="4" s="1"/>
  <c r="G39" i="4"/>
  <c r="P8" i="4"/>
  <c r="R7" i="4"/>
  <c r="W7" i="4" s="1"/>
  <c r="R9" i="4"/>
  <c r="U9" i="4" s="1"/>
  <c r="B25" i="4"/>
  <c r="E25" i="4" s="1"/>
  <c r="E39" i="4" s="1"/>
  <c r="E11" i="4"/>
  <c r="I11" i="4"/>
  <c r="R8" i="4"/>
  <c r="K23" i="4"/>
  <c r="K21" i="4"/>
  <c r="P6" i="4"/>
  <c r="R6" i="4"/>
  <c r="P7" i="4"/>
  <c r="P9" i="4"/>
  <c r="K11" i="4"/>
  <c r="K20" i="4"/>
  <c r="M20" i="4" s="1"/>
  <c r="B34" i="4"/>
  <c r="K35" i="4"/>
  <c r="M35" i="4" s="1"/>
  <c r="K37" i="4"/>
  <c r="B36" i="4"/>
  <c r="B39" i="4"/>
  <c r="R25" i="4"/>
  <c r="U8" i="4" l="1"/>
  <c r="U6" i="4"/>
  <c r="M37" i="4"/>
  <c r="U37" i="4" s="1"/>
  <c r="M23" i="4"/>
  <c r="U23" i="4" s="1"/>
  <c r="W22" i="4"/>
  <c r="M21" i="4"/>
  <c r="U21" i="4" s="1"/>
  <c r="I25" i="4"/>
  <c r="I39" i="4" s="1"/>
  <c r="W9" i="4"/>
  <c r="U7" i="4"/>
  <c r="M12" i="4"/>
  <c r="W8" i="4"/>
  <c r="K36" i="4"/>
  <c r="M36" i="4" s="1"/>
  <c r="P22" i="4"/>
  <c r="U22" i="4"/>
  <c r="K34" i="4"/>
  <c r="K25" i="4"/>
  <c r="R11" i="4"/>
  <c r="P23" i="4" l="1"/>
  <c r="W23" i="4"/>
  <c r="S23" i="4"/>
  <c r="M25" i="4"/>
  <c r="P21" i="4"/>
  <c r="W21" i="4"/>
  <c r="U36" i="4"/>
  <c r="S21" i="4"/>
  <c r="M34" i="4"/>
  <c r="U34" i="4" s="1"/>
  <c r="P11" i="4"/>
  <c r="N12" i="4"/>
  <c r="W6" i="4"/>
  <c r="V11" i="4"/>
  <c r="W11" i="4" s="1"/>
  <c r="P20" i="4"/>
  <c r="U20" i="4"/>
  <c r="S20" i="4"/>
  <c r="P35" i="4"/>
  <c r="S35" i="4"/>
  <c r="U11" i="4"/>
  <c r="W20" i="4"/>
  <c r="K39" i="4"/>
  <c r="W37" i="4"/>
  <c r="S37" i="4"/>
  <c r="P37" i="4"/>
  <c r="M39" i="4" l="1"/>
  <c r="W25" i="4"/>
  <c r="P34" i="4"/>
  <c r="W34" i="4"/>
  <c r="S34" i="4"/>
  <c r="P36" i="4"/>
  <c r="W36" i="4"/>
  <c r="S36" i="4"/>
  <c r="U25" i="4"/>
  <c r="P25" i="4"/>
  <c r="S25" i="4"/>
  <c r="W39" i="4" l="1"/>
  <c r="U39" i="4"/>
  <c r="P39" i="4"/>
  <c r="S39" i="4"/>
</calcChain>
</file>

<file path=xl/sharedStrings.xml><?xml version="1.0" encoding="utf-8"?>
<sst xmlns="http://schemas.openxmlformats.org/spreadsheetml/2006/main" count="453" uniqueCount="121">
  <si>
    <t>Total</t>
  </si>
  <si>
    <t>Expected</t>
  </si>
  <si>
    <t>Persons</t>
  </si>
  <si>
    <t>Columbia</t>
  </si>
  <si>
    <t>MGH</t>
  </si>
  <si>
    <t>UTSW</t>
  </si>
  <si>
    <t>U.Michigan</t>
  </si>
  <si>
    <t>Totals</t>
  </si>
  <si>
    <t>Completed</t>
  </si>
  <si>
    <t>Site</t>
  </si>
  <si>
    <t>Complete</t>
  </si>
  <si>
    <t>Incomplete</t>
  </si>
  <si>
    <t>Missing Baseline</t>
  </si>
  <si>
    <t>Missing Week1</t>
  </si>
  <si>
    <t>(%)</t>
  </si>
  <si>
    <t>N</t>
  </si>
  <si>
    <t>Processing Complete</t>
  </si>
  <si>
    <t>Processing Incomplete</t>
  </si>
  <si>
    <t>FMRI Processing (Scans)</t>
  </si>
  <si>
    <t>Quality Control (Scans)</t>
  </si>
  <si>
    <t>LORETA Processing</t>
  </si>
  <si>
    <t>Persons (missing scans)</t>
  </si>
  <si>
    <t>Persons (missing BehPhenotyping)</t>
  </si>
  <si>
    <t>Flanker/PRT Processing</t>
  </si>
  <si>
    <t>Sent to</t>
  </si>
  <si>
    <t>MIND</t>
  </si>
  <si>
    <t>Incomplete QC</t>
  </si>
  <si>
    <t>MRI SCANS AND DATA PROCESSING</t>
  </si>
  <si>
    <t>BEHAVIORAL PHENOTYPING ASSESSMENTS AND DATA PROCESSING</t>
  </si>
  <si>
    <t>EEG ASSESSMENTS AND DATA PROCESSING</t>
  </si>
  <si>
    <t>EEG Assessments</t>
  </si>
  <si>
    <t>Behavioral Phenotyping Assessments</t>
  </si>
  <si>
    <t>Randomized</t>
  </si>
  <si>
    <t>ProjectSpecificId</t>
  </si>
  <si>
    <t>Interval</t>
  </si>
  <si>
    <t>Week1</t>
  </si>
  <si>
    <t>Eval</t>
  </si>
  <si>
    <t>Subjects Missing Processing are Listed on other sheets in this workbook</t>
  </si>
  <si>
    <t>a</t>
  </si>
  <si>
    <t>b</t>
  </si>
  <si>
    <t>an additional scan, MG0202 at week1 did not have any fMRI data collected</t>
  </si>
  <si>
    <t>TX0162</t>
  </si>
  <si>
    <t>Unusable</t>
  </si>
  <si>
    <t>QC</t>
  </si>
  <si>
    <t>UM0066</t>
  </si>
  <si>
    <t>UM0103</t>
  </si>
  <si>
    <t>#</t>
  </si>
  <si>
    <t>Not yet</t>
  </si>
  <si>
    <t>transferred</t>
  </si>
  <si>
    <t>Missing</t>
  </si>
  <si>
    <t>Persons (missing EEG/BehPheno)</t>
  </si>
  <si>
    <t>CU0092</t>
  </si>
  <si>
    <t>MG0206</t>
  </si>
  <si>
    <t>MG0207</t>
  </si>
  <si>
    <t>TX0156</t>
  </si>
  <si>
    <t>TX0174</t>
  </si>
  <si>
    <t>MG0112</t>
  </si>
  <si>
    <t>MG0137</t>
  </si>
  <si>
    <t>TX0107</t>
  </si>
  <si>
    <t>UM0073</t>
  </si>
  <si>
    <t>MG0106</t>
  </si>
  <si>
    <t>TX0045</t>
  </si>
  <si>
    <t>Expected-Missing-Unusable</t>
  </si>
  <si>
    <t>CU0100</t>
  </si>
  <si>
    <t>MG0222</t>
  </si>
  <si>
    <t>MG0228</t>
  </si>
  <si>
    <t>MG0230</t>
  </si>
  <si>
    <t>MG0238</t>
  </si>
  <si>
    <t>UM0110</t>
  </si>
  <si>
    <t>CU0108</t>
  </si>
  <si>
    <t>CU0111</t>
  </si>
  <si>
    <t>TX0182</t>
  </si>
  <si>
    <t>UM0113</t>
  </si>
  <si>
    <t>CU0113</t>
  </si>
  <si>
    <t>CU0116</t>
  </si>
  <si>
    <t>TX0187</t>
  </si>
  <si>
    <t>CU0117</t>
  </si>
  <si>
    <t>TX0184</t>
  </si>
  <si>
    <t>UM0114</t>
  </si>
  <si>
    <t>TX0188</t>
  </si>
  <si>
    <t>UM0115</t>
  </si>
  <si>
    <t>CU0115</t>
  </si>
  <si>
    <t>CU0120</t>
  </si>
  <si>
    <t>CU0121</t>
  </si>
  <si>
    <t>MG0253</t>
  </si>
  <si>
    <t>MG0256</t>
  </si>
  <si>
    <t>MG0259</t>
  </si>
  <si>
    <t>MG0261</t>
  </si>
  <si>
    <t>TX0189</t>
  </si>
  <si>
    <t>TX0193</t>
  </si>
  <si>
    <t>TX0194</t>
  </si>
  <si>
    <t>TX0195</t>
  </si>
  <si>
    <t>UM0116</t>
  </si>
  <si>
    <t>MG0202</t>
  </si>
  <si>
    <t>MG0248</t>
  </si>
  <si>
    <t>TX0198</t>
  </si>
  <si>
    <t>TX0204</t>
  </si>
  <si>
    <t>CU0126</t>
  </si>
  <si>
    <t>CU0127</t>
  </si>
  <si>
    <t>CU0128</t>
  </si>
  <si>
    <t>UM0117</t>
  </si>
  <si>
    <t>UM0118</t>
  </si>
  <si>
    <t>Total rand + randIneligible + feasibility</t>
  </si>
  <si>
    <t>Target</t>
  </si>
  <si>
    <t>CU0129</t>
  </si>
  <si>
    <t>CU0130</t>
  </si>
  <si>
    <t>CU0131</t>
  </si>
  <si>
    <t>CU0133</t>
  </si>
  <si>
    <t>UM0119</t>
  </si>
  <si>
    <t>UM0120</t>
  </si>
  <si>
    <t>CU0134</t>
  </si>
  <si>
    <t>CU0135</t>
  </si>
  <si>
    <t>MG0269</t>
  </si>
  <si>
    <t>MG0270</t>
  </si>
  <si>
    <t>CU0132</t>
  </si>
  <si>
    <t>UM0121</t>
  </si>
  <si>
    <t>ID</t>
  </si>
  <si>
    <t>mri_date</t>
  </si>
  <si>
    <t>days</t>
  </si>
  <si>
    <r>
      <t>100</t>
    </r>
    <r>
      <rPr>
        <vertAlign val="superscript"/>
        <sz val="11"/>
        <color theme="1"/>
        <rFont val="Calibri"/>
        <family val="2"/>
      </rPr>
      <t xml:space="preserve"> a</t>
    </r>
  </si>
  <si>
    <t>CU0095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</si>
</sst>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63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3" xfId="1" applyNumberFormat="1" applyFon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1" xfId="0" applyBorder="1" applyAlignment="1">
      <alignment horizontal="center"/>
    </xf>
    <xf numFmtId="9" fontId="0" fillId="0" borderId="21" xfId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24" xfId="1" applyFont="1" applyBorder="1" applyAlignment="1">
      <alignment horizontal="center"/>
    </xf>
    <xf numFmtId="0" fontId="0" fillId="0" borderId="25" xfId="0" applyBorder="1"/>
    <xf numFmtId="1" fontId="0" fillId="0" borderId="23" xfId="1" applyNumberFormat="1" applyFont="1" applyBorder="1" applyAlignment="1">
      <alignment horizontal="center"/>
    </xf>
    <xf numFmtId="9" fontId="0" fillId="0" borderId="26" xfId="1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1" fontId="1" fillId="0" borderId="27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25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2" borderId="25" xfId="1" applyNumberFormat="1" applyFont="1" applyFill="1" applyBorder="1" applyAlignment="1">
      <alignment horizontal="center"/>
    </xf>
    <xf numFmtId="9" fontId="0" fillId="2" borderId="26" xfId="1" applyFont="1" applyFill="1" applyBorder="1" applyAlignment="1">
      <alignment horizontal="center"/>
    </xf>
    <xf numFmtId="9" fontId="0" fillId="2" borderId="28" xfId="1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1" fillId="3" borderId="0" xfId="0" applyFont="1" applyFill="1"/>
    <xf numFmtId="49" fontId="0" fillId="0" borderId="0" xfId="0" applyNumberFormat="1"/>
    <xf numFmtId="0" fontId="1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0" fillId="0" borderId="30" xfId="0" applyBorder="1" applyAlignment="1">
      <alignment horizontal="center"/>
    </xf>
    <xf numFmtId="1" fontId="0" fillId="0" borderId="25" xfId="1" applyNumberFormat="1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1" fillId="0" borderId="30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9" fontId="0" fillId="0" borderId="31" xfId="1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Border="1" applyAlignment="1"/>
    <xf numFmtId="0" fontId="0" fillId="0" borderId="8" xfId="0" applyBorder="1" applyAlignment="1"/>
    <xf numFmtId="164" fontId="1" fillId="0" borderId="6" xfId="1" applyNumberFormat="1" applyFont="1" applyBorder="1" applyAlignment="1">
      <alignment horizontal="center"/>
    </xf>
    <xf numFmtId="164" fontId="1" fillId="0" borderId="7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13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3D3D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abSelected="1" view="pageLayout" zoomScaleNormal="100" workbookViewId="0"/>
  </sheetViews>
  <sheetFormatPr defaultRowHeight="15" x14ac:dyDescent="0.25"/>
  <cols>
    <col min="1" max="1" width="14.5703125" style="1" customWidth="1"/>
    <col min="2" max="2" width="9.140625" bestFit="1" customWidth="1"/>
    <col min="3" max="3" width="6.42578125" style="1" customWidth="1"/>
    <col min="4" max="4" width="6.85546875" style="1" customWidth="1"/>
    <col min="5" max="5" width="8.5703125" style="4" bestFit="1" customWidth="1"/>
    <col min="6" max="6" width="2.85546875" customWidth="1"/>
    <col min="7" max="7" width="8" style="1" bestFit="1" customWidth="1"/>
    <col min="8" max="8" width="7" style="1" customWidth="1"/>
    <col min="9" max="9" width="6.85546875" style="1" customWidth="1"/>
    <col min="10" max="10" width="3.42578125" customWidth="1"/>
    <col min="11" max="11" width="9.140625" style="4" bestFit="1" customWidth="1"/>
    <col min="12" max="12" width="8.42578125" style="4" bestFit="1" customWidth="1"/>
    <col min="13" max="13" width="9.140625" style="4" customWidth="1"/>
    <col min="14" max="14" width="10.85546875" style="3" bestFit="1" customWidth="1"/>
    <col min="15" max="15" width="11" style="1" customWidth="1"/>
    <col min="16" max="16" width="9.7109375" bestFit="1" customWidth="1"/>
    <col min="17" max="17" width="2.5703125" style="1" customWidth="1"/>
    <col min="18" max="18" width="11.140625" style="1" bestFit="1" customWidth="1"/>
    <col min="19" max="19" width="10.85546875" style="1" bestFit="1" customWidth="1"/>
    <col min="20" max="20" width="5.28515625" style="1" customWidth="1"/>
    <col min="21" max="21" width="11.5703125" style="1" customWidth="1"/>
    <col min="22" max="22" width="5.28515625" style="23" customWidth="1"/>
    <col min="23" max="23" width="11.140625" style="1" bestFit="1" customWidth="1"/>
    <col min="24" max="25" width="9.140625" style="1"/>
  </cols>
  <sheetData>
    <row r="1" spans="1:25" ht="16.5" thickTop="1" thickBot="1" x14ac:dyDescent="0.3">
      <c r="B1" s="77" t="s">
        <v>27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9"/>
      <c r="X1"/>
      <c r="Y1"/>
    </row>
    <row r="2" spans="1:25" x14ac:dyDescent="0.25">
      <c r="B2" s="24"/>
      <c r="C2" s="80" t="s">
        <v>21</v>
      </c>
      <c r="D2" s="80"/>
      <c r="E2" s="81"/>
      <c r="F2" s="81"/>
      <c r="G2" s="81"/>
      <c r="H2" s="81"/>
      <c r="I2" s="82"/>
      <c r="J2" s="8"/>
      <c r="K2" s="83" t="s">
        <v>19</v>
      </c>
      <c r="L2" s="84"/>
      <c r="M2" s="84"/>
      <c r="N2" s="80"/>
      <c r="O2" s="80"/>
      <c r="P2" s="85"/>
      <c r="Q2" s="9"/>
      <c r="R2" s="99" t="s">
        <v>62</v>
      </c>
      <c r="S2" s="86" t="s">
        <v>18</v>
      </c>
      <c r="T2" s="87"/>
      <c r="U2" s="87"/>
      <c r="V2" s="87"/>
      <c r="W2" s="88"/>
      <c r="X2"/>
      <c r="Y2"/>
    </row>
    <row r="3" spans="1:25" x14ac:dyDescent="0.25">
      <c r="B3" s="26" t="s">
        <v>2</v>
      </c>
      <c r="C3" s="89" t="s">
        <v>12</v>
      </c>
      <c r="D3" s="90"/>
      <c r="E3" s="91"/>
      <c r="F3" s="8"/>
      <c r="G3" s="89" t="s">
        <v>13</v>
      </c>
      <c r="H3" s="90"/>
      <c r="I3" s="92"/>
      <c r="J3" s="8"/>
      <c r="K3" s="15" t="s">
        <v>0</v>
      </c>
      <c r="L3" s="63" t="s">
        <v>46</v>
      </c>
      <c r="M3" s="97" t="s">
        <v>62</v>
      </c>
      <c r="N3" s="46" t="s">
        <v>8</v>
      </c>
      <c r="O3" s="93" t="s">
        <v>26</v>
      </c>
      <c r="P3" s="94"/>
      <c r="Q3" s="9"/>
      <c r="R3" s="100"/>
      <c r="S3" s="21"/>
      <c r="T3" s="95" t="s">
        <v>10</v>
      </c>
      <c r="U3" s="91"/>
      <c r="V3" s="93" t="s">
        <v>11</v>
      </c>
      <c r="W3" s="96"/>
      <c r="X3"/>
      <c r="Y3"/>
    </row>
    <row r="4" spans="1:25" x14ac:dyDescent="0.25">
      <c r="A4" s="1" t="s">
        <v>9</v>
      </c>
      <c r="B4" s="45" t="s">
        <v>32</v>
      </c>
      <c r="C4" s="5" t="s">
        <v>15</v>
      </c>
      <c r="D4" s="62" t="s">
        <v>42</v>
      </c>
      <c r="E4" s="14" t="s">
        <v>14</v>
      </c>
      <c r="F4" s="8"/>
      <c r="G4" s="5" t="s">
        <v>15</v>
      </c>
      <c r="H4" s="62" t="s">
        <v>42</v>
      </c>
      <c r="I4" s="19" t="s">
        <v>14</v>
      </c>
      <c r="J4" s="8"/>
      <c r="K4" s="16" t="s">
        <v>1</v>
      </c>
      <c r="L4" s="64" t="s">
        <v>47</v>
      </c>
      <c r="M4" s="98"/>
      <c r="N4" s="13" t="s">
        <v>43</v>
      </c>
      <c r="O4" s="7" t="s">
        <v>15</v>
      </c>
      <c r="P4" s="17" t="s">
        <v>14</v>
      </c>
      <c r="Q4" s="9"/>
      <c r="R4" s="100"/>
      <c r="S4" s="9"/>
      <c r="T4" s="12" t="s">
        <v>15</v>
      </c>
      <c r="U4" s="39" t="s">
        <v>14</v>
      </c>
      <c r="V4" s="22" t="s">
        <v>15</v>
      </c>
      <c r="W4" s="27" t="s">
        <v>14</v>
      </c>
      <c r="X4"/>
      <c r="Y4"/>
    </row>
    <row r="5" spans="1:25" x14ac:dyDescent="0.25">
      <c r="B5" s="25"/>
      <c r="C5" s="12"/>
      <c r="D5" s="9"/>
      <c r="E5" s="14"/>
      <c r="F5" s="8"/>
      <c r="G5" s="5"/>
      <c r="H5" s="7"/>
      <c r="I5" s="17"/>
      <c r="J5" s="8"/>
      <c r="K5" s="16"/>
      <c r="L5" s="64" t="s">
        <v>48</v>
      </c>
      <c r="M5" s="98"/>
      <c r="N5" s="13"/>
      <c r="O5" s="7"/>
      <c r="P5" s="17"/>
      <c r="Q5" s="9"/>
      <c r="R5" s="100"/>
      <c r="S5" s="9"/>
      <c r="T5" s="12"/>
      <c r="U5" s="13"/>
      <c r="V5" s="20"/>
      <c r="W5" s="27"/>
      <c r="X5"/>
      <c r="Y5"/>
    </row>
    <row r="6" spans="1:25" x14ac:dyDescent="0.25">
      <c r="A6" s="1" t="s">
        <v>3</v>
      </c>
      <c r="B6" s="25">
        <v>87</v>
      </c>
      <c r="C6" s="12">
        <v>1</v>
      </c>
      <c r="D6" s="9">
        <v>2</v>
      </c>
      <c r="E6" s="6">
        <f>(C6+D6)/B6</f>
        <v>3.4482758620689655E-2</v>
      </c>
      <c r="F6" s="8"/>
      <c r="G6" s="10">
        <v>8</v>
      </c>
      <c r="H6" s="11">
        <v>4</v>
      </c>
      <c r="I6" s="17">
        <f>(G6+H6)/B6</f>
        <v>0.13793103448275862</v>
      </c>
      <c r="J6" s="8"/>
      <c r="K6" s="16">
        <f>B6*2</f>
        <v>174</v>
      </c>
      <c r="L6" s="9">
        <v>0</v>
      </c>
      <c r="M6" s="43">
        <f>K6-C6-D6-G6-H6</f>
        <v>159</v>
      </c>
      <c r="N6" s="13">
        <v>157</v>
      </c>
      <c r="O6" s="11">
        <v>0</v>
      </c>
      <c r="P6" s="17">
        <f>O6/M6</f>
        <v>0</v>
      </c>
      <c r="Q6" s="9"/>
      <c r="R6" s="40">
        <f>M6</f>
        <v>159</v>
      </c>
      <c r="S6" s="9"/>
      <c r="T6" s="12">
        <v>139</v>
      </c>
      <c r="U6" s="6">
        <f>T6/R6</f>
        <v>0.87421383647798745</v>
      </c>
      <c r="V6" s="11">
        <v>18</v>
      </c>
      <c r="W6" s="28">
        <f>V6/R6</f>
        <v>0.11320754716981132</v>
      </c>
      <c r="X6"/>
      <c r="Y6"/>
    </row>
    <row r="7" spans="1:25" x14ac:dyDescent="0.25">
      <c r="A7" s="1" t="s">
        <v>4</v>
      </c>
      <c r="B7" s="25">
        <v>52</v>
      </c>
      <c r="C7" s="12">
        <v>3</v>
      </c>
      <c r="D7" s="9">
        <v>0</v>
      </c>
      <c r="E7" s="6">
        <f>(C7+D7)/B7</f>
        <v>5.7692307692307696E-2</v>
      </c>
      <c r="F7" s="8"/>
      <c r="G7" s="10">
        <v>12</v>
      </c>
      <c r="H7" s="11">
        <v>0</v>
      </c>
      <c r="I7" s="17">
        <f>(G7+H7)/B7</f>
        <v>0.23076923076923078</v>
      </c>
      <c r="J7" s="8"/>
      <c r="K7" s="16">
        <f>B7*2</f>
        <v>104</v>
      </c>
      <c r="L7" s="9">
        <v>0</v>
      </c>
      <c r="M7" s="43">
        <f t="shared" ref="M7:M9" si="0">K7-C7-D7-G7-H7</f>
        <v>89</v>
      </c>
      <c r="N7" s="13">
        <v>88</v>
      </c>
      <c r="O7" s="11">
        <v>0</v>
      </c>
      <c r="P7" s="17">
        <f>O7/M7</f>
        <v>0</v>
      </c>
      <c r="Q7" s="9"/>
      <c r="R7" s="40">
        <f>M7</f>
        <v>89</v>
      </c>
      <c r="S7" s="9"/>
      <c r="T7" s="12">
        <v>77</v>
      </c>
      <c r="U7" s="6">
        <f t="shared" ref="U7:U8" si="1">T7/R7</f>
        <v>0.8651685393258427</v>
      </c>
      <c r="V7" s="11">
        <v>11</v>
      </c>
      <c r="W7" s="28">
        <f t="shared" ref="W7:W9" si="2">V7/R7</f>
        <v>0.12359550561797752</v>
      </c>
      <c r="X7"/>
      <c r="Y7"/>
    </row>
    <row r="8" spans="1:25" x14ac:dyDescent="0.25">
      <c r="A8" s="1" t="s">
        <v>5</v>
      </c>
      <c r="B8" s="25">
        <v>98</v>
      </c>
      <c r="C8" s="12">
        <v>3</v>
      </c>
      <c r="D8" s="9">
        <v>0</v>
      </c>
      <c r="E8" s="6">
        <f>(C8+D8)/B8</f>
        <v>3.0612244897959183E-2</v>
      </c>
      <c r="F8" s="8"/>
      <c r="G8" s="10">
        <v>9</v>
      </c>
      <c r="H8" s="11">
        <v>0</v>
      </c>
      <c r="I8" s="17">
        <f>(G8+H8)/B8</f>
        <v>9.1836734693877556E-2</v>
      </c>
      <c r="J8" s="8"/>
      <c r="K8" s="16">
        <f>B8*2</f>
        <v>196</v>
      </c>
      <c r="L8" s="9">
        <v>0</v>
      </c>
      <c r="M8" s="43">
        <f t="shared" si="0"/>
        <v>184</v>
      </c>
      <c r="N8" s="13">
        <v>183</v>
      </c>
      <c r="O8" s="11">
        <v>0</v>
      </c>
      <c r="P8" s="17">
        <f>O8/M8</f>
        <v>0</v>
      </c>
      <c r="Q8" s="9"/>
      <c r="R8" s="40">
        <f>M8</f>
        <v>184</v>
      </c>
      <c r="S8" s="9"/>
      <c r="T8" s="12">
        <v>174</v>
      </c>
      <c r="U8" s="6">
        <f t="shared" si="1"/>
        <v>0.94565217391304346</v>
      </c>
      <c r="V8" s="11">
        <v>9</v>
      </c>
      <c r="W8" s="28">
        <f t="shared" si="2"/>
        <v>4.8913043478260872E-2</v>
      </c>
      <c r="X8"/>
      <c r="Y8"/>
    </row>
    <row r="9" spans="1:25" ht="17.25" x14ac:dyDescent="0.25">
      <c r="A9" s="1" t="s">
        <v>6</v>
      </c>
      <c r="B9" s="25">
        <v>59</v>
      </c>
      <c r="C9" s="12">
        <v>0</v>
      </c>
      <c r="D9" s="9">
        <v>0</v>
      </c>
      <c r="E9" s="6">
        <f>(C9+D9)/B9</f>
        <v>0</v>
      </c>
      <c r="F9" s="8"/>
      <c r="G9" s="10">
        <v>4</v>
      </c>
      <c r="H9" s="11">
        <v>0</v>
      </c>
      <c r="I9" s="17">
        <f>(G9+H9)/B9</f>
        <v>6.7796610169491525E-2</v>
      </c>
      <c r="J9" s="8"/>
      <c r="K9" s="16">
        <f>B9*2</f>
        <v>118</v>
      </c>
      <c r="L9" s="9">
        <v>0</v>
      </c>
      <c r="M9" s="43">
        <f t="shared" si="0"/>
        <v>114</v>
      </c>
      <c r="N9" s="13">
        <v>114</v>
      </c>
      <c r="O9" s="11">
        <v>0</v>
      </c>
      <c r="P9" s="17">
        <f>O9/M9</f>
        <v>0</v>
      </c>
      <c r="Q9" s="9"/>
      <c r="R9" s="40">
        <f>M9</f>
        <v>114</v>
      </c>
      <c r="S9" s="9"/>
      <c r="T9" s="12" t="s">
        <v>119</v>
      </c>
      <c r="U9" s="6">
        <f>52/R9</f>
        <v>0.45614035087719296</v>
      </c>
      <c r="V9" s="11">
        <v>14</v>
      </c>
      <c r="W9" s="28">
        <f t="shared" si="2"/>
        <v>0.12280701754385964</v>
      </c>
      <c r="X9"/>
      <c r="Y9"/>
    </row>
    <row r="10" spans="1:25" x14ac:dyDescent="0.25">
      <c r="B10" s="25"/>
      <c r="C10" s="12"/>
      <c r="D10" s="9"/>
      <c r="E10" s="6"/>
      <c r="F10" s="8"/>
      <c r="G10" s="5"/>
      <c r="H10" s="7"/>
      <c r="I10" s="19"/>
      <c r="J10" s="8"/>
      <c r="K10" s="16"/>
      <c r="L10" s="9"/>
      <c r="M10" s="42"/>
      <c r="N10" s="57"/>
      <c r="O10" s="11"/>
      <c r="P10" s="17"/>
      <c r="Q10" s="9"/>
      <c r="R10" s="40"/>
      <c r="S10" s="9"/>
      <c r="T10" s="12"/>
      <c r="U10" s="6"/>
      <c r="V10" s="11"/>
      <c r="W10" s="28"/>
      <c r="X10"/>
      <c r="Y10"/>
    </row>
    <row r="11" spans="1:25" ht="15.75" thickBot="1" x14ac:dyDescent="0.3">
      <c r="A11" s="1" t="s">
        <v>7</v>
      </c>
      <c r="B11" s="25">
        <f>SUM(B6:B9)</f>
        <v>296</v>
      </c>
      <c r="C11" s="30">
        <f>SUM(C6:C9)</f>
        <v>7</v>
      </c>
      <c r="D11" s="37">
        <f>SUM(D6:D9)</f>
        <v>2</v>
      </c>
      <c r="E11" s="31">
        <f>(C11+D11)/B11</f>
        <v>3.0405405405405407E-2</v>
      </c>
      <c r="F11" s="32"/>
      <c r="G11" s="33">
        <f>SUM(G6:G9)</f>
        <v>33</v>
      </c>
      <c r="H11" s="61">
        <f>SUM(H6:H9)</f>
        <v>4</v>
      </c>
      <c r="I11" s="34">
        <f>(G11+H11)/B11</f>
        <v>0.125</v>
      </c>
      <c r="J11" s="32"/>
      <c r="K11" s="35">
        <f>SUM(K6:K9)</f>
        <v>592</v>
      </c>
      <c r="L11" s="37">
        <f>SUM(L6:L9)</f>
        <v>0</v>
      </c>
      <c r="M11" s="65">
        <f>SUM(M6:M9)</f>
        <v>546</v>
      </c>
      <c r="N11" s="60">
        <f>SUM(N6:N9)</f>
        <v>542</v>
      </c>
      <c r="O11" s="47">
        <f>SUM(O6:O9)</f>
        <v>0</v>
      </c>
      <c r="P11" s="48">
        <f>O11/M11</f>
        <v>0</v>
      </c>
      <c r="Q11" s="37"/>
      <c r="R11" s="41">
        <f>M11</f>
        <v>546</v>
      </c>
      <c r="S11" s="37"/>
      <c r="T11" s="30">
        <f>SUM(T6:T8)+100</f>
        <v>490</v>
      </c>
      <c r="U11" s="31">
        <f>T11/R11</f>
        <v>0.89743589743589747</v>
      </c>
      <c r="V11" s="47">
        <f>SUM(V6:V9)</f>
        <v>52</v>
      </c>
      <c r="W11" s="49">
        <f>V11/R11</f>
        <v>9.5238095238095233E-2</v>
      </c>
      <c r="X11"/>
      <c r="Y11"/>
    </row>
    <row r="12" spans="1:25" s="71" customFormat="1" ht="36.75" customHeight="1" thickTop="1" x14ac:dyDescent="0.25">
      <c r="A12" s="66" t="s">
        <v>102</v>
      </c>
      <c r="B12" s="67">
        <f>B11+13</f>
        <v>309</v>
      </c>
      <c r="C12" s="69"/>
      <c r="D12" s="69"/>
      <c r="E12" s="70"/>
      <c r="G12" s="69"/>
      <c r="H12" s="69"/>
      <c r="I12" s="69"/>
      <c r="K12" s="70"/>
      <c r="L12" s="70"/>
      <c r="M12" s="72">
        <f>M11/K11</f>
        <v>0.92229729729729726</v>
      </c>
      <c r="N12" s="72">
        <f>N11/M11</f>
        <v>0.9926739926739927</v>
      </c>
      <c r="O12" s="69"/>
      <c r="Q12" s="69"/>
      <c r="R12" s="69"/>
      <c r="S12" s="69"/>
      <c r="T12" s="73"/>
      <c r="U12" s="69"/>
      <c r="V12" s="74"/>
      <c r="W12" s="69"/>
    </row>
    <row r="13" spans="1:25" ht="16.5" thickBot="1" x14ac:dyDescent="0.3">
      <c r="A13" s="29" t="s">
        <v>103</v>
      </c>
      <c r="B13" s="68">
        <v>309</v>
      </c>
      <c r="X13"/>
      <c r="Y13"/>
    </row>
    <row r="14" spans="1:25" ht="16.5" thickTop="1" thickBot="1" x14ac:dyDescent="0.3">
      <c r="B14" s="2"/>
      <c r="X14"/>
      <c r="Y14"/>
    </row>
    <row r="15" spans="1:25" ht="16.5" thickTop="1" thickBot="1" x14ac:dyDescent="0.3">
      <c r="B15" s="77" t="s">
        <v>29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9"/>
      <c r="X15"/>
      <c r="Y15"/>
    </row>
    <row r="16" spans="1:25" x14ac:dyDescent="0.25">
      <c r="B16" s="38"/>
      <c r="C16" s="80" t="s">
        <v>50</v>
      </c>
      <c r="D16" s="80"/>
      <c r="E16" s="101"/>
      <c r="F16" s="101"/>
      <c r="G16" s="101"/>
      <c r="H16" s="101"/>
      <c r="I16" s="102"/>
      <c r="J16" s="8"/>
      <c r="K16" s="83" t="s">
        <v>30</v>
      </c>
      <c r="L16" s="84"/>
      <c r="M16" s="84"/>
      <c r="N16" s="103"/>
      <c r="O16" s="103"/>
      <c r="P16" s="103"/>
      <c r="Q16" s="103"/>
      <c r="R16" s="103"/>
      <c r="S16" s="104"/>
      <c r="T16" s="105" t="s">
        <v>20</v>
      </c>
      <c r="U16" s="86"/>
      <c r="V16" s="86"/>
      <c r="W16" s="106"/>
      <c r="X16"/>
      <c r="Y16"/>
    </row>
    <row r="17" spans="1:25" x14ac:dyDescent="0.25">
      <c r="B17" s="26" t="s">
        <v>2</v>
      </c>
      <c r="C17" s="89" t="s">
        <v>12</v>
      </c>
      <c r="D17" s="90"/>
      <c r="E17" s="91"/>
      <c r="F17" s="8"/>
      <c r="G17" s="89" t="s">
        <v>13</v>
      </c>
      <c r="H17" s="90"/>
      <c r="I17" s="92"/>
      <c r="J17" s="8"/>
      <c r="K17" s="15" t="s">
        <v>0</v>
      </c>
      <c r="L17" s="63" t="s">
        <v>46</v>
      </c>
      <c r="M17" s="97" t="s">
        <v>62</v>
      </c>
      <c r="N17" s="46" t="s">
        <v>24</v>
      </c>
      <c r="O17" s="89" t="s">
        <v>16</v>
      </c>
      <c r="P17" s="91"/>
      <c r="Q17" s="9"/>
      <c r="R17" s="93" t="s">
        <v>17</v>
      </c>
      <c r="S17" s="94"/>
      <c r="T17" s="107" t="s">
        <v>10</v>
      </c>
      <c r="U17" s="91"/>
      <c r="V17" s="93" t="s">
        <v>11</v>
      </c>
      <c r="W17" s="96"/>
      <c r="X17"/>
      <c r="Y17"/>
    </row>
    <row r="18" spans="1:25" x14ac:dyDescent="0.25">
      <c r="A18" s="1" t="s">
        <v>9</v>
      </c>
      <c r="B18" s="45" t="s">
        <v>32</v>
      </c>
      <c r="C18" s="5" t="s">
        <v>15</v>
      </c>
      <c r="D18" s="62" t="s">
        <v>42</v>
      </c>
      <c r="E18" s="14" t="s">
        <v>14</v>
      </c>
      <c r="F18" s="8"/>
      <c r="G18" s="5" t="s">
        <v>15</v>
      </c>
      <c r="H18" s="62" t="s">
        <v>42</v>
      </c>
      <c r="I18" s="19" t="s">
        <v>14</v>
      </c>
      <c r="J18" s="8"/>
      <c r="K18" s="16" t="s">
        <v>1</v>
      </c>
      <c r="L18" s="64" t="s">
        <v>47</v>
      </c>
      <c r="M18" s="98"/>
      <c r="N18" s="13" t="s">
        <v>25</v>
      </c>
      <c r="O18" s="12" t="s">
        <v>15</v>
      </c>
      <c r="P18" s="13" t="s">
        <v>14</v>
      </c>
      <c r="Q18" s="9"/>
      <c r="R18" s="12" t="s">
        <v>15</v>
      </c>
      <c r="S18" s="18" t="s">
        <v>14</v>
      </c>
      <c r="T18" s="16" t="s">
        <v>15</v>
      </c>
      <c r="U18" s="13" t="s">
        <v>14</v>
      </c>
      <c r="V18" s="20" t="s">
        <v>15</v>
      </c>
      <c r="W18" s="27" t="s">
        <v>14</v>
      </c>
      <c r="X18"/>
      <c r="Y18"/>
    </row>
    <row r="19" spans="1:25" x14ac:dyDescent="0.25">
      <c r="B19" s="25"/>
      <c r="C19" s="5"/>
      <c r="D19" s="7"/>
      <c r="E19" s="6"/>
      <c r="F19" s="8"/>
      <c r="G19" s="12"/>
      <c r="H19" s="9"/>
      <c r="I19" s="18"/>
      <c r="J19" s="8"/>
      <c r="K19" s="16"/>
      <c r="L19" s="64" t="s">
        <v>48</v>
      </c>
      <c r="M19" s="98"/>
      <c r="N19" s="13"/>
      <c r="O19" s="12"/>
      <c r="P19" s="13"/>
      <c r="Q19" s="9"/>
      <c r="R19" s="12"/>
      <c r="S19" s="18"/>
      <c r="T19" s="16"/>
      <c r="U19" s="13"/>
      <c r="V19" s="20"/>
      <c r="W19" s="27"/>
      <c r="X19"/>
      <c r="Y19"/>
    </row>
    <row r="20" spans="1:25" x14ac:dyDescent="0.25">
      <c r="A20" s="1" t="s">
        <v>3</v>
      </c>
      <c r="B20" s="25">
        <f>B6</f>
        <v>87</v>
      </c>
      <c r="C20" s="10">
        <v>2</v>
      </c>
      <c r="D20" s="11">
        <v>1</v>
      </c>
      <c r="E20" s="6">
        <f>(C20+D20)/B20</f>
        <v>3.4482758620689655E-2</v>
      </c>
      <c r="F20" s="8"/>
      <c r="G20" s="12">
        <v>4</v>
      </c>
      <c r="H20" s="9">
        <v>1</v>
      </c>
      <c r="I20" s="17">
        <f>(G20+H20)/B20</f>
        <v>5.7471264367816091E-2</v>
      </c>
      <c r="J20" s="8"/>
      <c r="K20" s="16">
        <f>B20*2</f>
        <v>174</v>
      </c>
      <c r="L20" s="75">
        <v>0</v>
      </c>
      <c r="M20" s="43">
        <f>K20-C20-D20-G20-H20</f>
        <v>166</v>
      </c>
      <c r="N20" s="13">
        <v>163</v>
      </c>
      <c r="O20" s="12">
        <v>163</v>
      </c>
      <c r="P20" s="6">
        <f>O20/M20</f>
        <v>0.98192771084337349</v>
      </c>
      <c r="Q20" s="9"/>
      <c r="R20" s="12">
        <f>N20-O20</f>
        <v>0</v>
      </c>
      <c r="S20" s="17">
        <f>R20/M20</f>
        <v>0</v>
      </c>
      <c r="T20" s="16">
        <v>138</v>
      </c>
      <c r="U20" s="6">
        <f>T20/M20</f>
        <v>0.83132530120481929</v>
      </c>
      <c r="V20" s="11">
        <v>21</v>
      </c>
      <c r="W20" s="28">
        <f>V20/M20</f>
        <v>0.12650602409638553</v>
      </c>
      <c r="X20"/>
      <c r="Y20"/>
    </row>
    <row r="21" spans="1:25" x14ac:dyDescent="0.25">
      <c r="A21" s="1" t="s">
        <v>4</v>
      </c>
      <c r="B21" s="25">
        <f>B7</f>
        <v>52</v>
      </c>
      <c r="C21" s="10">
        <v>2</v>
      </c>
      <c r="D21" s="11">
        <v>1</v>
      </c>
      <c r="E21" s="6">
        <f t="shared" ref="E21:E23" si="3">(C21+D21)/B21</f>
        <v>5.7692307692307696E-2</v>
      </c>
      <c r="F21" s="8"/>
      <c r="G21" s="12">
        <v>15</v>
      </c>
      <c r="H21" s="9">
        <v>0</v>
      </c>
      <c r="I21" s="17">
        <f t="shared" ref="I21:I23" si="4">(G21+H21)/B21</f>
        <v>0.28846153846153844</v>
      </c>
      <c r="J21" s="8"/>
      <c r="K21" s="16">
        <f>B21*2</f>
        <v>104</v>
      </c>
      <c r="L21" s="75">
        <v>0</v>
      </c>
      <c r="M21" s="43">
        <f t="shared" ref="M21:M23" si="5">K21-C21-D21-G21-H21</f>
        <v>86</v>
      </c>
      <c r="N21" s="13">
        <v>86</v>
      </c>
      <c r="O21" s="12">
        <v>86</v>
      </c>
      <c r="P21" s="6">
        <f>O21/M21</f>
        <v>1</v>
      </c>
      <c r="Q21" s="9"/>
      <c r="R21" s="12">
        <f>N21-O21</f>
        <v>0</v>
      </c>
      <c r="S21" s="17">
        <f>R21/M21</f>
        <v>0</v>
      </c>
      <c r="T21" s="16">
        <v>72</v>
      </c>
      <c r="U21" s="6">
        <f>T21/M21</f>
        <v>0.83720930232558144</v>
      </c>
      <c r="V21" s="11">
        <v>14</v>
      </c>
      <c r="W21" s="28">
        <f>V21/M21</f>
        <v>0.16279069767441862</v>
      </c>
      <c r="X21"/>
      <c r="Y21"/>
    </row>
    <row r="22" spans="1:25" x14ac:dyDescent="0.25">
      <c r="A22" s="1" t="s">
        <v>5</v>
      </c>
      <c r="B22" s="25">
        <f>B8</f>
        <v>98</v>
      </c>
      <c r="C22" s="10">
        <v>2</v>
      </c>
      <c r="D22" s="11">
        <v>0</v>
      </c>
      <c r="E22" s="6">
        <f t="shared" si="3"/>
        <v>2.0408163265306121E-2</v>
      </c>
      <c r="F22" s="8"/>
      <c r="G22" s="12">
        <v>8</v>
      </c>
      <c r="H22" s="9">
        <v>0</v>
      </c>
      <c r="I22" s="17">
        <f t="shared" si="4"/>
        <v>8.1632653061224483E-2</v>
      </c>
      <c r="J22" s="8"/>
      <c r="K22" s="16">
        <f>B22*2</f>
        <v>196</v>
      </c>
      <c r="L22" s="75">
        <v>0</v>
      </c>
      <c r="M22" s="43">
        <f t="shared" si="5"/>
        <v>186</v>
      </c>
      <c r="N22" s="13">
        <v>184</v>
      </c>
      <c r="O22" s="12">
        <v>183</v>
      </c>
      <c r="P22" s="6">
        <f>O22/M22</f>
        <v>0.9838709677419355</v>
      </c>
      <c r="Q22" s="9"/>
      <c r="R22" s="12">
        <f>N22-O22</f>
        <v>1</v>
      </c>
      <c r="S22" s="17">
        <f>R22/M22</f>
        <v>5.3763440860215058E-3</v>
      </c>
      <c r="T22" s="16">
        <v>163</v>
      </c>
      <c r="U22" s="6">
        <f>T22/M22</f>
        <v>0.87634408602150538</v>
      </c>
      <c r="V22" s="11">
        <v>16</v>
      </c>
      <c r="W22" s="28">
        <f>V22/M22</f>
        <v>8.6021505376344093E-2</v>
      </c>
      <c r="X22"/>
      <c r="Y22"/>
    </row>
    <row r="23" spans="1:25" x14ac:dyDescent="0.25">
      <c r="A23" s="1" t="s">
        <v>6</v>
      </c>
      <c r="B23" s="25">
        <f>B9</f>
        <v>59</v>
      </c>
      <c r="C23" s="10">
        <v>3</v>
      </c>
      <c r="D23" s="11">
        <v>2</v>
      </c>
      <c r="E23" s="6">
        <f t="shared" si="3"/>
        <v>8.4745762711864403E-2</v>
      </c>
      <c r="F23" s="8"/>
      <c r="G23" s="12">
        <v>11</v>
      </c>
      <c r="H23" s="9">
        <v>1</v>
      </c>
      <c r="I23" s="17">
        <f t="shared" si="4"/>
        <v>0.20338983050847459</v>
      </c>
      <c r="J23" s="8"/>
      <c r="K23" s="16">
        <f>B23*2</f>
        <v>118</v>
      </c>
      <c r="L23" s="75">
        <v>0</v>
      </c>
      <c r="M23" s="43">
        <f t="shared" si="5"/>
        <v>101</v>
      </c>
      <c r="N23" s="13">
        <v>102</v>
      </c>
      <c r="O23" s="12">
        <v>100</v>
      </c>
      <c r="P23" s="6">
        <f>O23/M23</f>
        <v>0.99009900990099009</v>
      </c>
      <c r="Q23" s="9"/>
      <c r="R23" s="12">
        <v>3</v>
      </c>
      <c r="S23" s="17">
        <f>R23/M23</f>
        <v>2.9702970297029702E-2</v>
      </c>
      <c r="T23" s="16">
        <v>86</v>
      </c>
      <c r="U23" s="6">
        <f>T23/M23</f>
        <v>0.85148514851485146</v>
      </c>
      <c r="V23" s="11">
        <v>14</v>
      </c>
      <c r="W23" s="28">
        <f>V23/M23</f>
        <v>0.13861386138613863</v>
      </c>
      <c r="X23"/>
      <c r="Y23"/>
    </row>
    <row r="24" spans="1:25" x14ac:dyDescent="0.25">
      <c r="B24" s="25"/>
      <c r="C24" s="5"/>
      <c r="D24" s="7"/>
      <c r="E24" s="14"/>
      <c r="F24" s="8"/>
      <c r="G24" s="12"/>
      <c r="H24" s="9"/>
      <c r="I24" s="17"/>
      <c r="J24" s="8"/>
      <c r="K24" s="16"/>
      <c r="L24" s="9"/>
      <c r="M24" s="42"/>
      <c r="N24" s="13"/>
      <c r="O24" s="12"/>
      <c r="P24" s="6"/>
      <c r="Q24" s="9"/>
      <c r="R24" s="12"/>
      <c r="S24" s="17"/>
      <c r="T24" s="16"/>
      <c r="U24" s="6"/>
      <c r="V24" s="11"/>
      <c r="W24" s="28"/>
      <c r="X24"/>
      <c r="Y24"/>
    </row>
    <row r="25" spans="1:25" ht="15.75" thickBot="1" x14ac:dyDescent="0.3">
      <c r="A25" s="1" t="s">
        <v>7</v>
      </c>
      <c r="B25" s="29">
        <f>B11</f>
        <v>296</v>
      </c>
      <c r="C25" s="33">
        <f>SUM(C20:C23)</f>
        <v>9</v>
      </c>
      <c r="D25" s="61">
        <f>SUM(D20:D23)</f>
        <v>4</v>
      </c>
      <c r="E25" s="31">
        <f>(C25+D25)/B25</f>
        <v>4.3918918918918921E-2</v>
      </c>
      <c r="F25" s="32"/>
      <c r="G25" s="30">
        <f>SUM(G20:G23)</f>
        <v>38</v>
      </c>
      <c r="H25" s="37">
        <f>SUM(H20:H23)</f>
        <v>2</v>
      </c>
      <c r="I25" s="34">
        <f>(G25+H25)/B25</f>
        <v>0.13513513513513514</v>
      </c>
      <c r="J25" s="32"/>
      <c r="K25" s="35">
        <f>SUM(K20:K23)</f>
        <v>592</v>
      </c>
      <c r="L25" s="37">
        <f>SUM(L20:L23)</f>
        <v>0</v>
      </c>
      <c r="M25" s="44">
        <f>SUM(M20:M23)</f>
        <v>539</v>
      </c>
      <c r="N25" s="36">
        <f>SUM(N20:N23)</f>
        <v>535</v>
      </c>
      <c r="O25" s="30">
        <f>SUM(O20:O23)</f>
        <v>532</v>
      </c>
      <c r="P25" s="31">
        <f>O25/M25</f>
        <v>0.98701298701298701</v>
      </c>
      <c r="Q25" s="37"/>
      <c r="R25" s="50">
        <f>N25-O25</f>
        <v>3</v>
      </c>
      <c r="S25" s="48">
        <f>R25/M25</f>
        <v>5.5658627087198514E-3</v>
      </c>
      <c r="T25" s="35">
        <f>SUM(T20:T23)</f>
        <v>459</v>
      </c>
      <c r="U25" s="31">
        <f>T25/M25</f>
        <v>0.85157699443413726</v>
      </c>
      <c r="V25" s="47">
        <f>SUM(V20:V23)</f>
        <v>65</v>
      </c>
      <c r="W25" s="49">
        <f>V25/M25</f>
        <v>0.12059369202226346</v>
      </c>
      <c r="X25"/>
      <c r="Y25"/>
    </row>
    <row r="26" spans="1:25" ht="15.75" thickTop="1" x14ac:dyDescent="0.25">
      <c r="G26" s="2"/>
      <c r="H26" s="2"/>
      <c r="I26" s="2"/>
      <c r="X26"/>
      <c r="Y26"/>
    </row>
    <row r="27" spans="1:25" x14ac:dyDescent="0.25">
      <c r="G27" s="2"/>
      <c r="H27" s="2"/>
      <c r="I27" s="2"/>
      <c r="X27"/>
      <c r="Y27"/>
    </row>
    <row r="28" spans="1:25" ht="15.75" thickBot="1" x14ac:dyDescent="0.3">
      <c r="X28"/>
      <c r="Y28"/>
    </row>
    <row r="29" spans="1:25" ht="16.5" thickTop="1" thickBot="1" x14ac:dyDescent="0.3">
      <c r="B29" s="77" t="s">
        <v>28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9"/>
      <c r="X29"/>
      <c r="Y29"/>
    </row>
    <row r="30" spans="1:25" x14ac:dyDescent="0.25">
      <c r="B30" s="38"/>
      <c r="C30" s="80" t="s">
        <v>22</v>
      </c>
      <c r="D30" s="80"/>
      <c r="E30" s="101"/>
      <c r="F30" s="101"/>
      <c r="G30" s="101"/>
      <c r="H30" s="101"/>
      <c r="I30" s="102"/>
      <c r="J30" s="8"/>
      <c r="K30" s="83" t="s">
        <v>31</v>
      </c>
      <c r="L30" s="84"/>
      <c r="M30" s="84"/>
      <c r="N30" s="103"/>
      <c r="O30" s="103"/>
      <c r="P30" s="103"/>
      <c r="Q30" s="103"/>
      <c r="R30" s="103"/>
      <c r="S30" s="104"/>
      <c r="T30" s="105" t="s">
        <v>23</v>
      </c>
      <c r="U30" s="86"/>
      <c r="V30" s="86"/>
      <c r="W30" s="106"/>
      <c r="X30"/>
      <c r="Y30"/>
    </row>
    <row r="31" spans="1:25" x14ac:dyDescent="0.25">
      <c r="B31" s="26" t="s">
        <v>2</v>
      </c>
      <c r="C31" s="89" t="s">
        <v>12</v>
      </c>
      <c r="D31" s="90"/>
      <c r="E31" s="91"/>
      <c r="F31" s="8"/>
      <c r="G31" s="89" t="s">
        <v>13</v>
      </c>
      <c r="H31" s="90"/>
      <c r="I31" s="92"/>
      <c r="J31" s="8"/>
      <c r="K31" s="15" t="s">
        <v>0</v>
      </c>
      <c r="L31" s="63" t="s">
        <v>46</v>
      </c>
      <c r="M31" s="97" t="s">
        <v>62</v>
      </c>
      <c r="N31" s="46" t="s">
        <v>24</v>
      </c>
      <c r="O31" s="89" t="s">
        <v>16</v>
      </c>
      <c r="P31" s="91"/>
      <c r="Q31" s="9"/>
      <c r="R31" s="93" t="s">
        <v>17</v>
      </c>
      <c r="S31" s="94"/>
      <c r="T31" s="107" t="s">
        <v>10</v>
      </c>
      <c r="U31" s="91"/>
      <c r="V31" s="93" t="s">
        <v>11</v>
      </c>
      <c r="W31" s="96"/>
      <c r="X31"/>
      <c r="Y31"/>
    </row>
    <row r="32" spans="1:25" x14ac:dyDescent="0.25">
      <c r="A32" s="1" t="s">
        <v>9</v>
      </c>
      <c r="B32" s="45" t="s">
        <v>32</v>
      </c>
      <c r="C32" s="5" t="s">
        <v>15</v>
      </c>
      <c r="D32" s="62" t="s">
        <v>42</v>
      </c>
      <c r="E32" s="14" t="s">
        <v>14</v>
      </c>
      <c r="F32" s="8"/>
      <c r="G32" s="5" t="s">
        <v>15</v>
      </c>
      <c r="H32" s="62" t="s">
        <v>42</v>
      </c>
      <c r="I32" s="19" t="s">
        <v>14</v>
      </c>
      <c r="J32" s="8"/>
      <c r="K32" s="16" t="s">
        <v>1</v>
      </c>
      <c r="L32" s="64" t="s">
        <v>47</v>
      </c>
      <c r="M32" s="98"/>
      <c r="N32" s="13" t="s">
        <v>25</v>
      </c>
      <c r="O32" s="12" t="s">
        <v>15</v>
      </c>
      <c r="P32" s="13" t="s">
        <v>14</v>
      </c>
      <c r="Q32" s="9"/>
      <c r="R32" s="12" t="s">
        <v>15</v>
      </c>
      <c r="S32" s="18" t="s">
        <v>14</v>
      </c>
      <c r="T32" s="16" t="s">
        <v>15</v>
      </c>
      <c r="U32" s="13" t="s">
        <v>14</v>
      </c>
      <c r="V32" s="20" t="s">
        <v>15</v>
      </c>
      <c r="W32" s="27" t="s">
        <v>14</v>
      </c>
      <c r="X32"/>
      <c r="Y32"/>
    </row>
    <row r="33" spans="1:25" x14ac:dyDescent="0.25">
      <c r="B33" s="25"/>
      <c r="C33" s="5"/>
      <c r="D33" s="7"/>
      <c r="E33" s="6"/>
      <c r="F33" s="8"/>
      <c r="G33" s="12"/>
      <c r="H33" s="9"/>
      <c r="I33" s="18"/>
      <c r="J33" s="8"/>
      <c r="K33" s="16"/>
      <c r="L33" s="64" t="s">
        <v>48</v>
      </c>
      <c r="M33" s="98"/>
      <c r="N33" s="13"/>
      <c r="O33" s="12"/>
      <c r="P33" s="13"/>
      <c r="Q33" s="9"/>
      <c r="R33" s="12"/>
      <c r="S33" s="18"/>
      <c r="T33" s="16"/>
      <c r="U33" s="13"/>
      <c r="V33" s="20"/>
      <c r="W33" s="27"/>
      <c r="X33"/>
      <c r="Y33"/>
    </row>
    <row r="34" spans="1:25" x14ac:dyDescent="0.25">
      <c r="A34" s="1" t="s">
        <v>3</v>
      </c>
      <c r="B34" s="25">
        <f>B20</f>
        <v>87</v>
      </c>
      <c r="C34" s="10">
        <f>C20</f>
        <v>2</v>
      </c>
      <c r="D34" s="11">
        <f>D20</f>
        <v>1</v>
      </c>
      <c r="E34" s="6">
        <f>E20</f>
        <v>3.4482758620689655E-2</v>
      </c>
      <c r="F34" s="8"/>
      <c r="G34" s="12">
        <f>G20</f>
        <v>4</v>
      </c>
      <c r="H34" s="9">
        <f>H20</f>
        <v>1</v>
      </c>
      <c r="I34" s="17">
        <f>I20</f>
        <v>5.7471264367816091E-2</v>
      </c>
      <c r="J34" s="8"/>
      <c r="K34" s="16">
        <f>B34*2</f>
        <v>174</v>
      </c>
      <c r="L34" s="9">
        <v>0</v>
      </c>
      <c r="M34" s="43">
        <f>K34-C34-D34-G34-H34</f>
        <v>166</v>
      </c>
      <c r="N34" s="13">
        <v>161</v>
      </c>
      <c r="O34" s="12">
        <v>156</v>
      </c>
      <c r="P34" s="6">
        <f>O34/M34</f>
        <v>0.93975903614457834</v>
      </c>
      <c r="Q34" s="9"/>
      <c r="R34" s="12">
        <v>5</v>
      </c>
      <c r="S34" s="17">
        <f>R34/M34</f>
        <v>3.0120481927710843E-2</v>
      </c>
      <c r="T34" s="16">
        <v>149</v>
      </c>
      <c r="U34" s="6">
        <f>T34/M34</f>
        <v>0.89759036144578308</v>
      </c>
      <c r="V34" s="76">
        <v>10</v>
      </c>
      <c r="W34" s="28">
        <f>1-U34</f>
        <v>0.10240963855421692</v>
      </c>
      <c r="X34"/>
      <c r="Y34"/>
    </row>
    <row r="35" spans="1:25" x14ac:dyDescent="0.25">
      <c r="A35" s="1" t="s">
        <v>4</v>
      </c>
      <c r="B35" s="25">
        <f>B21</f>
        <v>52</v>
      </c>
      <c r="C35" s="10">
        <f t="shared" ref="C35:E35" si="6">C21</f>
        <v>2</v>
      </c>
      <c r="D35" s="11">
        <f t="shared" si="6"/>
        <v>1</v>
      </c>
      <c r="E35" s="6">
        <f t="shared" si="6"/>
        <v>5.7692307692307696E-2</v>
      </c>
      <c r="F35" s="8"/>
      <c r="G35" s="12">
        <f t="shared" ref="G35:I35" si="7">G21</f>
        <v>15</v>
      </c>
      <c r="H35" s="9">
        <f t="shared" si="7"/>
        <v>0</v>
      </c>
      <c r="I35" s="17">
        <f t="shared" si="7"/>
        <v>0.28846153846153844</v>
      </c>
      <c r="J35" s="8"/>
      <c r="K35" s="16">
        <f>B35*2</f>
        <v>104</v>
      </c>
      <c r="L35" s="9">
        <v>0</v>
      </c>
      <c r="M35" s="43">
        <f t="shared" ref="M35:M37" si="8">K35-C35-D35-G35-H35</f>
        <v>86</v>
      </c>
      <c r="N35" s="13">
        <v>89</v>
      </c>
      <c r="O35" s="12">
        <v>83</v>
      </c>
      <c r="P35" s="6">
        <f>O35/M35</f>
        <v>0.96511627906976749</v>
      </c>
      <c r="Q35" s="9"/>
      <c r="R35" s="12">
        <v>6</v>
      </c>
      <c r="S35" s="17">
        <f>R35/M35</f>
        <v>6.9767441860465115E-2</v>
      </c>
      <c r="T35" s="16">
        <v>84</v>
      </c>
      <c r="U35" s="6">
        <v>1</v>
      </c>
      <c r="V35" s="11">
        <v>4</v>
      </c>
      <c r="W35" s="28">
        <v>0</v>
      </c>
      <c r="X35"/>
      <c r="Y35"/>
    </row>
    <row r="36" spans="1:25" x14ac:dyDescent="0.25">
      <c r="A36" s="1" t="s">
        <v>5</v>
      </c>
      <c r="B36" s="25">
        <f>B22</f>
        <v>98</v>
      </c>
      <c r="C36" s="10">
        <f t="shared" ref="C36:E36" si="9">C22</f>
        <v>2</v>
      </c>
      <c r="D36" s="11">
        <f t="shared" si="9"/>
        <v>0</v>
      </c>
      <c r="E36" s="6">
        <f t="shared" si="9"/>
        <v>2.0408163265306121E-2</v>
      </c>
      <c r="F36" s="8"/>
      <c r="G36" s="12">
        <f t="shared" ref="G36:I36" si="10">G22</f>
        <v>8</v>
      </c>
      <c r="H36" s="9">
        <f t="shared" si="10"/>
        <v>0</v>
      </c>
      <c r="I36" s="17">
        <f t="shared" si="10"/>
        <v>8.1632653061224483E-2</v>
      </c>
      <c r="J36" s="8"/>
      <c r="K36" s="16">
        <f>B36*2</f>
        <v>196</v>
      </c>
      <c r="L36" s="9">
        <v>0</v>
      </c>
      <c r="M36" s="43">
        <f t="shared" si="8"/>
        <v>186</v>
      </c>
      <c r="N36" s="13">
        <v>184</v>
      </c>
      <c r="O36" s="12">
        <v>182</v>
      </c>
      <c r="P36" s="6">
        <f>O36/M36</f>
        <v>0.978494623655914</v>
      </c>
      <c r="Q36" s="9"/>
      <c r="R36" s="12">
        <v>2</v>
      </c>
      <c r="S36" s="17">
        <f>R36/M36</f>
        <v>1.0752688172043012E-2</v>
      </c>
      <c r="T36" s="16">
        <v>182</v>
      </c>
      <c r="U36" s="6">
        <f t="shared" ref="U36:U37" si="11">T36/M36</f>
        <v>0.978494623655914</v>
      </c>
      <c r="V36" s="11">
        <v>2</v>
      </c>
      <c r="W36" s="28">
        <f>1-U36</f>
        <v>2.1505376344086002E-2</v>
      </c>
      <c r="X36"/>
      <c r="Y36"/>
    </row>
    <row r="37" spans="1:25" x14ac:dyDescent="0.25">
      <c r="A37" s="1" t="s">
        <v>6</v>
      </c>
      <c r="B37" s="25">
        <f>B23</f>
        <v>59</v>
      </c>
      <c r="C37" s="10">
        <f t="shared" ref="C37:E37" si="12">C23</f>
        <v>3</v>
      </c>
      <c r="D37" s="11">
        <f t="shared" si="12"/>
        <v>2</v>
      </c>
      <c r="E37" s="6">
        <f t="shared" si="12"/>
        <v>8.4745762711864403E-2</v>
      </c>
      <c r="F37" s="8"/>
      <c r="G37" s="12">
        <f t="shared" ref="G37:I37" si="13">G23</f>
        <v>11</v>
      </c>
      <c r="H37" s="9">
        <f t="shared" si="13"/>
        <v>1</v>
      </c>
      <c r="I37" s="17">
        <f t="shared" si="13"/>
        <v>0.20338983050847459</v>
      </c>
      <c r="J37" s="8"/>
      <c r="K37" s="16">
        <f>B37*2</f>
        <v>118</v>
      </c>
      <c r="L37" s="9">
        <v>0</v>
      </c>
      <c r="M37" s="43">
        <f t="shared" si="8"/>
        <v>101</v>
      </c>
      <c r="N37" s="13">
        <v>100</v>
      </c>
      <c r="O37" s="12">
        <v>97</v>
      </c>
      <c r="P37" s="6">
        <f>O37/M37</f>
        <v>0.96039603960396036</v>
      </c>
      <c r="Q37" s="9"/>
      <c r="R37" s="12">
        <v>4</v>
      </c>
      <c r="S37" s="17">
        <f>R37/M37</f>
        <v>3.9603960396039604E-2</v>
      </c>
      <c r="T37" s="16">
        <v>99</v>
      </c>
      <c r="U37" s="6">
        <f t="shared" si="11"/>
        <v>0.98019801980198018</v>
      </c>
      <c r="V37" s="11">
        <v>4</v>
      </c>
      <c r="W37" s="28">
        <f>1-U37</f>
        <v>1.980198019801982E-2</v>
      </c>
      <c r="X37"/>
      <c r="Y37"/>
    </row>
    <row r="38" spans="1:25" x14ac:dyDescent="0.25">
      <c r="B38" s="25"/>
      <c r="C38" s="5"/>
      <c r="D38" s="7"/>
      <c r="E38" s="14"/>
      <c r="F38" s="8"/>
      <c r="G38" s="12"/>
      <c r="H38" s="9"/>
      <c r="I38" s="17"/>
      <c r="J38" s="8"/>
      <c r="K38" s="16"/>
      <c r="L38" s="9"/>
      <c r="M38" s="42"/>
      <c r="N38" s="13"/>
      <c r="O38" s="12"/>
      <c r="P38" s="6"/>
      <c r="Q38" s="9"/>
      <c r="R38" s="12"/>
      <c r="S38" s="17"/>
      <c r="T38" s="16"/>
      <c r="U38" s="6"/>
      <c r="V38" s="11"/>
      <c r="W38" s="28"/>
      <c r="X38"/>
      <c r="Y38"/>
    </row>
    <row r="39" spans="1:25" ht="15.75" thickBot="1" x14ac:dyDescent="0.3">
      <c r="A39" s="1" t="s">
        <v>7</v>
      </c>
      <c r="B39" s="29">
        <f>B25</f>
        <v>296</v>
      </c>
      <c r="C39" s="33">
        <f>C25</f>
        <v>9</v>
      </c>
      <c r="D39" s="61">
        <f>D25</f>
        <v>4</v>
      </c>
      <c r="E39" s="31">
        <f>E25</f>
        <v>4.3918918918918921E-2</v>
      </c>
      <c r="F39" s="32"/>
      <c r="G39" s="30">
        <f>G25</f>
        <v>38</v>
      </c>
      <c r="H39" s="37">
        <f>H25</f>
        <v>2</v>
      </c>
      <c r="I39" s="34">
        <f>I25</f>
        <v>0.13513513513513514</v>
      </c>
      <c r="J39" s="32"/>
      <c r="K39" s="35">
        <f>SUM(K34:K37)</f>
        <v>592</v>
      </c>
      <c r="L39" s="37">
        <f>SUM(L34:L37)</f>
        <v>0</v>
      </c>
      <c r="M39" s="44">
        <f>SUM(M34:M37)</f>
        <v>539</v>
      </c>
      <c r="N39" s="36">
        <f>SUM(N34:N37)</f>
        <v>534</v>
      </c>
      <c r="O39" s="30">
        <f>SUM(O34:O37)</f>
        <v>518</v>
      </c>
      <c r="P39" s="31">
        <f>O39/M39</f>
        <v>0.96103896103896103</v>
      </c>
      <c r="Q39" s="37"/>
      <c r="R39" s="50">
        <f>SUM(R34:R37)</f>
        <v>17</v>
      </c>
      <c r="S39" s="48">
        <f>R39/M39</f>
        <v>3.1539888682745827E-2</v>
      </c>
      <c r="T39" s="35">
        <f>SUM(T34:T37)</f>
        <v>514</v>
      </c>
      <c r="U39" s="31">
        <f>T39/M39</f>
        <v>0.95361781076066787</v>
      </c>
      <c r="V39" s="47">
        <f>SUM(V34:V37)</f>
        <v>20</v>
      </c>
      <c r="W39" s="49">
        <f>V39/M39</f>
        <v>3.7105751391465679E-2</v>
      </c>
      <c r="X39"/>
      <c r="Y39"/>
    </row>
    <row r="40" spans="1:25" ht="15.75" thickTop="1" x14ac:dyDescent="0.25">
      <c r="X40"/>
      <c r="Y40"/>
    </row>
    <row r="42" spans="1:25" x14ac:dyDescent="0.25">
      <c r="A42" s="53" t="s">
        <v>37</v>
      </c>
      <c r="B42" s="54"/>
      <c r="C42" s="55"/>
      <c r="D42" s="55"/>
      <c r="E42" s="56"/>
      <c r="F42" s="54"/>
      <c r="G42" s="55"/>
      <c r="H42" s="55"/>
      <c r="I42" s="55"/>
      <c r="J42" s="54"/>
      <c r="K42" s="56"/>
      <c r="L42" s="56"/>
    </row>
    <row r="44" spans="1:25" ht="17.25" x14ac:dyDescent="0.25">
      <c r="B44" s="59" t="s">
        <v>38</v>
      </c>
      <c r="C44" s="58" t="s">
        <v>40</v>
      </c>
      <c r="D44" s="58"/>
    </row>
    <row r="45" spans="1:25" ht="17.25" x14ac:dyDescent="0.25">
      <c r="B45" s="59" t="s">
        <v>39</v>
      </c>
      <c r="D45" s="58"/>
    </row>
    <row r="46" spans="1:25" ht="17.25" x14ac:dyDescent="0.25">
      <c r="B46" s="59"/>
      <c r="D46" s="58"/>
    </row>
  </sheetData>
  <mergeCells count="33">
    <mergeCell ref="B29:W29"/>
    <mergeCell ref="C30:I30"/>
    <mergeCell ref="K30:S30"/>
    <mergeCell ref="T30:W30"/>
    <mergeCell ref="C31:E31"/>
    <mergeCell ref="G31:I31"/>
    <mergeCell ref="O31:P31"/>
    <mergeCell ref="R31:S31"/>
    <mergeCell ref="T31:U31"/>
    <mergeCell ref="V31:W31"/>
    <mergeCell ref="M31:M33"/>
    <mergeCell ref="B15:W15"/>
    <mergeCell ref="C16:I16"/>
    <mergeCell ref="K16:S16"/>
    <mergeCell ref="T16:W16"/>
    <mergeCell ref="C17:E17"/>
    <mergeCell ref="G17:I17"/>
    <mergeCell ref="O17:P17"/>
    <mergeCell ref="R17:S17"/>
    <mergeCell ref="T17:U17"/>
    <mergeCell ref="V17:W17"/>
    <mergeCell ref="M17:M19"/>
    <mergeCell ref="B1:W1"/>
    <mergeCell ref="C2:I2"/>
    <mergeCell ref="K2:P2"/>
    <mergeCell ref="S2:W2"/>
    <mergeCell ref="C3:E3"/>
    <mergeCell ref="G3:I3"/>
    <mergeCell ref="O3:P3"/>
    <mergeCell ref="T3:U3"/>
    <mergeCell ref="V3:W3"/>
    <mergeCell ref="M3:M5"/>
    <mergeCell ref="R2:R5"/>
  </mergeCells>
  <printOptions headings="1" gridLines="1"/>
  <pageMargins left="0.25" right="0.25" top="0.75" bottom="0.75" header="0.3" footer="0.3"/>
  <pageSetup scale="69" orientation="landscape" r:id="rId1"/>
  <headerFooter>
    <oddHeader>&amp;L&amp;"-,Bold"Embarc: Clinical Trial - &amp;16Summary of Data Processing&amp;11 on all subjects
Date:  3/16/2016</oddHeader>
    <oddFooter>&amp;LCTall_Data Processing.sql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:XFD2"/>
    </sheetView>
  </sheetViews>
  <sheetFormatPr defaultRowHeight="15" x14ac:dyDescent="0.25"/>
  <cols>
    <col min="1" max="1" width="8" bestFit="1" customWidth="1"/>
    <col min="2" max="2" width="7.85546875" bestFit="1" customWidth="1"/>
    <col min="3" max="3" width="10.7109375" bestFit="1" customWidth="1"/>
    <col min="4" max="4" width="5" bestFit="1" customWidth="1"/>
  </cols>
  <sheetData>
    <row r="1" spans="1:4" x14ac:dyDescent="0.25">
      <c r="A1" s="51" t="s">
        <v>116</v>
      </c>
      <c r="B1" s="51" t="s">
        <v>49</v>
      </c>
      <c r="C1" s="51" t="s">
        <v>117</v>
      </c>
      <c r="D1" s="51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zoomScaleNormal="100" workbookViewId="0"/>
  </sheetViews>
  <sheetFormatPr defaultRowHeight="15" x14ac:dyDescent="0.25"/>
  <cols>
    <col min="1" max="1" width="16" bestFit="1" customWidth="1"/>
    <col min="2" max="2" width="7.85546875" bestFit="1" customWidth="1"/>
  </cols>
  <sheetData>
    <row r="1" spans="1:2" x14ac:dyDescent="0.25">
      <c r="A1" s="51" t="s">
        <v>33</v>
      </c>
      <c r="B1" s="51" t="s">
        <v>49</v>
      </c>
    </row>
    <row r="2" spans="1:2" x14ac:dyDescent="0.25">
      <c r="A2" s="52" t="s">
        <v>51</v>
      </c>
      <c r="B2" s="52" t="s">
        <v>35</v>
      </c>
    </row>
    <row r="3" spans="1:2" x14ac:dyDescent="0.25">
      <c r="A3" s="52" t="s">
        <v>97</v>
      </c>
      <c r="B3" s="52" t="s">
        <v>36</v>
      </c>
    </row>
    <row r="4" spans="1:2" x14ac:dyDescent="0.25">
      <c r="A4" s="52" t="s">
        <v>97</v>
      </c>
      <c r="B4" s="52" t="s">
        <v>35</v>
      </c>
    </row>
    <row r="5" spans="1:2" x14ac:dyDescent="0.25">
      <c r="A5" s="52" t="s">
        <v>99</v>
      </c>
      <c r="B5" s="52" t="s">
        <v>36</v>
      </c>
    </row>
    <row r="6" spans="1:2" x14ac:dyDescent="0.25">
      <c r="A6" s="52" t="s">
        <v>99</v>
      </c>
      <c r="B6" s="52" t="s">
        <v>35</v>
      </c>
    </row>
    <row r="7" spans="1:2" x14ac:dyDescent="0.25">
      <c r="A7" s="52" t="s">
        <v>104</v>
      </c>
      <c r="B7" s="52" t="s">
        <v>36</v>
      </c>
    </row>
    <row r="8" spans="1:2" x14ac:dyDescent="0.25">
      <c r="A8" s="52" t="s">
        <v>104</v>
      </c>
      <c r="B8" s="52" t="s">
        <v>35</v>
      </c>
    </row>
    <row r="9" spans="1:2" x14ac:dyDescent="0.25">
      <c r="A9" s="52" t="s">
        <v>105</v>
      </c>
      <c r="B9" s="52" t="s">
        <v>36</v>
      </c>
    </row>
    <row r="10" spans="1:2" x14ac:dyDescent="0.25">
      <c r="A10" s="52" t="s">
        <v>105</v>
      </c>
      <c r="B10" s="52" t="s">
        <v>35</v>
      </c>
    </row>
    <row r="11" spans="1:2" x14ac:dyDescent="0.25">
      <c r="A11" s="52" t="s">
        <v>106</v>
      </c>
      <c r="B11" s="52" t="s">
        <v>36</v>
      </c>
    </row>
    <row r="12" spans="1:2" x14ac:dyDescent="0.25">
      <c r="A12" s="52" t="s">
        <v>106</v>
      </c>
      <c r="B12" s="52" t="s">
        <v>35</v>
      </c>
    </row>
    <row r="13" spans="1:2" x14ac:dyDescent="0.25">
      <c r="A13" s="52" t="s">
        <v>114</v>
      </c>
      <c r="B13" s="52" t="s">
        <v>36</v>
      </c>
    </row>
    <row r="14" spans="1:2" x14ac:dyDescent="0.25">
      <c r="A14" s="52" t="s">
        <v>114</v>
      </c>
      <c r="B14" s="52" t="s">
        <v>35</v>
      </c>
    </row>
    <row r="15" spans="1:2" x14ac:dyDescent="0.25">
      <c r="A15" s="52" t="s">
        <v>107</v>
      </c>
      <c r="B15" s="52" t="s">
        <v>36</v>
      </c>
    </row>
    <row r="16" spans="1:2" x14ac:dyDescent="0.25">
      <c r="A16" s="52" t="s">
        <v>107</v>
      </c>
      <c r="B16" s="52" t="s">
        <v>35</v>
      </c>
    </row>
    <row r="17" spans="1:2" x14ac:dyDescent="0.25">
      <c r="A17" s="52" t="s">
        <v>110</v>
      </c>
      <c r="B17" s="52" t="s">
        <v>36</v>
      </c>
    </row>
    <row r="18" spans="1:2" x14ac:dyDescent="0.25">
      <c r="A18" s="52" t="s">
        <v>110</v>
      </c>
      <c r="B18" s="52" t="s">
        <v>35</v>
      </c>
    </row>
    <row r="19" spans="1:2" x14ac:dyDescent="0.25">
      <c r="A19" s="52" t="s">
        <v>111</v>
      </c>
      <c r="B19" s="52" t="s">
        <v>36</v>
      </c>
    </row>
    <row r="20" spans="1:2" x14ac:dyDescent="0.25">
      <c r="A20" s="52" t="s">
        <v>93</v>
      </c>
      <c r="B20" s="52" t="s">
        <v>36</v>
      </c>
    </row>
    <row r="21" spans="1:2" x14ac:dyDescent="0.25">
      <c r="A21" s="52" t="s">
        <v>67</v>
      </c>
      <c r="B21" s="52" t="s">
        <v>36</v>
      </c>
    </row>
    <row r="22" spans="1:2" x14ac:dyDescent="0.25">
      <c r="A22" s="52" t="s">
        <v>67</v>
      </c>
      <c r="B22" s="52" t="s">
        <v>35</v>
      </c>
    </row>
    <row r="23" spans="1:2" x14ac:dyDescent="0.25">
      <c r="A23" s="52" t="s">
        <v>85</v>
      </c>
      <c r="B23" s="52" t="s">
        <v>36</v>
      </c>
    </row>
    <row r="24" spans="1:2" x14ac:dyDescent="0.25">
      <c r="A24" s="52" t="s">
        <v>85</v>
      </c>
      <c r="B24" s="52" t="s">
        <v>35</v>
      </c>
    </row>
    <row r="25" spans="1:2" x14ac:dyDescent="0.25">
      <c r="A25" s="52" t="s">
        <v>86</v>
      </c>
      <c r="B25" s="52" t="s">
        <v>36</v>
      </c>
    </row>
    <row r="26" spans="1:2" x14ac:dyDescent="0.25">
      <c r="A26" s="52" t="s">
        <v>86</v>
      </c>
      <c r="B26" s="52" t="s">
        <v>35</v>
      </c>
    </row>
    <row r="27" spans="1:2" x14ac:dyDescent="0.25">
      <c r="A27" s="52" t="s">
        <v>112</v>
      </c>
      <c r="B27" s="52" t="s">
        <v>36</v>
      </c>
    </row>
    <row r="28" spans="1:2" x14ac:dyDescent="0.25">
      <c r="A28" s="52" t="s">
        <v>112</v>
      </c>
      <c r="B28" s="52" t="s">
        <v>35</v>
      </c>
    </row>
    <row r="29" spans="1:2" x14ac:dyDescent="0.25">
      <c r="A29" s="52" t="s">
        <v>113</v>
      </c>
      <c r="B29" s="52" t="s">
        <v>36</v>
      </c>
    </row>
    <row r="30" spans="1:2" x14ac:dyDescent="0.25">
      <c r="A30" s="52" t="s">
        <v>113</v>
      </c>
      <c r="B30" s="52" t="s">
        <v>35</v>
      </c>
    </row>
    <row r="31" spans="1:2" x14ac:dyDescent="0.25">
      <c r="A31" s="52" t="s">
        <v>71</v>
      </c>
      <c r="B31" s="52" t="s">
        <v>36</v>
      </c>
    </row>
    <row r="32" spans="1:2" x14ac:dyDescent="0.25">
      <c r="A32" s="52" t="s">
        <v>71</v>
      </c>
      <c r="B32" s="52" t="s">
        <v>35</v>
      </c>
    </row>
    <row r="33" spans="1:2" x14ac:dyDescent="0.25">
      <c r="A33" s="52" t="s">
        <v>88</v>
      </c>
      <c r="B33" s="52" t="s">
        <v>35</v>
      </c>
    </row>
    <row r="34" spans="1:2" x14ac:dyDescent="0.25">
      <c r="A34" s="52" t="s">
        <v>89</v>
      </c>
      <c r="B34" s="52" t="s">
        <v>36</v>
      </c>
    </row>
    <row r="35" spans="1:2" x14ac:dyDescent="0.25">
      <c r="A35" s="52" t="s">
        <v>90</v>
      </c>
      <c r="B35" s="52" t="s">
        <v>35</v>
      </c>
    </row>
    <row r="36" spans="1:2" x14ac:dyDescent="0.25">
      <c r="A36" s="52" t="s">
        <v>91</v>
      </c>
      <c r="B36" s="52" t="s">
        <v>35</v>
      </c>
    </row>
    <row r="37" spans="1:2" x14ac:dyDescent="0.25">
      <c r="A37" s="52" t="s">
        <v>95</v>
      </c>
      <c r="B37" s="52" t="s">
        <v>36</v>
      </c>
    </row>
    <row r="38" spans="1:2" x14ac:dyDescent="0.25">
      <c r="A38" s="52" t="s">
        <v>95</v>
      </c>
      <c r="B38" s="52" t="s">
        <v>35</v>
      </c>
    </row>
    <row r="39" spans="1:2" x14ac:dyDescent="0.25">
      <c r="A39" s="52" t="s">
        <v>96</v>
      </c>
      <c r="B39" s="52" t="s">
        <v>36</v>
      </c>
    </row>
    <row r="40" spans="1:2" x14ac:dyDescent="0.25">
      <c r="A40" s="52" t="s">
        <v>68</v>
      </c>
      <c r="B40" s="52" t="s">
        <v>36</v>
      </c>
    </row>
    <row r="41" spans="1:2" x14ac:dyDescent="0.25">
      <c r="A41" s="52" t="s">
        <v>80</v>
      </c>
      <c r="B41" s="52" t="s">
        <v>36</v>
      </c>
    </row>
    <row r="42" spans="1:2" x14ac:dyDescent="0.25">
      <c r="A42" s="52" t="s">
        <v>80</v>
      </c>
      <c r="B42" s="52" t="s">
        <v>35</v>
      </c>
    </row>
    <row r="43" spans="1:2" x14ac:dyDescent="0.25">
      <c r="A43" s="52" t="s">
        <v>92</v>
      </c>
      <c r="B43" s="52" t="s">
        <v>35</v>
      </c>
    </row>
    <row r="44" spans="1:2" x14ac:dyDescent="0.25">
      <c r="A44" s="52" t="s">
        <v>100</v>
      </c>
      <c r="B44" s="52" t="s">
        <v>36</v>
      </c>
    </row>
    <row r="45" spans="1:2" x14ac:dyDescent="0.25">
      <c r="A45" s="52" t="s">
        <v>100</v>
      </c>
      <c r="B45" s="52" t="s">
        <v>35</v>
      </c>
    </row>
    <row r="46" spans="1:2" x14ac:dyDescent="0.25">
      <c r="A46" s="52" t="s">
        <v>101</v>
      </c>
      <c r="B46" s="52" t="s">
        <v>36</v>
      </c>
    </row>
    <row r="47" spans="1:2" x14ac:dyDescent="0.25">
      <c r="A47" s="52" t="s">
        <v>101</v>
      </c>
      <c r="B47" s="52" t="s">
        <v>35</v>
      </c>
    </row>
    <row r="48" spans="1:2" x14ac:dyDescent="0.25">
      <c r="A48" s="52" t="s">
        <v>108</v>
      </c>
      <c r="B48" s="52" t="s">
        <v>36</v>
      </c>
    </row>
    <row r="49" spans="1:2" x14ac:dyDescent="0.25">
      <c r="A49" s="52" t="s">
        <v>108</v>
      </c>
      <c r="B49" s="52" t="s">
        <v>35</v>
      </c>
    </row>
    <row r="50" spans="1:2" x14ac:dyDescent="0.25">
      <c r="A50" s="52" t="s">
        <v>109</v>
      </c>
      <c r="B50" s="52" t="s">
        <v>36</v>
      </c>
    </row>
    <row r="51" spans="1:2" x14ac:dyDescent="0.25">
      <c r="A51" s="52" t="s">
        <v>109</v>
      </c>
      <c r="B51" s="52" t="s">
        <v>35</v>
      </c>
    </row>
    <row r="52" spans="1:2" x14ac:dyDescent="0.25">
      <c r="A52" s="52" t="s">
        <v>115</v>
      </c>
      <c r="B52" s="52" t="s">
        <v>36</v>
      </c>
    </row>
    <row r="53" spans="1:2" x14ac:dyDescent="0.25">
      <c r="A53" s="52" t="s">
        <v>115</v>
      </c>
      <c r="B53" s="52" t="s">
        <v>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 x14ac:dyDescent="0.25"/>
  <cols>
    <col min="1" max="1" width="10.28515625" customWidth="1"/>
    <col min="2" max="2" width="7.85546875" bestFit="1" customWidth="1"/>
  </cols>
  <sheetData>
    <row r="1" spans="1:2" x14ac:dyDescent="0.25">
      <c r="A1" s="51" t="s">
        <v>33</v>
      </c>
      <c r="B1" s="51" t="s">
        <v>34</v>
      </c>
    </row>
    <row r="2" spans="1:2" x14ac:dyDescent="0.25">
      <c r="A2" s="52" t="s">
        <v>71</v>
      </c>
      <c r="B2" s="52" t="s">
        <v>36</v>
      </c>
    </row>
    <row r="3" spans="1:2" x14ac:dyDescent="0.25">
      <c r="A3" s="52" t="s">
        <v>72</v>
      </c>
      <c r="B3" s="52" t="s">
        <v>35</v>
      </c>
    </row>
    <row r="4" spans="1:2" x14ac:dyDescent="0.25">
      <c r="A4" s="52" t="s">
        <v>78</v>
      </c>
      <c r="B4" s="52" t="s">
        <v>35</v>
      </c>
    </row>
  </sheetData>
  <printOptions gridLine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/>
  </sheetViews>
  <sheetFormatPr defaultRowHeight="15" x14ac:dyDescent="0.25"/>
  <cols>
    <col min="1" max="1" width="16" bestFit="1" customWidth="1"/>
    <col min="2" max="2" width="7.85546875" bestFit="1" customWidth="1"/>
  </cols>
  <sheetData>
    <row r="1" spans="1:2" x14ac:dyDescent="0.25">
      <c r="A1" s="51" t="s">
        <v>33</v>
      </c>
      <c r="B1" s="51" t="s">
        <v>34</v>
      </c>
    </row>
    <row r="2" spans="1:2" x14ac:dyDescent="0.25">
      <c r="A2" s="52" t="s">
        <v>63</v>
      </c>
      <c r="B2" s="52" t="s">
        <v>36</v>
      </c>
    </row>
    <row r="3" spans="1:2" x14ac:dyDescent="0.25">
      <c r="A3" s="52" t="s">
        <v>63</v>
      </c>
      <c r="B3" s="52" t="s">
        <v>35</v>
      </c>
    </row>
    <row r="4" spans="1:2" x14ac:dyDescent="0.25">
      <c r="A4" s="52" t="s">
        <v>69</v>
      </c>
      <c r="B4" s="52" t="s">
        <v>36</v>
      </c>
    </row>
    <row r="5" spans="1:2" x14ac:dyDescent="0.25">
      <c r="A5" s="52" t="s">
        <v>70</v>
      </c>
      <c r="B5" s="52" t="s">
        <v>35</v>
      </c>
    </row>
    <row r="6" spans="1:2" x14ac:dyDescent="0.25">
      <c r="A6" s="52" t="s">
        <v>73</v>
      </c>
      <c r="B6" s="52" t="s">
        <v>36</v>
      </c>
    </row>
    <row r="7" spans="1:2" x14ac:dyDescent="0.25">
      <c r="A7" s="52" t="s">
        <v>74</v>
      </c>
      <c r="B7" s="52" t="s">
        <v>35</v>
      </c>
    </row>
    <row r="8" spans="1:2" x14ac:dyDescent="0.25">
      <c r="A8" s="52" t="s">
        <v>76</v>
      </c>
      <c r="B8" s="52" t="s">
        <v>36</v>
      </c>
    </row>
    <row r="9" spans="1:2" x14ac:dyDescent="0.25">
      <c r="A9" s="52" t="s">
        <v>82</v>
      </c>
      <c r="B9" s="52" t="s">
        <v>35</v>
      </c>
    </row>
    <row r="10" spans="1:2" x14ac:dyDescent="0.25">
      <c r="A10" s="52" t="s">
        <v>83</v>
      </c>
      <c r="B10" s="52" t="s">
        <v>36</v>
      </c>
    </row>
    <row r="11" spans="1:2" x14ac:dyDescent="0.25">
      <c r="A11" s="52" t="s">
        <v>97</v>
      </c>
      <c r="B11" s="52" t="s">
        <v>36</v>
      </c>
    </row>
    <row r="12" spans="1:2" x14ac:dyDescent="0.25">
      <c r="A12" s="52" t="s">
        <v>98</v>
      </c>
      <c r="B12" s="52" t="s">
        <v>36</v>
      </c>
    </row>
    <row r="13" spans="1:2" x14ac:dyDescent="0.25">
      <c r="A13" s="52" t="s">
        <v>98</v>
      </c>
      <c r="B13" s="52" t="s">
        <v>35</v>
      </c>
    </row>
    <row r="14" spans="1:2" x14ac:dyDescent="0.25">
      <c r="A14" s="52" t="s">
        <v>99</v>
      </c>
      <c r="B14" s="52" t="s">
        <v>36</v>
      </c>
    </row>
    <row r="15" spans="1:2" x14ac:dyDescent="0.25">
      <c r="A15" s="52" t="s">
        <v>99</v>
      </c>
      <c r="B15" s="52" t="s">
        <v>35</v>
      </c>
    </row>
    <row r="16" spans="1:2" x14ac:dyDescent="0.25">
      <c r="A16" s="52" t="s">
        <v>105</v>
      </c>
      <c r="B16" s="52" t="s">
        <v>36</v>
      </c>
    </row>
    <row r="17" spans="1:2" x14ac:dyDescent="0.25">
      <c r="A17" s="52" t="s">
        <v>105</v>
      </c>
      <c r="B17" s="52" t="s">
        <v>35</v>
      </c>
    </row>
    <row r="18" spans="1:2" x14ac:dyDescent="0.25">
      <c r="A18" s="52" t="s">
        <v>106</v>
      </c>
      <c r="B18" s="52" t="s">
        <v>35</v>
      </c>
    </row>
    <row r="19" spans="1:2" x14ac:dyDescent="0.25">
      <c r="A19" s="52" t="s">
        <v>114</v>
      </c>
      <c r="B19" s="52" t="s">
        <v>36</v>
      </c>
    </row>
    <row r="20" spans="1:2" x14ac:dyDescent="0.25">
      <c r="A20" s="52" t="s">
        <v>107</v>
      </c>
      <c r="B20" s="52" t="s">
        <v>36</v>
      </c>
    </row>
    <row r="21" spans="1:2" x14ac:dyDescent="0.25">
      <c r="A21" s="52" t="s">
        <v>110</v>
      </c>
      <c r="B21" s="52" t="s">
        <v>36</v>
      </c>
    </row>
    <row r="22" spans="1:2" x14ac:dyDescent="0.25">
      <c r="A22" s="52" t="s">
        <v>110</v>
      </c>
      <c r="B22" s="52" t="s">
        <v>35</v>
      </c>
    </row>
    <row r="23" spans="1:2" x14ac:dyDescent="0.25">
      <c r="A23" s="52" t="s">
        <v>52</v>
      </c>
      <c r="B23" s="52" t="s">
        <v>36</v>
      </c>
    </row>
    <row r="24" spans="1:2" x14ac:dyDescent="0.25">
      <c r="A24" s="52" t="s">
        <v>53</v>
      </c>
      <c r="B24" s="52" t="s">
        <v>35</v>
      </c>
    </row>
    <row r="25" spans="1:2" x14ac:dyDescent="0.25">
      <c r="A25" s="52" t="s">
        <v>64</v>
      </c>
      <c r="B25" s="52" t="s">
        <v>35</v>
      </c>
    </row>
    <row r="26" spans="1:2" x14ac:dyDescent="0.25">
      <c r="A26" s="52" t="s">
        <v>65</v>
      </c>
      <c r="B26" s="52" t="s">
        <v>36</v>
      </c>
    </row>
    <row r="27" spans="1:2" x14ac:dyDescent="0.25">
      <c r="A27" s="52" t="s">
        <v>65</v>
      </c>
      <c r="B27" s="52" t="s">
        <v>35</v>
      </c>
    </row>
    <row r="28" spans="1:2" x14ac:dyDescent="0.25">
      <c r="A28" s="52" t="s">
        <v>66</v>
      </c>
      <c r="B28" s="52" t="s">
        <v>36</v>
      </c>
    </row>
    <row r="29" spans="1:2" x14ac:dyDescent="0.25">
      <c r="A29" s="52" t="s">
        <v>66</v>
      </c>
      <c r="B29" s="52" t="s">
        <v>35</v>
      </c>
    </row>
    <row r="30" spans="1:2" x14ac:dyDescent="0.25">
      <c r="A30" s="52" t="s">
        <v>94</v>
      </c>
      <c r="B30" s="52" t="s">
        <v>36</v>
      </c>
    </row>
    <row r="31" spans="1:2" x14ac:dyDescent="0.25">
      <c r="A31" s="52" t="s">
        <v>94</v>
      </c>
      <c r="B31" s="52" t="s">
        <v>35</v>
      </c>
    </row>
    <row r="32" spans="1:2" x14ac:dyDescent="0.25">
      <c r="A32" s="52" t="s">
        <v>86</v>
      </c>
      <c r="B32" s="52" t="s">
        <v>36</v>
      </c>
    </row>
    <row r="33" spans="1:2" x14ac:dyDescent="0.25">
      <c r="A33" s="52" t="s">
        <v>87</v>
      </c>
      <c r="B33" s="52" t="s">
        <v>36</v>
      </c>
    </row>
    <row r="34" spans="1:2" x14ac:dyDescent="0.25">
      <c r="A34" s="52" t="s">
        <v>112</v>
      </c>
      <c r="B34" s="52" t="s">
        <v>36</v>
      </c>
    </row>
    <row r="35" spans="1:2" x14ac:dyDescent="0.25">
      <c r="A35" s="52" t="s">
        <v>113</v>
      </c>
      <c r="B35" s="52" t="s">
        <v>36</v>
      </c>
    </row>
    <row r="36" spans="1:2" x14ac:dyDescent="0.25">
      <c r="A36" s="52" t="s">
        <v>113</v>
      </c>
      <c r="B36" s="52" t="s">
        <v>35</v>
      </c>
    </row>
    <row r="37" spans="1:2" x14ac:dyDescent="0.25">
      <c r="A37" s="52" t="s">
        <v>58</v>
      </c>
      <c r="B37" s="52" t="s">
        <v>35</v>
      </c>
    </row>
    <row r="38" spans="1:2" x14ac:dyDescent="0.25">
      <c r="A38" s="52" t="s">
        <v>41</v>
      </c>
      <c r="B38" s="52" t="s">
        <v>36</v>
      </c>
    </row>
    <row r="39" spans="1:2" x14ac:dyDescent="0.25">
      <c r="A39" s="52" t="s">
        <v>41</v>
      </c>
      <c r="B39" s="52" t="s">
        <v>35</v>
      </c>
    </row>
    <row r="40" spans="1:2" x14ac:dyDescent="0.25">
      <c r="A40" s="52" t="s">
        <v>55</v>
      </c>
      <c r="B40" s="52" t="s">
        <v>35</v>
      </c>
    </row>
    <row r="41" spans="1:2" x14ac:dyDescent="0.25">
      <c r="A41" s="52" t="s">
        <v>71</v>
      </c>
      <c r="B41" s="52" t="s">
        <v>36</v>
      </c>
    </row>
    <row r="42" spans="1:2" x14ac:dyDescent="0.25">
      <c r="A42" s="52" t="s">
        <v>77</v>
      </c>
      <c r="B42" s="52" t="s">
        <v>35</v>
      </c>
    </row>
    <row r="43" spans="1:2" x14ac:dyDescent="0.25">
      <c r="A43" s="52" t="s">
        <v>75</v>
      </c>
      <c r="B43" s="52" t="s">
        <v>36</v>
      </c>
    </row>
    <row r="44" spans="1:2" x14ac:dyDescent="0.25">
      <c r="A44" s="52" t="s">
        <v>75</v>
      </c>
      <c r="B44" s="52" t="s">
        <v>35</v>
      </c>
    </row>
    <row r="45" spans="1:2" x14ac:dyDescent="0.25">
      <c r="A45" s="52" t="s">
        <v>79</v>
      </c>
      <c r="B45" s="52" t="s">
        <v>36</v>
      </c>
    </row>
    <row r="46" spans="1:2" x14ac:dyDescent="0.25">
      <c r="A46" s="52" t="s">
        <v>79</v>
      </c>
      <c r="B46" s="52" t="s">
        <v>35</v>
      </c>
    </row>
    <row r="47" spans="1:2" x14ac:dyDescent="0.25">
      <c r="A47" s="52" t="s">
        <v>88</v>
      </c>
      <c r="B47" s="52" t="s">
        <v>36</v>
      </c>
    </row>
    <row r="48" spans="1:2" x14ac:dyDescent="0.25">
      <c r="A48" s="52" t="s">
        <v>88</v>
      </c>
      <c r="B48" s="52" t="s">
        <v>35</v>
      </c>
    </row>
    <row r="49" spans="1:2" x14ac:dyDescent="0.25">
      <c r="A49" s="52" t="s">
        <v>89</v>
      </c>
      <c r="B49" s="52" t="s">
        <v>36</v>
      </c>
    </row>
    <row r="50" spans="1:2" x14ac:dyDescent="0.25">
      <c r="A50" s="52" t="s">
        <v>89</v>
      </c>
      <c r="B50" s="52" t="s">
        <v>35</v>
      </c>
    </row>
    <row r="51" spans="1:2" x14ac:dyDescent="0.25">
      <c r="A51" s="52" t="s">
        <v>95</v>
      </c>
      <c r="B51" s="52" t="s">
        <v>35</v>
      </c>
    </row>
    <row r="52" spans="1:2" x14ac:dyDescent="0.25">
      <c r="A52" s="52" t="s">
        <v>96</v>
      </c>
      <c r="B52" s="52" t="s">
        <v>36</v>
      </c>
    </row>
    <row r="53" spans="1:2" x14ac:dyDescent="0.25">
      <c r="A53" s="52" t="s">
        <v>45</v>
      </c>
      <c r="B53" s="52" t="s">
        <v>36</v>
      </c>
    </row>
    <row r="54" spans="1:2" x14ac:dyDescent="0.25">
      <c r="A54" s="52" t="s">
        <v>68</v>
      </c>
      <c r="B54" s="52" t="s">
        <v>36</v>
      </c>
    </row>
    <row r="55" spans="1:2" x14ac:dyDescent="0.25">
      <c r="A55" s="52" t="s">
        <v>72</v>
      </c>
      <c r="B55" s="52" t="s">
        <v>35</v>
      </c>
    </row>
    <row r="56" spans="1:2" x14ac:dyDescent="0.25">
      <c r="A56" s="52" t="s">
        <v>78</v>
      </c>
      <c r="B56" s="52" t="s">
        <v>35</v>
      </c>
    </row>
    <row r="57" spans="1:2" x14ac:dyDescent="0.25">
      <c r="A57" s="52" t="s">
        <v>80</v>
      </c>
      <c r="B57" s="52" t="s">
        <v>36</v>
      </c>
    </row>
    <row r="58" spans="1:2" x14ac:dyDescent="0.25">
      <c r="A58" s="52" t="s">
        <v>100</v>
      </c>
      <c r="B58" s="52" t="s">
        <v>36</v>
      </c>
    </row>
    <row r="59" spans="1:2" x14ac:dyDescent="0.25">
      <c r="A59" s="52" t="s">
        <v>100</v>
      </c>
      <c r="B59" s="52" t="s">
        <v>35</v>
      </c>
    </row>
    <row r="60" spans="1:2" x14ac:dyDescent="0.25">
      <c r="A60" s="52" t="s">
        <v>101</v>
      </c>
      <c r="B60" s="52" t="s">
        <v>36</v>
      </c>
    </row>
    <row r="61" spans="1:2" x14ac:dyDescent="0.25">
      <c r="A61" s="52" t="s">
        <v>108</v>
      </c>
      <c r="B61" s="52" t="s">
        <v>36</v>
      </c>
    </row>
    <row r="62" spans="1:2" x14ac:dyDescent="0.25">
      <c r="A62" s="52" t="s">
        <v>108</v>
      </c>
      <c r="B62" s="52" t="s">
        <v>35</v>
      </c>
    </row>
    <row r="63" spans="1:2" x14ac:dyDescent="0.25">
      <c r="A63" s="52" t="s">
        <v>109</v>
      </c>
      <c r="B63" s="52" t="s">
        <v>36</v>
      </c>
    </row>
    <row r="64" spans="1:2" x14ac:dyDescent="0.25">
      <c r="A64" s="52" t="s">
        <v>109</v>
      </c>
      <c r="B64" s="52" t="s">
        <v>35</v>
      </c>
    </row>
    <row r="65" spans="1:2" x14ac:dyDescent="0.25">
      <c r="A65" s="52" t="s">
        <v>115</v>
      </c>
      <c r="B65" s="52" t="s">
        <v>36</v>
      </c>
    </row>
    <row r="66" spans="1:2" x14ac:dyDescent="0.25">
      <c r="A66" s="52" t="s">
        <v>115</v>
      </c>
      <c r="B66" s="52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5" x14ac:dyDescent="0.25"/>
  <cols>
    <col min="1" max="1" width="16" bestFit="1" customWidth="1"/>
    <col min="2" max="2" width="7.85546875" bestFit="1" customWidth="1"/>
  </cols>
  <sheetData>
    <row r="1" spans="1:2" x14ac:dyDescent="0.25">
      <c r="A1" s="51" t="s">
        <v>33</v>
      </c>
      <c r="B1" s="51" t="s">
        <v>49</v>
      </c>
    </row>
    <row r="2" spans="1:2" x14ac:dyDescent="0.25">
      <c r="A2" s="52" t="s">
        <v>120</v>
      </c>
      <c r="B2" s="52" t="s">
        <v>35</v>
      </c>
    </row>
    <row r="3" spans="1:2" x14ac:dyDescent="0.25">
      <c r="A3" s="52" t="s">
        <v>81</v>
      </c>
      <c r="B3" s="52" t="s">
        <v>36</v>
      </c>
    </row>
    <row r="4" spans="1:2" x14ac:dyDescent="0.25">
      <c r="A4" s="52" t="s">
        <v>81</v>
      </c>
      <c r="B4" s="52" t="s">
        <v>35</v>
      </c>
    </row>
    <row r="5" spans="1:2" x14ac:dyDescent="0.25">
      <c r="A5" s="52" t="s">
        <v>97</v>
      </c>
      <c r="B5" s="52" t="s">
        <v>36</v>
      </c>
    </row>
    <row r="6" spans="1:2" x14ac:dyDescent="0.25">
      <c r="A6" s="52" t="s">
        <v>107</v>
      </c>
      <c r="B6" s="52" t="s">
        <v>36</v>
      </c>
    </row>
    <row r="7" spans="1:2" x14ac:dyDescent="0.25">
      <c r="A7" s="52" t="s">
        <v>60</v>
      </c>
      <c r="B7" s="52" t="s">
        <v>36</v>
      </c>
    </row>
    <row r="8" spans="1:2" x14ac:dyDescent="0.25">
      <c r="A8" s="52" t="s">
        <v>56</v>
      </c>
      <c r="B8" s="52" t="s">
        <v>36</v>
      </c>
    </row>
    <row r="9" spans="1:2" x14ac:dyDescent="0.25">
      <c r="A9" s="52" t="s">
        <v>57</v>
      </c>
      <c r="B9" s="52" t="s">
        <v>36</v>
      </c>
    </row>
    <row r="10" spans="1:2" x14ac:dyDescent="0.25">
      <c r="A10" s="52" t="s">
        <v>85</v>
      </c>
      <c r="B10" s="52" t="s">
        <v>36</v>
      </c>
    </row>
    <row r="11" spans="1:2" x14ac:dyDescent="0.25">
      <c r="A11" s="52" t="s">
        <v>87</v>
      </c>
      <c r="B11" s="52" t="s">
        <v>36</v>
      </c>
    </row>
    <row r="12" spans="1:2" x14ac:dyDescent="0.25">
      <c r="A12" s="52" t="s">
        <v>113</v>
      </c>
      <c r="B12" s="52" t="s">
        <v>36</v>
      </c>
    </row>
    <row r="13" spans="1:2" x14ac:dyDescent="0.25">
      <c r="A13" s="52" t="s">
        <v>61</v>
      </c>
      <c r="B13" s="52" t="s">
        <v>36</v>
      </c>
    </row>
    <row r="14" spans="1:2" x14ac:dyDescent="0.25">
      <c r="A14" s="52" t="s">
        <v>54</v>
      </c>
      <c r="B14" s="52" t="s">
        <v>36</v>
      </c>
    </row>
    <row r="15" spans="1:2" x14ac:dyDescent="0.25">
      <c r="A15" s="52" t="s">
        <v>44</v>
      </c>
      <c r="B15" s="52" t="s">
        <v>36</v>
      </c>
    </row>
    <row r="16" spans="1:2" x14ac:dyDescent="0.25">
      <c r="A16" s="52" t="s">
        <v>59</v>
      </c>
      <c r="B16" s="52" t="s">
        <v>36</v>
      </c>
    </row>
    <row r="17" spans="1:2" x14ac:dyDescent="0.25">
      <c r="A17" s="52" t="s">
        <v>72</v>
      </c>
      <c r="B17" s="52" t="s">
        <v>35</v>
      </c>
    </row>
    <row r="18" spans="1:2" x14ac:dyDescent="0.25">
      <c r="A18" s="52" t="s">
        <v>78</v>
      </c>
      <c r="B18" s="52" t="s">
        <v>35</v>
      </c>
    </row>
  </sheetData>
  <printOptions gridLine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5" x14ac:dyDescent="0.25"/>
  <cols>
    <col min="1" max="1" width="16" bestFit="1" customWidth="1"/>
    <col min="2" max="2" width="7.85546875" bestFit="1" customWidth="1"/>
  </cols>
  <sheetData>
    <row r="1" spans="1:2" x14ac:dyDescent="0.25">
      <c r="A1" s="51" t="s">
        <v>33</v>
      </c>
      <c r="B1" s="51" t="s">
        <v>34</v>
      </c>
    </row>
    <row r="2" spans="1:2" x14ac:dyDescent="0.25">
      <c r="A2" s="52" t="s">
        <v>120</v>
      </c>
      <c r="B2" s="52" t="s">
        <v>35</v>
      </c>
    </row>
    <row r="3" spans="1:2" x14ac:dyDescent="0.25">
      <c r="A3" s="52" t="s">
        <v>63</v>
      </c>
      <c r="B3" s="52" t="s">
        <v>36</v>
      </c>
    </row>
    <row r="4" spans="1:2" x14ac:dyDescent="0.25">
      <c r="A4" s="52" t="s">
        <v>81</v>
      </c>
      <c r="B4" s="52" t="s">
        <v>36</v>
      </c>
    </row>
    <row r="5" spans="1:2" x14ac:dyDescent="0.25">
      <c r="A5" s="52" t="s">
        <v>76</v>
      </c>
      <c r="B5" s="52" t="s">
        <v>36</v>
      </c>
    </row>
    <row r="6" spans="1:2" x14ac:dyDescent="0.25">
      <c r="A6" s="52" t="s">
        <v>82</v>
      </c>
      <c r="B6" s="52" t="s">
        <v>35</v>
      </c>
    </row>
    <row r="7" spans="1:2" x14ac:dyDescent="0.25">
      <c r="A7" s="52" t="s">
        <v>97</v>
      </c>
      <c r="B7" s="52" t="s">
        <v>36</v>
      </c>
    </row>
    <row r="8" spans="1:2" x14ac:dyDescent="0.25">
      <c r="A8" s="52" t="s">
        <v>98</v>
      </c>
      <c r="B8" s="52" t="s">
        <v>36</v>
      </c>
    </row>
    <row r="9" spans="1:2" x14ac:dyDescent="0.25">
      <c r="A9" s="52" t="s">
        <v>98</v>
      </c>
      <c r="B9" s="52" t="s">
        <v>35</v>
      </c>
    </row>
    <row r="10" spans="1:2" x14ac:dyDescent="0.25">
      <c r="A10" s="52" t="s">
        <v>107</v>
      </c>
      <c r="B10" s="52" t="s">
        <v>36</v>
      </c>
    </row>
    <row r="11" spans="1:2" x14ac:dyDescent="0.25">
      <c r="A11" s="52" t="s">
        <v>111</v>
      </c>
      <c r="B11" s="52" t="s">
        <v>36</v>
      </c>
    </row>
    <row r="12" spans="1:2" x14ac:dyDescent="0.25">
      <c r="A12" s="52" t="s">
        <v>84</v>
      </c>
      <c r="B12" s="52" t="s">
        <v>35</v>
      </c>
    </row>
    <row r="13" spans="1:2" x14ac:dyDescent="0.25">
      <c r="A13" s="52" t="s">
        <v>85</v>
      </c>
      <c r="B13" s="52" t="s">
        <v>36</v>
      </c>
    </row>
    <row r="14" spans="1:2" x14ac:dyDescent="0.25">
      <c r="A14" s="52" t="s">
        <v>86</v>
      </c>
      <c r="B14" s="52" t="s">
        <v>36</v>
      </c>
    </row>
    <row r="15" spans="1:2" x14ac:dyDescent="0.25">
      <c r="A15" s="52" t="s">
        <v>112</v>
      </c>
      <c r="B15" s="52" t="s">
        <v>36</v>
      </c>
    </row>
    <row r="16" spans="1:2" x14ac:dyDescent="0.25">
      <c r="A16" s="52" t="s">
        <v>91</v>
      </c>
      <c r="B16" s="52" t="s">
        <v>36</v>
      </c>
    </row>
    <row r="17" spans="1:2" x14ac:dyDescent="0.25">
      <c r="A17" s="52" t="s">
        <v>95</v>
      </c>
      <c r="B17" s="52" t="s">
        <v>35</v>
      </c>
    </row>
    <row r="18" spans="1:2" x14ac:dyDescent="0.25">
      <c r="A18" s="52" t="s">
        <v>72</v>
      </c>
      <c r="B18" s="52" t="s">
        <v>35</v>
      </c>
    </row>
    <row r="19" spans="1:2" x14ac:dyDescent="0.25">
      <c r="A19" s="52" t="s">
        <v>78</v>
      </c>
      <c r="B19" s="52" t="s">
        <v>35</v>
      </c>
    </row>
    <row r="20" spans="1:2" x14ac:dyDescent="0.25">
      <c r="A20" s="52" t="s">
        <v>80</v>
      </c>
      <c r="B20" s="52" t="s">
        <v>36</v>
      </c>
    </row>
    <row r="21" spans="1:2" x14ac:dyDescent="0.25">
      <c r="A21" s="52" t="s">
        <v>100</v>
      </c>
      <c r="B21" s="52" t="s">
        <v>35</v>
      </c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Mar15</vt:lpstr>
      <vt:lpstr>mriQC_notready</vt:lpstr>
      <vt:lpstr>fmri_notready</vt:lpstr>
      <vt:lpstr>eeg_notready</vt:lpstr>
      <vt:lpstr>loreta_notready</vt:lpstr>
      <vt:lpstr>CU_BehPh_notready</vt:lpstr>
      <vt:lpstr>FlkrPRT_notready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2016-03-16T15:48:01Z</dcterms:modified>
</cp:coreProperties>
</file>