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filterPrivacy="1"/>
  <xr:revisionPtr revIDLastSave="0" documentId="13_ncr:1_{E3FE197F-8A46-8F47-BB3C-CCA96469AA1F}" xr6:coauthVersionLast="41" xr6:coauthVersionMax="41" xr10:uidLastSave="{00000000-0000-0000-0000-000000000000}"/>
  <bookViews>
    <workbookView xWindow="0" yWindow="460" windowWidth="28800" windowHeight="17540" xr2:uid="{00000000-000D-0000-FFFF-FFFF00000000}"/>
  </bookViews>
  <sheets>
    <sheet name="Data for ANN" sheetId="8" r:id="rId1"/>
    <sheet name="Sheet1" sheetId="9" r:id="rId2"/>
    <sheet name="Sheet2" sheetId="10" r:id="rId3"/>
    <sheet name="Sheet3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8" i="8" l="1"/>
  <c r="D128" i="8"/>
  <c r="A128" i="8"/>
  <c r="B127" i="8"/>
  <c r="D127" i="8"/>
  <c r="A127" i="8"/>
  <c r="C29" i="8" l="1"/>
  <c r="I29" i="8"/>
  <c r="E29" i="8"/>
  <c r="F29" i="8"/>
  <c r="J29" i="8"/>
  <c r="K29" i="8"/>
  <c r="G29" i="8"/>
  <c r="H29" i="8"/>
  <c r="C30" i="8"/>
  <c r="I30" i="8"/>
  <c r="E30" i="8"/>
  <c r="F30" i="8"/>
  <c r="J30" i="8"/>
  <c r="K30" i="8"/>
  <c r="G30" i="8"/>
  <c r="H30" i="8"/>
  <c r="L30" i="8"/>
  <c r="L29" i="8" l="1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91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64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2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91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64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2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91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64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2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G127" i="8" l="1"/>
  <c r="G128" i="8"/>
  <c r="H128" i="8"/>
  <c r="H127" i="8"/>
  <c r="E127" i="8"/>
  <c r="E128" i="8"/>
  <c r="F127" i="8"/>
  <c r="F128" i="8"/>
  <c r="I2" i="8"/>
  <c r="I92" i="8" l="1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91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64" i="8"/>
  <c r="I3" i="8"/>
  <c r="I127" i="8" s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91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64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2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91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64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2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91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64" i="8"/>
  <c r="J53" i="8"/>
  <c r="J54" i="8"/>
  <c r="J55" i="8"/>
  <c r="J56" i="8"/>
  <c r="J57" i="8"/>
  <c r="J58" i="8"/>
  <c r="J59" i="8"/>
  <c r="J60" i="8"/>
  <c r="J61" i="8"/>
  <c r="J62" i="8"/>
  <c r="J63" i="8"/>
  <c r="J24" i="8"/>
  <c r="J25" i="8"/>
  <c r="J26" i="8"/>
  <c r="J27" i="8"/>
  <c r="J28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" i="8"/>
  <c r="C128" i="8" l="1"/>
  <c r="C127" i="8"/>
  <c r="J128" i="8"/>
  <c r="J127" i="8"/>
  <c r="K127" i="8"/>
  <c r="K128" i="8"/>
  <c r="I128" i="8"/>
  <c r="L61" i="8"/>
  <c r="L60" i="8"/>
  <c r="L51" i="8"/>
  <c r="L52" i="8"/>
  <c r="L53" i="8"/>
  <c r="L15" i="8"/>
  <c r="L50" i="8"/>
  <c r="L48" i="8"/>
  <c r="L49" i="8"/>
  <c r="L8" i="8"/>
  <c r="L4" i="8"/>
  <c r="L72" i="8"/>
  <c r="L47" i="8"/>
  <c r="L18" i="8"/>
  <c r="L46" i="8"/>
  <c r="L45" i="8"/>
  <c r="L16" i="8"/>
  <c r="L71" i="8"/>
  <c r="L100" i="8"/>
  <c r="L11" i="8"/>
  <c r="L42" i="8"/>
  <c r="L43" i="8"/>
  <c r="L44" i="8"/>
  <c r="L98" i="8"/>
  <c r="L41" i="8"/>
  <c r="L99" i="8"/>
  <c r="L40" i="8"/>
  <c r="L9" i="8"/>
  <c r="L120" i="8"/>
  <c r="L121" i="8"/>
  <c r="L91" i="8"/>
  <c r="L107" i="8"/>
  <c r="L106" i="8"/>
  <c r="L105" i="8"/>
  <c r="L114" i="8"/>
  <c r="L92" i="8"/>
  <c r="L122" i="8"/>
  <c r="L113" i="8"/>
  <c r="L65" i="8"/>
  <c r="L90" i="8"/>
  <c r="L83" i="8"/>
  <c r="L85" i="8"/>
  <c r="L84" i="8"/>
  <c r="L66" i="8"/>
  <c r="L77" i="8"/>
  <c r="L76" i="8"/>
  <c r="L64" i="8"/>
  <c r="L78" i="8"/>
  <c r="L39" i="8"/>
  <c r="L33" i="8"/>
  <c r="L32" i="8"/>
  <c r="L35" i="8"/>
  <c r="L38" i="8"/>
  <c r="L31" i="8"/>
  <c r="L26" i="8"/>
  <c r="L37" i="8"/>
  <c r="L34" i="8"/>
  <c r="L28" i="8"/>
  <c r="L25" i="8"/>
  <c r="L27" i="8"/>
  <c r="L36" i="8"/>
  <c r="L75" i="8"/>
  <c r="L104" i="8"/>
  <c r="L126" i="8"/>
  <c r="L82" i="8"/>
  <c r="L70" i="8"/>
  <c r="L111" i="8"/>
  <c r="L103" i="8"/>
  <c r="L96" i="8"/>
  <c r="L97" i="8"/>
  <c r="L125" i="8"/>
  <c r="L81" i="8"/>
  <c r="L124" i="8"/>
  <c r="L95" i="8"/>
  <c r="L112" i="8"/>
  <c r="L74" i="8"/>
  <c r="L87" i="8"/>
  <c r="L69" i="8"/>
  <c r="L117" i="8"/>
  <c r="L23" i="8"/>
  <c r="L17" i="8"/>
  <c r="L10" i="8"/>
  <c r="L3" i="8"/>
  <c r="L86" i="8"/>
  <c r="L80" i="8"/>
  <c r="L73" i="8"/>
  <c r="L68" i="8"/>
  <c r="L116" i="8"/>
  <c r="L109" i="8"/>
  <c r="L102" i="8"/>
  <c r="L94" i="8"/>
  <c r="L89" i="8"/>
  <c r="L119" i="8"/>
  <c r="L88" i="8"/>
  <c r="L118" i="8"/>
  <c r="L110" i="8"/>
  <c r="L62" i="8"/>
  <c r="L54" i="8"/>
  <c r="L79" i="8"/>
  <c r="L67" i="8"/>
  <c r="L123" i="8"/>
  <c r="L115" i="8"/>
  <c r="L108" i="8"/>
  <c r="L101" i="8"/>
  <c r="L93" i="8"/>
  <c r="L12" i="8"/>
  <c r="L56" i="8"/>
  <c r="L19" i="8"/>
  <c r="L5" i="8"/>
  <c r="L63" i="8"/>
  <c r="L55" i="8"/>
  <c r="L24" i="8"/>
  <c r="L7" i="8"/>
  <c r="L20" i="8"/>
  <c r="L6" i="8"/>
  <c r="L58" i="8"/>
  <c r="L13" i="8"/>
  <c r="L57" i="8"/>
  <c r="L22" i="8"/>
  <c r="L59" i="8"/>
  <c r="L21" i="8"/>
  <c r="L2" i="8"/>
  <c r="L14" i="8"/>
  <c r="L127" i="8" l="1"/>
  <c r="L128" i="8"/>
</calcChain>
</file>

<file path=xl/sharedStrings.xml><?xml version="1.0" encoding="utf-8"?>
<sst xmlns="http://schemas.openxmlformats.org/spreadsheetml/2006/main" count="263" uniqueCount="67">
  <si>
    <t>T_db,in (C )</t>
  </si>
  <si>
    <t>T_wb,in (C )</t>
  </si>
  <si>
    <t>T_db,out (C )</t>
  </si>
  <si>
    <t>T_wb,out (C )</t>
  </si>
  <si>
    <t>Ref type</t>
  </si>
  <si>
    <t>T_sub (C )</t>
  </si>
  <si>
    <t>T_sup (C )</t>
  </si>
  <si>
    <t>Q (kW)</t>
  </si>
  <si>
    <t>Legend</t>
  </si>
  <si>
    <t>Indoor dry bulb temperature</t>
  </si>
  <si>
    <t>Indoor wet bulb temperature</t>
  </si>
  <si>
    <t>Outdoor dry bulb temperature</t>
  </si>
  <si>
    <t>Outdoor wet bulb temperature</t>
  </si>
  <si>
    <t>Refrigeratant type (i.e., R22, R410A, etc.)</t>
  </si>
  <si>
    <t xml:space="preserve">Subcooling temperature degree </t>
  </si>
  <si>
    <t>Superheat temperature degree</t>
  </si>
  <si>
    <t>cooling capacity</t>
  </si>
  <si>
    <t>cfm</t>
  </si>
  <si>
    <t>Outdoor temp</t>
  </si>
  <si>
    <t>sensible cooling</t>
  </si>
  <si>
    <t>SHR</t>
  </si>
  <si>
    <t>T evap</t>
  </si>
  <si>
    <t>T Cond</t>
  </si>
  <si>
    <t>Refrigerant data</t>
  </si>
  <si>
    <t>Electircal Power</t>
  </si>
  <si>
    <t>Power Factor</t>
  </si>
  <si>
    <t>kW/Ton</t>
  </si>
  <si>
    <t>P suc</t>
  </si>
  <si>
    <t>P dis</t>
  </si>
  <si>
    <t>T suc</t>
  </si>
  <si>
    <t>T dis</t>
  </si>
  <si>
    <t>T before cap</t>
  </si>
  <si>
    <t>Total</t>
  </si>
  <si>
    <t>Comp</t>
  </si>
  <si>
    <t>Evap</t>
  </si>
  <si>
    <t>Cond</t>
  </si>
  <si>
    <r>
      <t xml:space="preserve">P suc </t>
    </r>
    <r>
      <rPr>
        <sz val="11"/>
        <color theme="1"/>
        <rFont val="Algerian"/>
        <family val="5"/>
      </rPr>
      <t>i</t>
    </r>
  </si>
  <si>
    <r>
      <t xml:space="preserve">P suc </t>
    </r>
    <r>
      <rPr>
        <sz val="11"/>
        <color theme="1"/>
        <rFont val="Algerian"/>
        <family val="5"/>
      </rPr>
      <t>ii</t>
    </r>
  </si>
  <si>
    <r>
      <t xml:space="preserve">P dis </t>
    </r>
    <r>
      <rPr>
        <sz val="11"/>
        <color theme="1"/>
        <rFont val="Algerian"/>
        <family val="5"/>
      </rPr>
      <t>i</t>
    </r>
  </si>
  <si>
    <r>
      <t xml:space="preserve">P dis </t>
    </r>
    <r>
      <rPr>
        <sz val="11"/>
        <color theme="1"/>
        <rFont val="Algerian"/>
        <family val="5"/>
      </rPr>
      <t>ii</t>
    </r>
  </si>
  <si>
    <r>
      <t xml:space="preserve">T suc </t>
    </r>
    <r>
      <rPr>
        <sz val="11"/>
        <color theme="1"/>
        <rFont val="Algerian"/>
        <family val="5"/>
      </rPr>
      <t>i</t>
    </r>
  </si>
  <si>
    <r>
      <t xml:space="preserve">T suc </t>
    </r>
    <r>
      <rPr>
        <sz val="11"/>
        <color theme="1"/>
        <rFont val="Algerian"/>
        <family val="5"/>
      </rPr>
      <t>ii</t>
    </r>
  </si>
  <si>
    <r>
      <t xml:space="preserve">T dis </t>
    </r>
    <r>
      <rPr>
        <sz val="11"/>
        <color theme="1"/>
        <rFont val="Algerian"/>
        <family val="5"/>
      </rPr>
      <t>i</t>
    </r>
  </si>
  <si>
    <r>
      <t xml:space="preserve">T dis </t>
    </r>
    <r>
      <rPr>
        <sz val="11"/>
        <color theme="1"/>
        <rFont val="Algerian"/>
        <family val="5"/>
      </rPr>
      <t>ii</t>
    </r>
  </si>
  <si>
    <r>
      <t xml:space="preserve">T before cap </t>
    </r>
    <r>
      <rPr>
        <sz val="11"/>
        <color theme="1"/>
        <rFont val="Algerian"/>
        <family val="5"/>
      </rPr>
      <t>i</t>
    </r>
  </si>
  <si>
    <r>
      <t xml:space="preserve">T before cap </t>
    </r>
    <r>
      <rPr>
        <sz val="11"/>
        <color theme="1"/>
        <rFont val="Algerian"/>
        <family val="5"/>
      </rPr>
      <t>ii</t>
    </r>
  </si>
  <si>
    <t xml:space="preserve">Comp </t>
  </si>
  <si>
    <t>W_tot (kW)</t>
  </si>
  <si>
    <t>sheet 1</t>
  </si>
  <si>
    <t>sheet 2</t>
  </si>
  <si>
    <t>sheet 3</t>
  </si>
  <si>
    <t>Condensring temperature</t>
  </si>
  <si>
    <t>Evaporating temperature</t>
  </si>
  <si>
    <t>COP</t>
  </si>
  <si>
    <t>Cooling capacity</t>
  </si>
  <si>
    <t>Power consumption of the unit</t>
  </si>
  <si>
    <t>T_cond (C)</t>
  </si>
  <si>
    <t>T_evap (C)</t>
  </si>
  <si>
    <t>T_cond (C )</t>
  </si>
  <si>
    <t>T_evap (C )</t>
  </si>
  <si>
    <t>R22</t>
  </si>
  <si>
    <t>T_evap</t>
  </si>
  <si>
    <t>T_cond</t>
  </si>
  <si>
    <t>R410a</t>
  </si>
  <si>
    <t>-</t>
  </si>
  <si>
    <t>Color Legend</t>
  </si>
  <si>
    <t>*T_cond and T_evap in sheets 1, 2 and 3 are evaluated using 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</si>
</sst>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color theme="1"/>
      <name val="Algerian"/>
      <family val="5"/>
    </font>
    <font>
      <sz val="12"/>
      <color rgb="FF111111"/>
      <name val="Droid Sans Mono"/>
      <family val="3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0" fillId="10" borderId="7" xfId="0" applyFill="1" applyBorder="1" applyAlignment="1">
      <alignment horizontal="center" vertical="center" wrapText="1"/>
    </xf>
    <xf numFmtId="0" fontId="0" fillId="10" borderId="0" xfId="0" applyFill="1"/>
    <xf numFmtId="0" fontId="0" fillId="10" borderId="12" xfId="0" applyFill="1" applyBorder="1" applyAlignment="1">
      <alignment horizontal="center" vertical="center"/>
    </xf>
    <xf numFmtId="0" fontId="6" fillId="10" borderId="0" xfId="0" applyFont="1" applyFill="1"/>
    <xf numFmtId="0" fontId="0" fillId="0" borderId="0" xfId="0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 wrapText="1"/>
    </xf>
    <xf numFmtId="2" fontId="1" fillId="7" borderId="1" xfId="0" applyNumberFormat="1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8"/>
  <sheetViews>
    <sheetView tabSelected="1" topLeftCell="A111" zoomScale="115" zoomScaleNormal="115" zoomScaleSheetLayoutView="107" workbookViewId="0">
      <selection activeCell="N129" sqref="N129"/>
    </sheetView>
  </sheetViews>
  <sheetFormatPr baseColWidth="10" defaultColWidth="8.83203125" defaultRowHeight="15"/>
  <cols>
    <col min="1" max="1" width="9.6640625" bestFit="1" customWidth="1"/>
    <col min="2" max="2" width="10.1640625" bestFit="1" customWidth="1"/>
    <col min="3" max="3" width="11" bestFit="1" customWidth="1"/>
    <col min="4" max="4" width="11.5" bestFit="1" customWidth="1"/>
    <col min="5" max="6" width="9.6640625" bestFit="1" customWidth="1"/>
    <col min="7" max="7" width="10.5" customWidth="1"/>
    <col min="8" max="8" width="11.5" customWidth="1"/>
    <col min="9" max="9" width="7.6640625" bestFit="1" customWidth="1"/>
    <col min="10" max="10" width="11.5" customWidth="1"/>
    <col min="11" max="11" width="10.33203125" bestFit="1" customWidth="1"/>
    <col min="12" max="12" width="11.1640625" customWidth="1"/>
    <col min="15" max="15" width="12.6640625" bestFit="1" customWidth="1"/>
    <col min="16" max="16" width="34" bestFit="1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4" t="s">
        <v>5</v>
      </c>
      <c r="F1" s="4" t="s">
        <v>6</v>
      </c>
      <c r="G1" s="34" t="s">
        <v>58</v>
      </c>
      <c r="H1" s="34" t="s">
        <v>59</v>
      </c>
      <c r="I1" s="3" t="s">
        <v>4</v>
      </c>
      <c r="J1" s="4" t="s">
        <v>7</v>
      </c>
      <c r="K1" s="4" t="s">
        <v>47</v>
      </c>
      <c r="L1" s="34" t="s">
        <v>53</v>
      </c>
    </row>
    <row r="2" spans="1:16" ht="16">
      <c r="A2" s="2">
        <v>26.7</v>
      </c>
      <c r="B2" s="2">
        <v>19.399999999999999</v>
      </c>
      <c r="C2" s="2">
        <f>Sheet1!B3</f>
        <v>48</v>
      </c>
      <c r="D2" s="2">
        <v>23.9</v>
      </c>
      <c r="E2" s="47">
        <f>Sheet1!K3-Sheet1!N3</f>
        <v>8.3999999999999986</v>
      </c>
      <c r="F2" s="47">
        <f>Sheet1!L3-Sheet1!I3</f>
        <v>10.704999999999998</v>
      </c>
      <c r="G2" s="47">
        <f>Sheet1!K3</f>
        <v>62.3</v>
      </c>
      <c r="H2" s="47">
        <f>Sheet1!I3</f>
        <v>5.6950000000000003</v>
      </c>
      <c r="I2" s="1" t="str">
        <f>Sheet1!U3</f>
        <v>R22</v>
      </c>
      <c r="J2" s="37">
        <f>0.00029307103866*Sheet1!C3</f>
        <v>7.532716985366382</v>
      </c>
      <c r="K2" s="1">
        <f>Sheet1!O3</f>
        <v>3.11</v>
      </c>
      <c r="L2" s="37">
        <f t="shared" ref="L2:L33" si="0">J2/K2</f>
        <v>2.4220954936869394</v>
      </c>
      <c r="O2" s="5" t="s">
        <v>8</v>
      </c>
    </row>
    <row r="3" spans="1:16" ht="16">
      <c r="A3" s="2">
        <v>26.7</v>
      </c>
      <c r="B3" s="2">
        <v>19.399999999999999</v>
      </c>
      <c r="C3" s="2">
        <f>Sheet1!B4</f>
        <v>48</v>
      </c>
      <c r="D3" s="2">
        <v>23.9</v>
      </c>
      <c r="E3" s="47">
        <f>Sheet1!K4-Sheet1!N4</f>
        <v>4.4200000000000017</v>
      </c>
      <c r="F3" s="47">
        <f>Sheet1!L4-Sheet1!I4</f>
        <v>25.384999999999998</v>
      </c>
      <c r="G3" s="47">
        <f>Sheet1!K4</f>
        <v>56.92</v>
      </c>
      <c r="H3" s="47">
        <f>Sheet1!I4</f>
        <v>-5.3849999999999998</v>
      </c>
      <c r="I3" s="1" t="str">
        <f>Sheet1!U4</f>
        <v>R22</v>
      </c>
      <c r="J3" s="37">
        <f>0.00029307103866*Sheet1!C4</f>
        <v>6.9159782916102781</v>
      </c>
      <c r="K3" s="1">
        <f>Sheet1!O4</f>
        <v>3.45</v>
      </c>
      <c r="L3" s="37">
        <f t="shared" si="0"/>
        <v>2.0046313888725442</v>
      </c>
      <c r="O3" s="6" t="s">
        <v>0</v>
      </c>
      <c r="P3" s="7" t="s">
        <v>9</v>
      </c>
    </row>
    <row r="4" spans="1:16" ht="16">
      <c r="A4" s="2">
        <v>26.7</v>
      </c>
      <c r="B4" s="2">
        <v>19.399999999999999</v>
      </c>
      <c r="C4" s="2">
        <f>Sheet1!B5</f>
        <v>35</v>
      </c>
      <c r="D4" s="2">
        <v>23.9</v>
      </c>
      <c r="E4" s="47">
        <f>Sheet1!K5-Sheet1!N5</f>
        <v>7.9899999999999949</v>
      </c>
      <c r="F4" s="47">
        <f>Sheet1!L5-Sheet1!I5</f>
        <v>5.0460000000000003</v>
      </c>
      <c r="G4" s="47">
        <f>Sheet1!K5</f>
        <v>45.69</v>
      </c>
      <c r="H4" s="47">
        <f>Sheet1!I5</f>
        <v>1.1539999999999999</v>
      </c>
      <c r="I4" s="1" t="str">
        <f>Sheet1!U5</f>
        <v>R22</v>
      </c>
      <c r="J4" s="37">
        <f>0.00029307103866*Sheet1!C5</f>
        <v>6.2885600892054034</v>
      </c>
      <c r="K4" s="1">
        <f>Sheet1!O5</f>
        <v>2.1779999999999999</v>
      </c>
      <c r="L4" s="37">
        <f t="shared" si="0"/>
        <v>2.8873094991760349</v>
      </c>
      <c r="O4" s="8" t="s">
        <v>1</v>
      </c>
      <c r="P4" s="9" t="s">
        <v>10</v>
      </c>
    </row>
    <row r="5" spans="1:16" ht="16">
      <c r="A5" s="2">
        <v>26.7</v>
      </c>
      <c r="B5" s="2">
        <v>19.399999999999999</v>
      </c>
      <c r="C5" s="2">
        <f>Sheet1!B6</f>
        <v>46</v>
      </c>
      <c r="D5" s="2">
        <v>23.9</v>
      </c>
      <c r="E5" s="47">
        <f>Sheet1!K6-Sheet1!N6</f>
        <v>4.3999999999999986</v>
      </c>
      <c r="F5" s="47">
        <f>Sheet1!L6-Sheet1!I6</f>
        <v>4.2650000000000006</v>
      </c>
      <c r="G5" s="47">
        <f>Sheet1!K6</f>
        <v>54.92</v>
      </c>
      <c r="H5" s="47">
        <f>Sheet1!I6</f>
        <v>2.895</v>
      </c>
      <c r="I5" s="1" t="str">
        <f>Sheet1!U6</f>
        <v>R22</v>
      </c>
      <c r="J5" s="37">
        <f>0.00029307103866*Sheet1!C6</f>
        <v>5.3288901809820741</v>
      </c>
      <c r="K5" s="1">
        <f>Sheet1!O6</f>
        <v>2.5499999999999998</v>
      </c>
      <c r="L5" s="37">
        <f t="shared" si="0"/>
        <v>2.0897608552870879</v>
      </c>
      <c r="O5" s="10" t="s">
        <v>2</v>
      </c>
      <c r="P5" s="11" t="s">
        <v>11</v>
      </c>
    </row>
    <row r="6" spans="1:16" ht="16">
      <c r="A6" s="2">
        <v>26.7</v>
      </c>
      <c r="B6" s="2">
        <v>19.399999999999999</v>
      </c>
      <c r="C6" s="2">
        <f>Sheet1!B7</f>
        <v>48</v>
      </c>
      <c r="D6" s="2">
        <v>23.9</v>
      </c>
      <c r="E6" s="47">
        <f>Sheet1!K7-Sheet1!N7</f>
        <v>0.52000000000000313</v>
      </c>
      <c r="F6" s="47">
        <f>Sheet1!L7-Sheet1!I7</f>
        <v>8.395999999999999</v>
      </c>
      <c r="G6" s="47">
        <f>Sheet1!K7</f>
        <v>56.92</v>
      </c>
      <c r="H6" s="47">
        <f>Sheet1!I7</f>
        <v>-2.2959999999999998</v>
      </c>
      <c r="I6" s="1" t="str">
        <f>Sheet1!U7</f>
        <v>R22</v>
      </c>
      <c r="J6" s="37">
        <f>0.00029307103866*Sheet1!C7</f>
        <v>11.578767823794745</v>
      </c>
      <c r="K6" s="1">
        <f>Sheet1!O7</f>
        <v>6</v>
      </c>
      <c r="L6" s="37">
        <f t="shared" si="0"/>
        <v>1.9297946372991241</v>
      </c>
      <c r="O6" s="12" t="s">
        <v>3</v>
      </c>
      <c r="P6" s="13" t="s">
        <v>12</v>
      </c>
    </row>
    <row r="7" spans="1:16" ht="16">
      <c r="A7" s="2">
        <v>26.7</v>
      </c>
      <c r="B7" s="2">
        <v>19.399999999999999</v>
      </c>
      <c r="C7" s="2">
        <f>Sheet1!B8</f>
        <v>35</v>
      </c>
      <c r="D7" s="2">
        <v>23.9</v>
      </c>
      <c r="E7" s="47">
        <f>Sheet1!K8-Sheet1!N8</f>
        <v>2.980000000000004</v>
      </c>
      <c r="F7" s="47">
        <f>Sheet1!L8-Sheet1!I8</f>
        <v>4.7291999999999996</v>
      </c>
      <c r="G7" s="47">
        <f>Sheet1!K8</f>
        <v>50.78</v>
      </c>
      <c r="H7" s="47">
        <f>Sheet1!I8</f>
        <v>0.57079999999999997</v>
      </c>
      <c r="I7" s="1" t="str">
        <f>Sheet1!U8</f>
        <v>R22</v>
      </c>
      <c r="J7" s="37">
        <f>0.00029307103866*Sheet1!C8</f>
        <v>8.3157441864581703</v>
      </c>
      <c r="K7" s="1">
        <f>Sheet1!O8</f>
        <v>3.02</v>
      </c>
      <c r="L7" s="37">
        <f t="shared" si="0"/>
        <v>2.7535576776351558</v>
      </c>
      <c r="O7" s="14" t="s">
        <v>4</v>
      </c>
      <c r="P7" s="15" t="s">
        <v>13</v>
      </c>
    </row>
    <row r="8" spans="1:16" ht="16">
      <c r="A8" s="2">
        <v>26.7</v>
      </c>
      <c r="B8" s="2">
        <v>19.399999999999999</v>
      </c>
      <c r="C8" s="2">
        <f>Sheet1!B10</f>
        <v>48</v>
      </c>
      <c r="D8" s="2">
        <v>23.9</v>
      </c>
      <c r="E8" s="47">
        <f>Sheet1!K10-Sheet1!N10</f>
        <v>3.6200000000000045</v>
      </c>
      <c r="F8" s="47">
        <f>Sheet1!L10-Sheet1!I10</f>
        <v>18.845400000000001</v>
      </c>
      <c r="G8" s="47">
        <f>Sheet1!K10</f>
        <v>55.52</v>
      </c>
      <c r="H8" s="47">
        <f>Sheet1!I10</f>
        <v>0.65459999999999996</v>
      </c>
      <c r="I8" s="1" t="str">
        <f>Sheet1!U10</f>
        <v>R22</v>
      </c>
      <c r="J8" s="37">
        <f>0.00029307103866*Sheet1!C10</f>
        <v>7.1626561848504</v>
      </c>
      <c r="K8" s="1">
        <f>Sheet1!O10</f>
        <v>3.21</v>
      </c>
      <c r="L8" s="37">
        <f t="shared" si="0"/>
        <v>2.2313570669315888</v>
      </c>
      <c r="O8" s="6" t="s">
        <v>5</v>
      </c>
      <c r="P8" s="7" t="s">
        <v>14</v>
      </c>
    </row>
    <row r="9" spans="1:16" ht="16">
      <c r="A9" s="2">
        <v>26.7</v>
      </c>
      <c r="B9" s="2">
        <v>19.399999999999999</v>
      </c>
      <c r="C9" s="2">
        <f>Sheet1!B11</f>
        <v>35</v>
      </c>
      <c r="D9" s="2">
        <v>23.9</v>
      </c>
      <c r="E9" s="47">
        <f>Sheet1!K11-Sheet1!N11</f>
        <v>6.3900000000000006</v>
      </c>
      <c r="F9" s="47">
        <f>Sheet1!L11-Sheet1!I11</f>
        <v>21.414000000000001</v>
      </c>
      <c r="G9" s="47">
        <f>Sheet1!K11</f>
        <v>45.69</v>
      </c>
      <c r="H9" s="47">
        <f>Sheet1!I11</f>
        <v>-4.6139999999999999</v>
      </c>
      <c r="I9" s="1" t="str">
        <f>Sheet1!U11</f>
        <v>R22</v>
      </c>
      <c r="J9" s="37">
        <f>0.00029307103866*Sheet1!C11</f>
        <v>10.965164990152301</v>
      </c>
      <c r="K9" s="1">
        <f>Sheet1!O11</f>
        <v>3.51</v>
      </c>
      <c r="L9" s="37">
        <f t="shared" si="0"/>
        <v>3.1239786296730205</v>
      </c>
      <c r="O9" s="8" t="s">
        <v>6</v>
      </c>
      <c r="P9" s="9" t="s">
        <v>15</v>
      </c>
    </row>
    <row r="10" spans="1:16" ht="16">
      <c r="A10" s="2">
        <v>26.7</v>
      </c>
      <c r="B10" s="2">
        <v>19.399999999999999</v>
      </c>
      <c r="C10" s="2">
        <f>Sheet1!B12</f>
        <v>48</v>
      </c>
      <c r="D10" s="2">
        <v>23.9</v>
      </c>
      <c r="E10" s="47">
        <f>Sheet1!K12-Sheet1!N12</f>
        <v>4.9799999999999969</v>
      </c>
      <c r="F10" s="47">
        <f>Sheet1!L12-Sheet1!I12</f>
        <v>15.0677</v>
      </c>
      <c r="G10" s="47">
        <f>Sheet1!K12</f>
        <v>55.98</v>
      </c>
      <c r="H10" s="47">
        <f>Sheet1!I12</f>
        <v>-0.9677</v>
      </c>
      <c r="I10" s="1" t="str">
        <f>Sheet1!U12</f>
        <v>R22</v>
      </c>
      <c r="J10" s="37">
        <f>0.00029307103866*Sheet1!C12</f>
        <v>10.111361133224124</v>
      </c>
      <c r="K10" s="1">
        <f>Sheet1!O12</f>
        <v>3.91</v>
      </c>
      <c r="L10" s="37">
        <f t="shared" si="0"/>
        <v>2.5860258652747117</v>
      </c>
      <c r="O10" s="10" t="s">
        <v>7</v>
      </c>
      <c r="P10" s="11" t="s">
        <v>54</v>
      </c>
    </row>
    <row r="11" spans="1:16" ht="16">
      <c r="A11" s="2">
        <v>26.7</v>
      </c>
      <c r="B11" s="2">
        <v>19.399999999999999</v>
      </c>
      <c r="C11" s="2">
        <f>Sheet1!B13</f>
        <v>35</v>
      </c>
      <c r="D11" s="2">
        <v>23.9</v>
      </c>
      <c r="E11" s="47">
        <f>Sheet1!K13-Sheet1!N13</f>
        <v>4.6300000000000026</v>
      </c>
      <c r="F11" s="47">
        <f>Sheet1!L13-Sheet1!I13</f>
        <v>12.746</v>
      </c>
      <c r="G11" s="47">
        <f>Sheet1!K13</f>
        <v>48.93</v>
      </c>
      <c r="H11" s="47">
        <f>Sheet1!I13</f>
        <v>1.1539999999999999</v>
      </c>
      <c r="I11" s="1" t="str">
        <f>Sheet1!U13</f>
        <v>R22</v>
      </c>
      <c r="J11" s="37">
        <f>0.00029307103866*Sheet1!C13</f>
        <v>7.6517272727454344</v>
      </c>
      <c r="K11" s="1">
        <f>Sheet1!O13</f>
        <v>3.07</v>
      </c>
      <c r="L11" s="37">
        <f t="shared" si="0"/>
        <v>2.4924193070832037</v>
      </c>
      <c r="O11" s="12" t="s">
        <v>47</v>
      </c>
      <c r="P11" s="13" t="s">
        <v>55</v>
      </c>
    </row>
    <row r="12" spans="1:16" ht="16">
      <c r="A12" s="2">
        <v>26.7</v>
      </c>
      <c r="B12" s="2">
        <v>19.399999999999999</v>
      </c>
      <c r="C12" s="2">
        <f>Sheet1!B14</f>
        <v>46.1</v>
      </c>
      <c r="D12" s="2">
        <v>23.9</v>
      </c>
      <c r="E12" s="47">
        <f>Sheet1!K14-Sheet1!N14</f>
        <v>3.8100000000000023</v>
      </c>
      <c r="F12" s="47">
        <f>Sheet1!L14-Sheet1!I14</f>
        <v>8.1479999999999997</v>
      </c>
      <c r="G12" s="47">
        <f>Sheet1!K14</f>
        <v>60.11</v>
      </c>
      <c r="H12" s="47">
        <f>Sheet1!I14</f>
        <v>3.952</v>
      </c>
      <c r="I12" s="1" t="str">
        <f>Sheet1!U14</f>
        <v>R22</v>
      </c>
      <c r="J12" s="37">
        <f>0.00029307103866*Sheet1!C14</f>
        <v>6.5975829844996676</v>
      </c>
      <c r="K12" s="1">
        <f>Sheet1!O14</f>
        <v>3.28</v>
      </c>
      <c r="L12" s="37">
        <f t="shared" si="0"/>
        <v>2.0114582269816061</v>
      </c>
      <c r="O12" s="8" t="s">
        <v>56</v>
      </c>
      <c r="P12" s="9" t="s">
        <v>51</v>
      </c>
    </row>
    <row r="13" spans="1:16" ht="16">
      <c r="A13" s="2">
        <v>26.7</v>
      </c>
      <c r="B13" s="2">
        <v>19.399999999999999</v>
      </c>
      <c r="C13" s="2">
        <f>Sheet1!B15</f>
        <v>46.1</v>
      </c>
      <c r="D13" s="2">
        <v>23.9</v>
      </c>
      <c r="E13" s="47">
        <f>Sheet1!K15-Sheet1!N15</f>
        <v>3.4099999999999966</v>
      </c>
      <c r="F13" s="47">
        <f>Sheet1!L15-Sheet1!I15</f>
        <v>8.11</v>
      </c>
      <c r="G13" s="47">
        <f>Sheet1!K15</f>
        <v>58.61</v>
      </c>
      <c r="H13" s="47">
        <f>Sheet1!I15</f>
        <v>3.29</v>
      </c>
      <c r="I13" s="1" t="str">
        <f>Sheet1!U15</f>
        <v>R22</v>
      </c>
      <c r="J13" s="37">
        <f>0.00029307103866*Sheet1!C15</f>
        <v>9.3798235829145113</v>
      </c>
      <c r="K13" s="1">
        <f>Sheet1!O15</f>
        <v>4.3</v>
      </c>
      <c r="L13" s="37">
        <f t="shared" si="0"/>
        <v>2.1813543216080258</v>
      </c>
      <c r="O13" s="6" t="s">
        <v>57</v>
      </c>
      <c r="P13" s="7" t="s">
        <v>52</v>
      </c>
    </row>
    <row r="14" spans="1:16" ht="16">
      <c r="A14" s="2">
        <v>26.7</v>
      </c>
      <c r="B14" s="2">
        <v>19.399999999999999</v>
      </c>
      <c r="C14" s="2">
        <f>Sheet1!B17</f>
        <v>46.1</v>
      </c>
      <c r="D14" s="2">
        <v>23.9</v>
      </c>
      <c r="E14" s="47">
        <f>Sheet1!K17-Sheet1!N17</f>
        <v>6.3100000000000023</v>
      </c>
      <c r="F14" s="47">
        <f>Sheet1!L17-Sheet1!I17</f>
        <v>8.1240000000000006</v>
      </c>
      <c r="G14" s="47">
        <f>Sheet1!K17</f>
        <v>57.71</v>
      </c>
      <c r="H14" s="47">
        <f>Sheet1!I17</f>
        <v>2.3759999999999999</v>
      </c>
      <c r="I14" s="1" t="str">
        <f>Sheet1!U17</f>
        <v>R22</v>
      </c>
      <c r="J14" s="37">
        <f>0.00029307103866*Sheet1!C17</f>
        <v>6.5278291465882008</v>
      </c>
      <c r="K14" s="1">
        <f>Sheet1!O17</f>
        <v>2.9630000000000001</v>
      </c>
      <c r="L14" s="37">
        <f t="shared" si="0"/>
        <v>2.2031147980385422</v>
      </c>
      <c r="O14" s="43" t="s">
        <v>66</v>
      </c>
      <c r="P14" s="43"/>
    </row>
    <row r="15" spans="1:16" ht="15.5" customHeight="1">
      <c r="A15" s="2">
        <v>26.7</v>
      </c>
      <c r="B15" s="2">
        <v>19.399999999999999</v>
      </c>
      <c r="C15" s="2">
        <f>Sheet1!B18</f>
        <v>46.04</v>
      </c>
      <c r="D15" s="2">
        <v>23.9</v>
      </c>
      <c r="E15" s="47">
        <f>Sheet1!K18-Sheet1!N18</f>
        <v>2.75</v>
      </c>
      <c r="F15" s="47">
        <f>Sheet1!L18-Sheet1!I18</f>
        <v>18.696000000000002</v>
      </c>
      <c r="G15" s="47">
        <f>Sheet1!K18</f>
        <v>56.75</v>
      </c>
      <c r="H15" s="47">
        <f>Sheet1!I18</f>
        <v>4.6040000000000001</v>
      </c>
      <c r="I15" s="1" t="str">
        <f>Sheet1!U18</f>
        <v>R22</v>
      </c>
      <c r="J15" s="37">
        <f>0.00029307103866*Sheet1!C18</f>
        <v>7.2595777080456481</v>
      </c>
      <c r="K15" s="1">
        <f>Sheet1!O18</f>
        <v>3.3450000000000002</v>
      </c>
      <c r="L15" s="37">
        <f t="shared" si="0"/>
        <v>2.1702773417176826</v>
      </c>
    </row>
    <row r="16" spans="1:16" ht="16">
      <c r="A16" s="2">
        <v>26.7</v>
      </c>
      <c r="B16" s="2">
        <v>19.399999999999999</v>
      </c>
      <c r="C16" s="2">
        <f>Sheet1!B19</f>
        <v>46.1</v>
      </c>
      <c r="D16" s="2">
        <v>23.9</v>
      </c>
      <c r="E16" s="47">
        <f>Sheet1!K19-Sheet1!N19</f>
        <v>1.6300000000000026</v>
      </c>
      <c r="F16" s="47">
        <f>Sheet1!L19-Sheet1!I19</f>
        <v>17.648000000000003</v>
      </c>
      <c r="G16" s="47">
        <f>Sheet1!K19</f>
        <v>57.43</v>
      </c>
      <c r="H16" s="47">
        <f>Sheet1!I19</f>
        <v>3.952</v>
      </c>
      <c r="I16" s="1" t="str">
        <f>Sheet1!U19</f>
        <v>R22</v>
      </c>
      <c r="J16" s="37">
        <f>0.00029307103866*Sheet1!C19</f>
        <v>7.2012243335380557</v>
      </c>
      <c r="K16" s="1">
        <f>Sheet1!O19</f>
        <v>3.3029999999999999</v>
      </c>
      <c r="L16" s="37">
        <f t="shared" si="0"/>
        <v>2.1802071854490026</v>
      </c>
      <c r="O16" s="5" t="s">
        <v>65</v>
      </c>
    </row>
    <row r="17" spans="1:15" ht="16">
      <c r="A17" s="2">
        <v>26.7</v>
      </c>
      <c r="B17" s="2">
        <v>19.399999999999999</v>
      </c>
      <c r="C17" s="2">
        <f>Sheet1!B20</f>
        <v>46.1</v>
      </c>
      <c r="D17" s="2">
        <v>23.9</v>
      </c>
      <c r="E17" s="47">
        <f>Sheet1!K20-Sheet1!N20</f>
        <v>2.5700000000000003</v>
      </c>
      <c r="F17" s="47">
        <f>Sheet1!L20-Sheet1!I20</f>
        <v>18.882999999999999</v>
      </c>
      <c r="G17" s="47">
        <f>Sheet1!K20</f>
        <v>58.47</v>
      </c>
      <c r="H17" s="47">
        <f>Sheet1!I20</f>
        <v>1.0169999999999999</v>
      </c>
      <c r="I17" s="1" t="str">
        <f>Sheet1!U20</f>
        <v>R22</v>
      </c>
      <c r="J17" s="37">
        <f>0.00029307103866*Sheet1!C20</f>
        <v>5.7048036101400958</v>
      </c>
      <c r="K17" s="1">
        <f>Sheet1!O20</f>
        <v>2.95</v>
      </c>
      <c r="L17" s="37">
        <f t="shared" si="0"/>
        <v>1.9338317322508798</v>
      </c>
      <c r="O17" s="1" t="s">
        <v>48</v>
      </c>
    </row>
    <row r="18" spans="1:15" ht="16">
      <c r="A18" s="2">
        <v>26.7</v>
      </c>
      <c r="B18" s="2">
        <v>19.399999999999999</v>
      </c>
      <c r="C18" s="2">
        <f>Sheet1!B21</f>
        <v>46.15</v>
      </c>
      <c r="D18" s="2">
        <v>23.9</v>
      </c>
      <c r="E18" s="47">
        <f>Sheet1!K21-Sheet1!N21</f>
        <v>0.58999999999999631</v>
      </c>
      <c r="F18" s="47">
        <f>Sheet1!L21-Sheet1!I21</f>
        <v>13.5617</v>
      </c>
      <c r="G18" s="47">
        <f>Sheet1!K21</f>
        <v>58.79</v>
      </c>
      <c r="H18" s="47">
        <f>Sheet1!I21</f>
        <v>0.73829999999999996</v>
      </c>
      <c r="I18" s="1" t="str">
        <f>Sheet1!U21</f>
        <v>R22</v>
      </c>
      <c r="J18" s="37">
        <f>0.00029307103866*Sheet1!C21</f>
        <v>14.107047713658766</v>
      </c>
      <c r="K18" s="1">
        <f>Sheet1!O21</f>
        <v>7.92</v>
      </c>
      <c r="L18" s="37">
        <f t="shared" si="0"/>
        <v>1.7811928931387331</v>
      </c>
      <c r="O18" s="31" t="s">
        <v>49</v>
      </c>
    </row>
    <row r="19" spans="1:15" ht="16">
      <c r="A19" s="2">
        <v>26.7</v>
      </c>
      <c r="B19" s="2">
        <v>19.399999999999999</v>
      </c>
      <c r="C19" s="2">
        <f>Sheet1!B22</f>
        <v>46.2</v>
      </c>
      <c r="D19" s="2">
        <v>23.9</v>
      </c>
      <c r="E19" s="47">
        <f>Sheet1!K22-Sheet1!N22</f>
        <v>4.75</v>
      </c>
      <c r="F19" s="47">
        <f>Sheet1!L22-Sheet1!I22</f>
        <v>7.5630000000000006</v>
      </c>
      <c r="G19" s="47">
        <f>Sheet1!K22</f>
        <v>63.55</v>
      </c>
      <c r="H19" s="47">
        <f>Sheet1!I22</f>
        <v>4.3369999999999997</v>
      </c>
      <c r="I19" s="1" t="str">
        <f>Sheet1!U22</f>
        <v>R22</v>
      </c>
      <c r="J19" s="37">
        <f>0.00029307103866*Sheet1!C22</f>
        <v>4.6644307300009622</v>
      </c>
      <c r="K19" s="1">
        <f>Sheet1!O22</f>
        <v>2.7</v>
      </c>
      <c r="L19" s="37">
        <f t="shared" si="0"/>
        <v>1.7275669370373934</v>
      </c>
      <c r="O19" s="33" t="s">
        <v>50</v>
      </c>
    </row>
    <row r="20" spans="1:15" ht="16">
      <c r="A20" s="2">
        <v>26.7</v>
      </c>
      <c r="B20" s="2">
        <v>19.399999999999999</v>
      </c>
      <c r="C20" s="2">
        <f>Sheet1!B23</f>
        <v>46.17</v>
      </c>
      <c r="D20" s="2">
        <v>23.9</v>
      </c>
      <c r="E20" s="47">
        <f>Sheet1!K23-Sheet1!N23</f>
        <v>3.6199999999999974</v>
      </c>
      <c r="F20" s="47">
        <f>Sheet1!L23-Sheet1!I23</f>
        <v>6.927999999999999</v>
      </c>
      <c r="G20" s="47">
        <f>Sheet1!K23</f>
        <v>59.72</v>
      </c>
      <c r="H20" s="47">
        <f>Sheet1!I23</f>
        <v>3.1720000000000002</v>
      </c>
      <c r="I20" s="1" t="str">
        <f>Sheet1!U23</f>
        <v>R22</v>
      </c>
      <c r="J20" s="37">
        <f>0.00029307103866*Sheet1!C23</f>
        <v>11.618836496200339</v>
      </c>
      <c r="K20" s="1">
        <f>Sheet1!O23</f>
        <v>5.4240000000000004</v>
      </c>
      <c r="L20" s="37">
        <f t="shared" si="0"/>
        <v>2.1421158731932777</v>
      </c>
    </row>
    <row r="21" spans="1:15" ht="16">
      <c r="A21" s="2">
        <v>26.7</v>
      </c>
      <c r="B21" s="2">
        <v>19.399999999999999</v>
      </c>
      <c r="C21" s="2">
        <f>Sheet1!B24</f>
        <v>46.2</v>
      </c>
      <c r="D21" s="2">
        <v>23.9</v>
      </c>
      <c r="E21" s="47">
        <f>Sheet1!K24-Sheet1!N24</f>
        <v>2.9299999999999997</v>
      </c>
      <c r="F21" s="47">
        <f>Sheet1!L24-Sheet1!I24</f>
        <v>14.646000000000001</v>
      </c>
      <c r="G21" s="47">
        <f>Sheet1!K24</f>
        <v>62.93</v>
      </c>
      <c r="H21" s="47">
        <f>Sheet1!I24</f>
        <v>1.1539999999999999</v>
      </c>
      <c r="I21" s="1" t="str">
        <f>Sheet1!U24</f>
        <v>R22</v>
      </c>
      <c r="J21" s="37">
        <f>0.00029307103866*Sheet1!C24</f>
        <v>14.452956529878778</v>
      </c>
      <c r="K21" s="1">
        <f>Sheet1!O24</f>
        <v>7.9329999999999998</v>
      </c>
      <c r="L21" s="37">
        <f t="shared" si="0"/>
        <v>1.8218777927491212</v>
      </c>
    </row>
    <row r="22" spans="1:15" ht="16">
      <c r="A22" s="2">
        <v>26.7</v>
      </c>
      <c r="B22" s="2">
        <v>19.399999999999999</v>
      </c>
      <c r="C22" s="2">
        <f>Sheet1!B25</f>
        <v>46</v>
      </c>
      <c r="D22" s="2">
        <v>23.9</v>
      </c>
      <c r="E22" s="47">
        <f>Sheet1!K25-Sheet1!N25</f>
        <v>2.509999999999998</v>
      </c>
      <c r="F22" s="47">
        <f>Sheet1!L25-Sheet1!I25</f>
        <v>6.9239999999999995</v>
      </c>
      <c r="G22" s="47">
        <f>Sheet1!K25</f>
        <v>58.11</v>
      </c>
      <c r="H22" s="47">
        <f>Sheet1!I25</f>
        <v>2.7759999999999998</v>
      </c>
      <c r="I22" s="1" t="str">
        <f>Sheet1!U25</f>
        <v>R22</v>
      </c>
      <c r="J22" s="37">
        <f>0.00029307103866*Sheet1!C25</f>
        <v>11.483496290547151</v>
      </c>
      <c r="K22" s="1">
        <f>Sheet1!O25</f>
        <v>5.15</v>
      </c>
      <c r="L22" s="37">
        <f t="shared" si="0"/>
        <v>2.2298051049606116</v>
      </c>
    </row>
    <row r="23" spans="1:15" ht="16">
      <c r="A23" s="2">
        <v>26.7</v>
      </c>
      <c r="B23" s="2">
        <v>19.399999999999999</v>
      </c>
      <c r="C23" s="2">
        <f>Sheet1!B28</f>
        <v>35</v>
      </c>
      <c r="D23" s="2">
        <v>23.9</v>
      </c>
      <c r="E23" s="47">
        <f>Sheet1!K28-Sheet1!N28</f>
        <v>4.3299999999999983</v>
      </c>
      <c r="F23" s="47">
        <f>Sheet1!L28-Sheet1!I28</f>
        <v>10.124000000000001</v>
      </c>
      <c r="G23" s="47">
        <f>Sheet1!K28</f>
        <v>47.33</v>
      </c>
      <c r="H23" s="47">
        <f>Sheet1!I28</f>
        <v>2.7759999999999998</v>
      </c>
      <c r="I23" s="1" t="str">
        <f>Sheet1!U28</f>
        <v>R22</v>
      </c>
      <c r="J23" s="37">
        <f>0.00029307103866*Sheet1!C28</f>
        <v>27.635016362029237</v>
      </c>
      <c r="K23" s="1">
        <f>Sheet1!O28</f>
        <v>10.76</v>
      </c>
      <c r="L23" s="37">
        <f t="shared" si="0"/>
        <v>2.5683100708205613</v>
      </c>
    </row>
    <row r="24" spans="1:15" ht="16">
      <c r="A24" s="2">
        <v>26.7</v>
      </c>
      <c r="B24" s="2">
        <v>19.399999999999999</v>
      </c>
      <c r="C24" s="2">
        <f>Sheet1!B29</f>
        <v>46.1</v>
      </c>
      <c r="D24" s="2">
        <v>23.9</v>
      </c>
      <c r="E24" s="47">
        <f>Sheet1!K29-Sheet1!N29</f>
        <v>5.1200000000000045</v>
      </c>
      <c r="F24" s="47">
        <f>Sheet1!L29-Sheet1!I29</f>
        <v>8.782</v>
      </c>
      <c r="G24" s="47">
        <f>Sheet1!K29</f>
        <v>57.02</v>
      </c>
      <c r="H24" s="47">
        <f>Sheet1!I29</f>
        <v>4.718</v>
      </c>
      <c r="I24" s="1" t="str">
        <f>Sheet1!U29</f>
        <v>R22</v>
      </c>
      <c r="J24" s="37">
        <f>0.00029307103866*Sheet1!C29</f>
        <v>23.613905868990841</v>
      </c>
      <c r="K24" s="1">
        <f>Sheet1!O29</f>
        <v>12.42</v>
      </c>
      <c r="L24" s="37">
        <f t="shared" si="0"/>
        <v>1.901280665780261</v>
      </c>
    </row>
    <row r="25" spans="1:15" ht="16">
      <c r="A25" s="2">
        <v>26.7</v>
      </c>
      <c r="B25" s="2">
        <v>19.399999999999999</v>
      </c>
      <c r="C25" s="2">
        <f>Sheet1!B30</f>
        <v>35</v>
      </c>
      <c r="D25" s="2">
        <v>23.9</v>
      </c>
      <c r="E25" s="47">
        <f>Sheet1!K30-Sheet1!N30</f>
        <v>3.1299999999999955</v>
      </c>
      <c r="F25" s="47">
        <f>Sheet1!L30-Sheet1!I30</f>
        <v>8.2240000000000002</v>
      </c>
      <c r="G25" s="47">
        <f>Sheet1!K30</f>
        <v>47.33</v>
      </c>
      <c r="H25" s="47">
        <f>Sheet1!I30</f>
        <v>2.7759999999999998</v>
      </c>
      <c r="I25" s="1" t="str">
        <f>Sheet1!U30</f>
        <v>R22</v>
      </c>
      <c r="J25" s="37">
        <f>0.00029307103866*Sheet1!C30</f>
        <v>28.831977098124408</v>
      </c>
      <c r="K25" s="1">
        <f>Sheet1!O30</f>
        <v>10.71</v>
      </c>
      <c r="L25" s="37">
        <f t="shared" si="0"/>
        <v>2.6920613536997577</v>
      </c>
    </row>
    <row r="26" spans="1:15" ht="16">
      <c r="A26" s="2">
        <v>26.7</v>
      </c>
      <c r="B26" s="2">
        <v>19.399999999999999</v>
      </c>
      <c r="C26" s="2">
        <f>Sheet1!B31</f>
        <v>46.1</v>
      </c>
      <c r="D26" s="2">
        <v>23.9</v>
      </c>
      <c r="E26" s="47">
        <f>Sheet1!K31-Sheet1!N31</f>
        <v>3.9200000000000017</v>
      </c>
      <c r="F26" s="47">
        <f>Sheet1!L31-Sheet1!I31</f>
        <v>8.4819999999999993</v>
      </c>
      <c r="G26" s="47">
        <f>Sheet1!K31</f>
        <v>57.02</v>
      </c>
      <c r="H26" s="47">
        <f>Sheet1!I31</f>
        <v>4.718</v>
      </c>
      <c r="I26" s="1" t="str">
        <f>Sheet1!U31</f>
        <v>R22</v>
      </c>
      <c r="J26" s="37">
        <f>0.00029307103866*Sheet1!C31</f>
        <v>24.224109078584828</v>
      </c>
      <c r="K26" s="1">
        <f>Sheet1!O31</f>
        <v>12.47</v>
      </c>
      <c r="L26" s="37">
        <f t="shared" si="0"/>
        <v>1.9425909445537151</v>
      </c>
    </row>
    <row r="27" spans="1:15" ht="16">
      <c r="A27" s="2">
        <v>26.7</v>
      </c>
      <c r="B27" s="2">
        <v>19.399999999999999</v>
      </c>
      <c r="C27" s="2">
        <f>Sheet1!B32</f>
        <v>35</v>
      </c>
      <c r="D27" s="2">
        <v>23.9</v>
      </c>
      <c r="E27" s="47">
        <f>Sheet1!K32-Sheet1!N32</f>
        <v>1.8900000000000006</v>
      </c>
      <c r="F27" s="47">
        <f>Sheet1!L32-Sheet1!I32</f>
        <v>14.635</v>
      </c>
      <c r="G27" s="47">
        <f>Sheet1!K32</f>
        <v>45.69</v>
      </c>
      <c r="H27" s="47">
        <f>Sheet1!I32</f>
        <v>1.5649999999999999</v>
      </c>
      <c r="I27" s="1" t="str">
        <f>Sheet1!U32</f>
        <v>R22</v>
      </c>
      <c r="J27" s="37">
        <f>0.00029307103866*Sheet1!C32</f>
        <v>28.122334885113084</v>
      </c>
      <c r="K27" s="1">
        <f>Sheet1!O32</f>
        <v>9.49</v>
      </c>
      <c r="L27" s="37">
        <f t="shared" si="0"/>
        <v>2.9633651090740867</v>
      </c>
    </row>
    <row r="28" spans="1:15" ht="16">
      <c r="A28" s="2">
        <v>26.7</v>
      </c>
      <c r="B28" s="2">
        <v>19.399999999999999</v>
      </c>
      <c r="C28" s="2">
        <f>Sheet1!B33</f>
        <v>46.1</v>
      </c>
      <c r="D28" s="2">
        <v>23.9</v>
      </c>
      <c r="E28" s="47">
        <f>Sheet1!K33-Sheet1!N33</f>
        <v>3.5300000000000011</v>
      </c>
      <c r="F28" s="47">
        <f>Sheet1!L33-Sheet1!I33</f>
        <v>9.7360000000000007</v>
      </c>
      <c r="G28" s="47">
        <f>Sheet1!K33</f>
        <v>56.33</v>
      </c>
      <c r="H28" s="47">
        <f>Sheet1!I33</f>
        <v>3.5640000000000001</v>
      </c>
      <c r="I28" s="1" t="str">
        <f>Sheet1!U33</f>
        <v>R22</v>
      </c>
      <c r="J28" s="37">
        <f>0.00029307103866*Sheet1!C33</f>
        <v>24.563397420041511</v>
      </c>
      <c r="K28" s="1">
        <f>Sheet1!O33</f>
        <v>11.22</v>
      </c>
      <c r="L28" s="37">
        <f t="shared" si="0"/>
        <v>2.1892511069555711</v>
      </c>
    </row>
    <row r="29" spans="1:15" ht="16">
      <c r="A29" s="2">
        <v>26.7</v>
      </c>
      <c r="B29" s="2">
        <v>19.399999999999999</v>
      </c>
      <c r="C29" s="2">
        <f>Sheet1!B34</f>
        <v>35</v>
      </c>
      <c r="D29" s="2">
        <v>23.9</v>
      </c>
      <c r="E29" s="47">
        <f>Sheet1!K34-Sheet1!N34</f>
        <v>16.170000000000002</v>
      </c>
      <c r="F29" s="47">
        <f>Sheet1!L34-Sheet1!I34</f>
        <v>4.6379999999999999</v>
      </c>
      <c r="G29" s="47">
        <f>Sheet1!K34</f>
        <v>51.97</v>
      </c>
      <c r="H29" s="47">
        <f>Sheet1!I34</f>
        <v>-2.238</v>
      </c>
      <c r="I29" s="1" t="str">
        <f>Sheet1!U34</f>
        <v>R22</v>
      </c>
      <c r="J29" s="37">
        <f>0.00029307103866*Sheet1!C34</f>
        <v>6.9432807895718431</v>
      </c>
      <c r="K29" s="1">
        <f>Sheet1!O34</f>
        <v>2.5299999999999998</v>
      </c>
      <c r="L29" s="37">
        <f t="shared" si="0"/>
        <v>2.7443797587240488</v>
      </c>
    </row>
    <row r="30" spans="1:15" ht="16">
      <c r="A30" s="2">
        <v>26.7</v>
      </c>
      <c r="B30" s="2">
        <v>19.399999999999999</v>
      </c>
      <c r="C30" s="2">
        <f>Sheet1!B35</f>
        <v>48</v>
      </c>
      <c r="D30" s="2">
        <v>23.9</v>
      </c>
      <c r="E30" s="47">
        <f>Sheet1!K35-Sheet1!N35</f>
        <v>13.399999999999999</v>
      </c>
      <c r="F30" s="47">
        <f>Sheet1!L35-Sheet1!I35</f>
        <v>5.1120000000000001</v>
      </c>
      <c r="G30" s="47">
        <f>Sheet1!K35</f>
        <v>64.8</v>
      </c>
      <c r="H30" s="47">
        <f>Sheet1!I35</f>
        <v>1.6879999999999999</v>
      </c>
      <c r="I30" s="1" t="str">
        <f>Sheet1!U35</f>
        <v>R22</v>
      </c>
      <c r="J30" s="37">
        <f>0.00029307103866*Sheet1!C35</f>
        <v>6.6117119392734658</v>
      </c>
      <c r="K30" s="1">
        <f>Sheet1!O35</f>
        <v>3.07</v>
      </c>
      <c r="L30" s="37">
        <f t="shared" si="0"/>
        <v>2.1536520974832136</v>
      </c>
    </row>
    <row r="31" spans="1:15" ht="16">
      <c r="A31" s="2">
        <v>26.7</v>
      </c>
      <c r="B31" s="2">
        <v>19.399999999999999</v>
      </c>
      <c r="C31" s="2">
        <f>Sheet1!B36</f>
        <v>48</v>
      </c>
      <c r="D31" s="2">
        <v>23.9</v>
      </c>
      <c r="E31" s="47">
        <f>Sheet1!K36-Sheet1!N36</f>
        <v>2.9600000000000009</v>
      </c>
      <c r="F31" s="47">
        <f>Sheet1!L36-Sheet1!I36</f>
        <v>6.2170000000000005</v>
      </c>
      <c r="G31" s="47">
        <f>Sheet1!K36</f>
        <v>62.76</v>
      </c>
      <c r="H31" s="47">
        <f>Sheet1!I36</f>
        <v>5.5830000000000002</v>
      </c>
      <c r="I31" s="1" t="str">
        <f>Sheet1!U36</f>
        <v>R22</v>
      </c>
      <c r="J31" s="37">
        <f>0.00029307103866*Sheet1!C36</f>
        <v>17.694574258551626</v>
      </c>
      <c r="K31" s="1">
        <f>Sheet1!O36</f>
        <v>10.79</v>
      </c>
      <c r="L31" s="37">
        <f t="shared" si="0"/>
        <v>1.639904935917667</v>
      </c>
    </row>
    <row r="32" spans="1:15" ht="16">
      <c r="A32" s="2">
        <v>26.7</v>
      </c>
      <c r="B32" s="2">
        <v>19.399999999999999</v>
      </c>
      <c r="C32" s="2">
        <f>Sheet1!B37</f>
        <v>48</v>
      </c>
      <c r="D32" s="2">
        <v>23.9</v>
      </c>
      <c r="E32" s="47">
        <f>Sheet1!K37-Sheet1!N37</f>
        <v>9.9200000000000017</v>
      </c>
      <c r="F32" s="47">
        <f>Sheet1!L37-Sheet1!I37</f>
        <v>9.7677000000000014</v>
      </c>
      <c r="G32" s="47">
        <f>Sheet1!K37</f>
        <v>65.42</v>
      </c>
      <c r="H32" s="47">
        <f>Sheet1!I37</f>
        <v>-0.9677</v>
      </c>
      <c r="I32" s="1" t="str">
        <f>Sheet1!U37</f>
        <v>R22</v>
      </c>
      <c r="J32" s="37">
        <f>0.00029307103866*Sheet1!C37</f>
        <v>6.948216105862878</v>
      </c>
      <c r="K32" s="1">
        <f>Sheet1!O37</f>
        <v>3.88</v>
      </c>
      <c r="L32" s="37">
        <f t="shared" si="0"/>
        <v>1.7907773468718757</v>
      </c>
    </row>
    <row r="33" spans="1:12" ht="16">
      <c r="A33" s="2">
        <v>26.7</v>
      </c>
      <c r="B33" s="2">
        <v>19.399999999999999</v>
      </c>
      <c r="C33" s="2">
        <f>Sheet1!B38</f>
        <v>35</v>
      </c>
      <c r="D33" s="2">
        <v>23.9</v>
      </c>
      <c r="E33" s="47">
        <f>Sheet1!K38-Sheet1!N38</f>
        <v>16.89</v>
      </c>
      <c r="F33" s="47">
        <f>Sheet1!L38-Sheet1!I38</f>
        <v>8.0053999999999998</v>
      </c>
      <c r="G33" s="47">
        <f>Sheet1!K38</f>
        <v>55.39</v>
      </c>
      <c r="H33" s="47">
        <f>Sheet1!I38</f>
        <v>-0.40539999999999998</v>
      </c>
      <c r="I33" s="1" t="str">
        <f>Sheet1!U38</f>
        <v>R22</v>
      </c>
      <c r="J33" s="37">
        <f>0.00029307103866*Sheet1!C38</f>
        <v>5.4136756324664121</v>
      </c>
      <c r="K33" s="1">
        <f>Sheet1!O38</f>
        <v>2.4119999999999999</v>
      </c>
      <c r="L33" s="37">
        <f t="shared" si="0"/>
        <v>2.2444758011883965</v>
      </c>
    </row>
    <row r="34" spans="1:12" ht="16">
      <c r="A34" s="2">
        <v>26.7</v>
      </c>
      <c r="B34" s="2">
        <v>19.399999999999999</v>
      </c>
      <c r="C34" s="2">
        <f>Sheet1!B39</f>
        <v>46.1</v>
      </c>
      <c r="D34" s="2">
        <v>23.9</v>
      </c>
      <c r="E34" s="47">
        <f>Sheet1!K39-Sheet1!N39</f>
        <v>14.759999999999998</v>
      </c>
      <c r="F34" s="47">
        <f>Sheet1!L39-Sheet1!I39</f>
        <v>6.9099999999999993</v>
      </c>
      <c r="G34" s="47">
        <f>Sheet1!K39</f>
        <v>65.66</v>
      </c>
      <c r="H34" s="47">
        <f>Sheet1!I39</f>
        <v>3.29</v>
      </c>
      <c r="I34" s="1" t="str">
        <f>Sheet1!U39</f>
        <v>R22</v>
      </c>
      <c r="J34" s="37">
        <f>0.00029307103866*Sheet1!C39</f>
        <v>4.7473141504443968</v>
      </c>
      <c r="K34" s="1">
        <f>Sheet1!O39</f>
        <v>2.9660000000000002</v>
      </c>
      <c r="L34" s="37">
        <f t="shared" ref="L34:L65" si="1">J34/K34</f>
        <v>1.6005779333932557</v>
      </c>
    </row>
    <row r="35" spans="1:12" ht="16">
      <c r="A35" s="2">
        <v>26.7</v>
      </c>
      <c r="B35" s="2">
        <v>19.399999999999999</v>
      </c>
      <c r="C35" s="2">
        <f>Sheet1!B40</f>
        <v>35</v>
      </c>
      <c r="D35" s="2">
        <v>23.9</v>
      </c>
      <c r="E35" s="47">
        <f>Sheet1!K40-Sheet1!N40</f>
        <v>5.509999999999998</v>
      </c>
      <c r="F35" s="47">
        <f>Sheet1!L40-Sheet1!I40</f>
        <v>21.819600000000001</v>
      </c>
      <c r="G35" s="47">
        <f>Sheet1!K40</f>
        <v>49.01</v>
      </c>
      <c r="H35" s="47">
        <f>Sheet1!I40</f>
        <v>-0.3196</v>
      </c>
      <c r="I35" s="1" t="str">
        <f>Sheet1!U40</f>
        <v>R22</v>
      </c>
      <c r="J35" s="37">
        <f>0.00029307103866*Sheet1!C40</f>
        <v>9.2421739774766838</v>
      </c>
      <c r="K35" s="1">
        <f>Sheet1!O40</f>
        <v>3.7719999999999998</v>
      </c>
      <c r="L35" s="37">
        <f t="shared" si="1"/>
        <v>2.4502051902112099</v>
      </c>
    </row>
    <row r="36" spans="1:12" ht="16">
      <c r="A36" s="2">
        <v>26.7</v>
      </c>
      <c r="B36" s="2">
        <v>19.399999999999999</v>
      </c>
      <c r="C36" s="2">
        <f>Sheet1!B41</f>
        <v>46.1</v>
      </c>
      <c r="D36" s="2">
        <v>23.9</v>
      </c>
      <c r="E36" s="47">
        <f>Sheet1!K41-Sheet1!N41</f>
        <v>2.9500000000000028</v>
      </c>
      <c r="F36" s="47">
        <f>Sheet1!L41-Sheet1!I41</f>
        <v>16.827999999999999</v>
      </c>
      <c r="G36" s="47">
        <f>Sheet1!K41</f>
        <v>59.45</v>
      </c>
      <c r="H36" s="47">
        <f>Sheet1!I41</f>
        <v>3.1720000000000002</v>
      </c>
      <c r="I36" s="1" t="str">
        <f>Sheet1!U41</f>
        <v>R22</v>
      </c>
      <c r="J36" s="37">
        <f>0.00029307103866*Sheet1!C41</f>
        <v>8.1339082605215722</v>
      </c>
      <c r="K36" s="1">
        <f>Sheet1!O41</f>
        <v>4.3540000000000001</v>
      </c>
      <c r="L36" s="37">
        <f t="shared" si="1"/>
        <v>1.8681461324119366</v>
      </c>
    </row>
    <row r="37" spans="1:12" ht="16">
      <c r="A37" s="2">
        <v>26.7</v>
      </c>
      <c r="B37" s="2">
        <v>19.399999999999999</v>
      </c>
      <c r="C37" s="2">
        <f>Sheet1!B42</f>
        <v>35</v>
      </c>
      <c r="D37" s="2">
        <v>23.9</v>
      </c>
      <c r="E37" s="47">
        <f>Sheet1!K42-Sheet1!N42</f>
        <v>7.9399999999999977</v>
      </c>
      <c r="F37" s="47">
        <f>Sheet1!L42-Sheet1!I42</f>
        <v>24.1677</v>
      </c>
      <c r="G37" s="47">
        <f>Sheet1!K42</f>
        <v>48.14</v>
      </c>
      <c r="H37" s="47">
        <f>Sheet1!I42</f>
        <v>-0.9677</v>
      </c>
      <c r="I37" s="1" t="str">
        <f>Sheet1!U42</f>
        <v>R22</v>
      </c>
      <c r="J37" s="37">
        <f>0.00029307103866*Sheet1!C42</f>
        <v>10.290682509649017</v>
      </c>
      <c r="K37" s="1">
        <f>Sheet1!O42</f>
        <v>3.7450000000000001</v>
      </c>
      <c r="L37" s="37">
        <f t="shared" si="1"/>
        <v>2.7478457969690298</v>
      </c>
    </row>
    <row r="38" spans="1:12" ht="16">
      <c r="A38" s="2">
        <v>26.7</v>
      </c>
      <c r="B38" s="2">
        <v>19.399999999999999</v>
      </c>
      <c r="C38" s="2">
        <f>Sheet1!B43</f>
        <v>46.1</v>
      </c>
      <c r="D38" s="2">
        <v>23.9</v>
      </c>
      <c r="E38" s="47">
        <f>Sheet1!K43-Sheet1!N43</f>
        <v>8.1499999999999986</v>
      </c>
      <c r="F38" s="47">
        <f>Sheet1!L43-Sheet1!I43</f>
        <v>18.423999999999999</v>
      </c>
      <c r="G38" s="47">
        <f>Sheet1!K43</f>
        <v>59.05</v>
      </c>
      <c r="H38" s="47">
        <f>Sheet1!I43</f>
        <v>2.3759999999999999</v>
      </c>
      <c r="I38" s="1" t="str">
        <f>Sheet1!U43</f>
        <v>R22</v>
      </c>
      <c r="J38" s="37">
        <f>0.00029307103866*Sheet1!C43</f>
        <v>8.9712385943666728</v>
      </c>
      <c r="K38" s="1">
        <f>Sheet1!O43</f>
        <v>4.2549999999999999</v>
      </c>
      <c r="L38" s="37">
        <f t="shared" si="1"/>
        <v>2.1083991996161395</v>
      </c>
    </row>
    <row r="39" spans="1:12" ht="16">
      <c r="A39" s="2">
        <v>26.7</v>
      </c>
      <c r="B39" s="2">
        <v>19.399999999999999</v>
      </c>
      <c r="C39" s="2">
        <f>Sheet1!B45</f>
        <v>46.1</v>
      </c>
      <c r="D39" s="2">
        <v>23.9</v>
      </c>
      <c r="E39" s="47">
        <f>Sheet1!K45-Sheet1!N45</f>
        <v>0.77999999999999403</v>
      </c>
      <c r="F39" s="47">
        <f>Sheet1!L45-Sheet1!I45</f>
        <v>8.1359999999999992</v>
      </c>
      <c r="G39" s="47">
        <f>Sheet1!K45</f>
        <v>55.98</v>
      </c>
      <c r="H39" s="47">
        <f>Sheet1!I45</f>
        <v>3.5640000000000001</v>
      </c>
      <c r="I39" s="1" t="str">
        <f>Sheet1!U45</f>
        <v>R22</v>
      </c>
      <c r="J39" s="37">
        <f>0.00029307103866*Sheet1!C45</f>
        <v>5.6177234124230511</v>
      </c>
      <c r="K39" s="1">
        <f>Sheet1!O45</f>
        <v>2.9279999999999999</v>
      </c>
      <c r="L39" s="37">
        <f t="shared" si="1"/>
        <v>1.9186213840242661</v>
      </c>
    </row>
    <row r="40" spans="1:12" ht="16">
      <c r="A40" s="2">
        <v>26.7</v>
      </c>
      <c r="B40" s="2">
        <v>19.399999999999999</v>
      </c>
      <c r="C40" s="2">
        <f>Sheet1!B46</f>
        <v>35</v>
      </c>
      <c r="D40" s="2">
        <v>23.9</v>
      </c>
      <c r="E40" s="47">
        <f>Sheet1!K46-Sheet1!N46</f>
        <v>0.35999999999999943</v>
      </c>
      <c r="F40" s="47">
        <f>Sheet1!L46-Sheet1!I46</f>
        <v>9.6240000000000006</v>
      </c>
      <c r="G40" s="47">
        <f>Sheet1!K46</f>
        <v>44.56</v>
      </c>
      <c r="H40" s="47">
        <f>Sheet1!I46</f>
        <v>2.7759999999999998</v>
      </c>
      <c r="I40" s="1" t="str">
        <f>Sheet1!U46</f>
        <v>R22</v>
      </c>
      <c r="J40" s="37">
        <f>0.00029307103866*Sheet1!C46</f>
        <v>7.1362768606606144</v>
      </c>
      <c r="K40" s="1">
        <f>Sheet1!O46</f>
        <v>2.649</v>
      </c>
      <c r="L40" s="37">
        <f t="shared" si="1"/>
        <v>2.6939512497775064</v>
      </c>
    </row>
    <row r="41" spans="1:12" ht="16">
      <c r="A41" s="2">
        <v>26.7</v>
      </c>
      <c r="B41" s="2">
        <v>19.399999999999999</v>
      </c>
      <c r="C41" s="2">
        <f>Sheet1!B47</f>
        <v>46.1</v>
      </c>
      <c r="D41" s="2">
        <v>23.9</v>
      </c>
      <c r="E41" s="47">
        <f>Sheet1!K47-Sheet1!N47</f>
        <v>0.95999999999999375</v>
      </c>
      <c r="F41" s="47">
        <f>Sheet1!L47-Sheet1!I47</f>
        <v>9.3060000000000009</v>
      </c>
      <c r="G41" s="47">
        <f>Sheet1!K47</f>
        <v>55.16</v>
      </c>
      <c r="H41" s="47">
        <f>Sheet1!I47</f>
        <v>4.7939999999999996</v>
      </c>
      <c r="I41" s="1" t="str">
        <f>Sheet1!U47</f>
        <v>R22</v>
      </c>
      <c r="J41" s="37">
        <f>0.00029307103866*Sheet1!C47</f>
        <v>6.3810269326130209</v>
      </c>
      <c r="K41" s="1">
        <f>Sheet1!O47</f>
        <v>2.95</v>
      </c>
      <c r="L41" s="37">
        <f t="shared" si="1"/>
        <v>2.1630599771569563</v>
      </c>
    </row>
    <row r="42" spans="1:12" ht="16">
      <c r="A42" s="2">
        <v>26.7</v>
      </c>
      <c r="B42" s="2">
        <v>19.399999999999999</v>
      </c>
      <c r="C42" s="2">
        <f>Sheet1!B48</f>
        <v>48</v>
      </c>
      <c r="D42" s="2">
        <v>23.9</v>
      </c>
      <c r="E42" s="47">
        <f>Sheet1!K48-Sheet1!N48</f>
        <v>4.4000000000000057</v>
      </c>
      <c r="F42" s="47">
        <f>Sheet1!L48-Sheet1!I48</f>
        <v>8.5360000000000014</v>
      </c>
      <c r="G42" s="47">
        <f>Sheet1!K48</f>
        <v>56.2</v>
      </c>
      <c r="H42" s="47">
        <f>Sheet1!I48</f>
        <v>9.4939999999999998</v>
      </c>
      <c r="I42" s="1" t="str">
        <f>Sheet1!U48</f>
        <v>R410a</v>
      </c>
      <c r="J42" s="37">
        <f>0.00029307103866*Sheet1!C48</f>
        <v>22.961327517917006</v>
      </c>
      <c r="K42" s="1">
        <f>Sheet1!O48</f>
        <v>10.24</v>
      </c>
      <c r="L42" s="37">
        <f t="shared" si="1"/>
        <v>2.2423171404215827</v>
      </c>
    </row>
    <row r="43" spans="1:12" ht="16">
      <c r="A43" s="2">
        <v>26.7</v>
      </c>
      <c r="B43" s="2">
        <v>19.399999999999999</v>
      </c>
      <c r="C43" s="2">
        <f>Sheet1!B49</f>
        <v>48</v>
      </c>
      <c r="D43" s="2">
        <v>23.9</v>
      </c>
      <c r="E43" s="47">
        <f>Sheet1!K49-Sheet1!N49</f>
        <v>5.6700000000000017</v>
      </c>
      <c r="F43" s="47">
        <f>Sheet1!L49-Sheet1!I49</f>
        <v>10.629999999999999</v>
      </c>
      <c r="G43" s="47">
        <f>Sheet1!K49</f>
        <v>58.77</v>
      </c>
      <c r="H43" s="47">
        <f>Sheet1!I49</f>
        <v>10.57</v>
      </c>
      <c r="I43" s="1" t="str">
        <f>Sheet1!U49</f>
        <v>R410a</v>
      </c>
      <c r="J43" s="37">
        <f>0.00029307103866*Sheet1!C49</f>
        <v>22.613859563771321</v>
      </c>
      <c r="K43" s="1">
        <f>Sheet1!O49</f>
        <v>9.73</v>
      </c>
      <c r="L43" s="37">
        <f t="shared" si="1"/>
        <v>2.3241376735633423</v>
      </c>
    </row>
    <row r="44" spans="1:12" ht="16">
      <c r="A44" s="2">
        <v>26.7</v>
      </c>
      <c r="B44" s="2">
        <v>19.399999999999999</v>
      </c>
      <c r="C44" s="2">
        <f>Sheet1!B50</f>
        <v>48</v>
      </c>
      <c r="D44" s="2">
        <v>23.9</v>
      </c>
      <c r="E44" s="47">
        <f>Sheet1!K50-Sheet1!N50</f>
        <v>4.7900000000000063</v>
      </c>
      <c r="F44" s="47">
        <f>Sheet1!L50-Sheet1!I50</f>
        <v>15.154</v>
      </c>
      <c r="G44" s="47">
        <f>Sheet1!K50</f>
        <v>59.59</v>
      </c>
      <c r="H44" s="47">
        <f>Sheet1!I50</f>
        <v>3.7160000000000002</v>
      </c>
      <c r="I44" s="1" t="str">
        <f>Sheet1!U50</f>
        <v>R22</v>
      </c>
      <c r="J44" s="37">
        <f>0.00029307103866*Sheet1!C50</f>
        <v>23.755708291046485</v>
      </c>
      <c r="K44" s="1">
        <f>Sheet1!O50</f>
        <v>9.69</v>
      </c>
      <c r="L44" s="37">
        <f t="shared" si="1"/>
        <v>2.4515694830801329</v>
      </c>
    </row>
    <row r="45" spans="1:12" ht="16">
      <c r="A45" s="2">
        <v>26.7</v>
      </c>
      <c r="B45" s="2">
        <v>19.399999999999999</v>
      </c>
      <c r="C45" s="2">
        <f>Sheet1!B51</f>
        <v>48</v>
      </c>
      <c r="D45" s="2">
        <v>23.9</v>
      </c>
      <c r="E45" s="47">
        <f>Sheet1!K51-Sheet1!N51</f>
        <v>5.9699999999999989</v>
      </c>
      <c r="F45" s="47">
        <f>Sheet1!L51-Sheet1!I51</f>
        <v>8.8800000000000008</v>
      </c>
      <c r="G45" s="47">
        <f>Sheet1!K51</f>
        <v>57.97</v>
      </c>
      <c r="H45" s="47">
        <f>Sheet1!I51</f>
        <v>11.62</v>
      </c>
      <c r="I45" s="1" t="str">
        <f>Sheet1!U51</f>
        <v>R410a</v>
      </c>
      <c r="J45" s="37">
        <f>0.00029307103866*Sheet1!C51</f>
        <v>18.497058445900048</v>
      </c>
      <c r="K45" s="1">
        <f>Sheet1!O51</f>
        <v>7.64</v>
      </c>
      <c r="L45" s="37">
        <f t="shared" si="1"/>
        <v>2.421080948416237</v>
      </c>
    </row>
    <row r="46" spans="1:12" ht="16">
      <c r="A46" s="2">
        <v>26.7</v>
      </c>
      <c r="B46" s="2">
        <v>19.399999999999999</v>
      </c>
      <c r="C46" s="2">
        <f>Sheet1!B52</f>
        <v>48</v>
      </c>
      <c r="D46" s="2">
        <v>23.9</v>
      </c>
      <c r="E46" s="47">
        <f>Sheet1!K52-Sheet1!N52</f>
        <v>5.5799999999999983</v>
      </c>
      <c r="F46" s="47">
        <f>Sheet1!L52-Sheet1!I52</f>
        <v>10.66</v>
      </c>
      <c r="G46" s="47">
        <f>Sheet1!K52</f>
        <v>58.78</v>
      </c>
      <c r="H46" s="47">
        <f>Sheet1!I52</f>
        <v>12.34</v>
      </c>
      <c r="I46" s="1" t="str">
        <f>Sheet1!U52</f>
        <v>R410a</v>
      </c>
      <c r="J46" s="37">
        <f>0.00029307103866*Sheet1!C52</f>
        <v>13.189984473035826</v>
      </c>
      <c r="K46" s="1">
        <f>Sheet1!O52</f>
        <v>5.12</v>
      </c>
      <c r="L46" s="37">
        <f t="shared" si="1"/>
        <v>2.5761688423898099</v>
      </c>
    </row>
    <row r="47" spans="1:12" ht="16">
      <c r="A47" s="2">
        <v>26.7</v>
      </c>
      <c r="B47" s="2">
        <v>19.399999999999999</v>
      </c>
      <c r="C47" s="2">
        <f>Sheet1!B53</f>
        <v>48</v>
      </c>
      <c r="D47" s="2">
        <v>23.9</v>
      </c>
      <c r="E47" s="47">
        <f>Sheet1!K53-Sheet1!N53</f>
        <v>2.8599999999999994</v>
      </c>
      <c r="F47" s="47">
        <f>Sheet1!L53-Sheet1!I53</f>
        <v>12.870000000000001</v>
      </c>
      <c r="G47" s="47">
        <f>Sheet1!K53</f>
        <v>57.76</v>
      </c>
      <c r="H47" s="47">
        <f>Sheet1!I53</f>
        <v>10.73</v>
      </c>
      <c r="I47" s="1" t="str">
        <f>Sheet1!U53</f>
        <v>R410a</v>
      </c>
      <c r="J47" s="37">
        <f>0.00029307103866*Sheet1!C53</f>
        <v>18.456101768247315</v>
      </c>
      <c r="K47" s="1">
        <f>Sheet1!O53</f>
        <v>6.7279999999999998</v>
      </c>
      <c r="L47" s="37">
        <f t="shared" si="1"/>
        <v>2.743178027385154</v>
      </c>
    </row>
    <row r="48" spans="1:12" ht="16">
      <c r="A48" s="2">
        <v>26.7</v>
      </c>
      <c r="B48" s="2">
        <v>19.399999999999999</v>
      </c>
      <c r="C48" s="2">
        <f>Sheet1!B54</f>
        <v>48</v>
      </c>
      <c r="D48" s="2">
        <v>23.9</v>
      </c>
      <c r="E48" s="47">
        <f>Sheet1!K54-Sheet1!N54</f>
        <v>2.9500000000000028</v>
      </c>
      <c r="F48" s="47">
        <f>Sheet1!L54-Sheet1!I54</f>
        <v>9.129999999999999</v>
      </c>
      <c r="G48" s="47">
        <f>Sheet1!K54</f>
        <v>58.07</v>
      </c>
      <c r="H48" s="47">
        <f>Sheet1!I54</f>
        <v>9.23</v>
      </c>
      <c r="I48" s="1" t="str">
        <f>Sheet1!U54</f>
        <v>R410a</v>
      </c>
      <c r="J48" s="37">
        <f>0.00029307103866*Sheet1!C54</f>
        <v>22.699380623562696</v>
      </c>
      <c r="K48" s="1">
        <f>Sheet1!O54</f>
        <v>8.9499999999999993</v>
      </c>
      <c r="L48" s="37">
        <f t="shared" si="1"/>
        <v>2.5362436450908041</v>
      </c>
    </row>
    <row r="49" spans="1:12" ht="16">
      <c r="A49" s="2">
        <v>26.7</v>
      </c>
      <c r="B49" s="2">
        <v>19.399999999999999</v>
      </c>
      <c r="C49" s="2">
        <f>Sheet1!B55</f>
        <v>48</v>
      </c>
      <c r="D49" s="2">
        <v>23.9</v>
      </c>
      <c r="E49" s="47">
        <f>Sheet1!K55-Sheet1!N55</f>
        <v>4.5399999999999991</v>
      </c>
      <c r="F49" s="47">
        <f>Sheet1!L55-Sheet1!I55</f>
        <v>4.407</v>
      </c>
      <c r="G49" s="47">
        <f>Sheet1!K55</f>
        <v>60.14</v>
      </c>
      <c r="H49" s="47">
        <f>Sheet1!I55</f>
        <v>8.3930000000000007</v>
      </c>
      <c r="I49" s="1" t="str">
        <f>Sheet1!U55</f>
        <v>R410a</v>
      </c>
      <c r="J49" s="37">
        <f>0.00029307103866*Sheet1!C55</f>
        <v>16.733711551200948</v>
      </c>
      <c r="K49" s="1">
        <f>Sheet1!O55</f>
        <v>7.85</v>
      </c>
      <c r="L49" s="37">
        <f t="shared" si="1"/>
        <v>2.1316830001529872</v>
      </c>
    </row>
    <row r="50" spans="1:12" ht="16">
      <c r="A50" s="2">
        <v>26.7</v>
      </c>
      <c r="B50" s="2">
        <v>19.399999999999999</v>
      </c>
      <c r="C50" s="2">
        <f>Sheet1!B56</f>
        <v>35</v>
      </c>
      <c r="D50" s="2">
        <v>23.9</v>
      </c>
      <c r="E50" s="47">
        <f>Sheet1!K56-Sheet1!N56</f>
        <v>13.669999999999995</v>
      </c>
      <c r="F50" s="47">
        <f>Sheet1!L56-Sheet1!I56</f>
        <v>20.28</v>
      </c>
      <c r="G50" s="47">
        <f>Sheet1!K56</f>
        <v>49.87</v>
      </c>
      <c r="H50" s="47">
        <f>Sheet1!I56</f>
        <v>-5.58</v>
      </c>
      <c r="I50" s="1" t="str">
        <f>Sheet1!U56</f>
        <v>R22</v>
      </c>
      <c r="J50" s="37">
        <f>0.00029307103866*Sheet1!C56</f>
        <v>7.5175065984599279</v>
      </c>
      <c r="K50" s="1">
        <f>Sheet1!O56</f>
        <v>2.77</v>
      </c>
      <c r="L50" s="37">
        <f t="shared" si="1"/>
        <v>2.7139012990830063</v>
      </c>
    </row>
    <row r="51" spans="1:12" ht="16">
      <c r="A51" s="2">
        <v>26.7</v>
      </c>
      <c r="B51" s="2">
        <v>19.399999999999999</v>
      </c>
      <c r="C51" s="2">
        <f>Sheet1!B57</f>
        <v>48</v>
      </c>
      <c r="D51" s="2">
        <v>23.9</v>
      </c>
      <c r="E51" s="47">
        <f>Sheet1!K57-Sheet1!N57</f>
        <v>13.279999999999994</v>
      </c>
      <c r="F51" s="47">
        <f>Sheet1!L57-Sheet1!I57</f>
        <v>17.405999999999999</v>
      </c>
      <c r="G51" s="47">
        <f>Sheet1!K57</f>
        <v>61.98</v>
      </c>
      <c r="H51" s="47">
        <f>Sheet1!I57</f>
        <v>-1.4059999999999999</v>
      </c>
      <c r="I51" s="1" t="str">
        <f>Sheet1!U57</f>
        <v>R22</v>
      </c>
      <c r="J51" s="37">
        <f>0.00029307103866*Sheet1!C57</f>
        <v>7.1514315640697221</v>
      </c>
      <c r="K51" s="1">
        <f>Sheet1!O57</f>
        <v>3.22</v>
      </c>
      <c r="L51" s="37">
        <f t="shared" si="1"/>
        <v>2.2209414795247584</v>
      </c>
    </row>
    <row r="52" spans="1:12" ht="16">
      <c r="A52" s="2">
        <v>26.7</v>
      </c>
      <c r="B52" s="2">
        <v>19.399999999999999</v>
      </c>
      <c r="C52" s="2">
        <f>Sheet1!B58</f>
        <v>35</v>
      </c>
      <c r="D52" s="2">
        <v>23.9</v>
      </c>
      <c r="E52" s="47">
        <f>Sheet1!K58-Sheet1!N58</f>
        <v>15.600000000000001</v>
      </c>
      <c r="F52" s="47">
        <f>Sheet1!L58-Sheet1!I58</f>
        <v>19.939</v>
      </c>
      <c r="G52" s="47">
        <f>Sheet1!K58</f>
        <v>52</v>
      </c>
      <c r="H52" s="47">
        <f>Sheet1!I58</f>
        <v>-4.1390000000000002</v>
      </c>
      <c r="I52" s="1" t="str">
        <f>Sheet1!U58</f>
        <v>R22</v>
      </c>
      <c r="J52" s="37">
        <f>0.00029307103866*Sheet1!C58</f>
        <v>7.1355471137743498</v>
      </c>
      <c r="K52" s="1">
        <f>Sheet1!O58</f>
        <v>2.78</v>
      </c>
      <c r="L52" s="37">
        <f t="shared" si="1"/>
        <v>2.5667435661058815</v>
      </c>
    </row>
    <row r="53" spans="1:12" ht="16">
      <c r="A53" s="2">
        <v>26.7</v>
      </c>
      <c r="B53" s="2">
        <v>19.399999999999999</v>
      </c>
      <c r="C53" s="2">
        <f>Sheet1!B59</f>
        <v>48</v>
      </c>
      <c r="D53" s="2">
        <v>23.9</v>
      </c>
      <c r="E53" s="47">
        <f>Sheet1!K59-Sheet1!N59</f>
        <v>14.729999999999997</v>
      </c>
      <c r="F53" s="47">
        <f>Sheet1!L59-Sheet1!I59</f>
        <v>13.134499999999999</v>
      </c>
      <c r="G53" s="47">
        <f>Sheet1!K59</f>
        <v>62.93</v>
      </c>
      <c r="H53" s="47">
        <f>Sheet1!I59</f>
        <v>-0.53449999999999998</v>
      </c>
      <c r="I53" s="1" t="str">
        <f>Sheet1!U59</f>
        <v>R22</v>
      </c>
      <c r="J53" s="37">
        <f>0.00029307103866*Sheet1!C59</f>
        <v>6.9208139637481683</v>
      </c>
      <c r="K53" s="1">
        <f>Sheet1!O59</f>
        <v>3.26</v>
      </c>
      <c r="L53" s="37">
        <f t="shared" si="1"/>
        <v>2.1229490686344077</v>
      </c>
    </row>
    <row r="54" spans="1:12" ht="16">
      <c r="A54" s="2">
        <v>26.7</v>
      </c>
      <c r="B54" s="2">
        <v>19.399999999999999</v>
      </c>
      <c r="C54" s="2">
        <f>Sheet1!B60</f>
        <v>35</v>
      </c>
      <c r="D54" s="2">
        <v>23.9</v>
      </c>
      <c r="E54" s="47">
        <f>Sheet1!K60-Sheet1!N60</f>
        <v>5.8499999999999943</v>
      </c>
      <c r="F54" s="47">
        <f>Sheet1!L60-Sheet1!I60</f>
        <v>16.266100000000002</v>
      </c>
      <c r="G54" s="47">
        <f>Sheet1!K60</f>
        <v>46.55</v>
      </c>
      <c r="H54" s="47">
        <f>Sheet1!I60</f>
        <v>0.2339</v>
      </c>
      <c r="I54" s="1" t="str">
        <f>Sheet1!U60</f>
        <v>R22</v>
      </c>
      <c r="J54" s="37">
        <f>0.00029307103866*Sheet1!C60</f>
        <v>7.263560543461038</v>
      </c>
      <c r="K54" s="1">
        <f>Sheet1!O60</f>
        <v>2.34</v>
      </c>
      <c r="L54" s="37">
        <f t="shared" si="1"/>
        <v>3.1040857023337769</v>
      </c>
    </row>
    <row r="55" spans="1:12" ht="16">
      <c r="A55" s="2">
        <v>26.7</v>
      </c>
      <c r="B55" s="2">
        <v>19.399999999999999</v>
      </c>
      <c r="C55" s="2">
        <f>Sheet1!B61</f>
        <v>48</v>
      </c>
      <c r="D55" s="2">
        <v>23.9</v>
      </c>
      <c r="E55" s="47">
        <f>Sheet1!K61-Sheet1!N61</f>
        <v>3.5100000000000051</v>
      </c>
      <c r="F55" s="47">
        <f>Sheet1!L61-Sheet1!I61</f>
        <v>14.506000000000002</v>
      </c>
      <c r="G55" s="47">
        <f>Sheet1!K61</f>
        <v>59.81</v>
      </c>
      <c r="H55" s="47">
        <f>Sheet1!I61</f>
        <v>2.0939999999999999</v>
      </c>
      <c r="I55" s="1" t="str">
        <f>Sheet1!U61</f>
        <v>R22</v>
      </c>
      <c r="J55" s="37">
        <f>0.00029307103866*Sheet1!C61</f>
        <v>6.500843165348388</v>
      </c>
      <c r="K55" s="1">
        <f>Sheet1!O61</f>
        <v>2.86</v>
      </c>
      <c r="L55" s="37">
        <f t="shared" si="1"/>
        <v>2.2730220857861498</v>
      </c>
    </row>
    <row r="56" spans="1:12" ht="16">
      <c r="A56" s="2">
        <v>26.7</v>
      </c>
      <c r="B56" s="2">
        <v>19.399999999999999</v>
      </c>
      <c r="C56" s="2">
        <f>Sheet1!B62</f>
        <v>35</v>
      </c>
      <c r="D56" s="2">
        <v>23.9</v>
      </c>
      <c r="E56" s="47">
        <f>Sheet1!K62-Sheet1!N62</f>
        <v>14.75</v>
      </c>
      <c r="F56" s="47">
        <f>Sheet1!L62-Sheet1!I62</f>
        <v>9.9139999999999997</v>
      </c>
      <c r="G56" s="47">
        <f>Sheet1!K62</f>
        <v>51.25</v>
      </c>
      <c r="H56" s="47">
        <f>Sheet1!I62</f>
        <v>-4.6139999999999999</v>
      </c>
      <c r="I56" s="1" t="str">
        <f>Sheet1!U62</f>
        <v>R22</v>
      </c>
      <c r="J56" s="37">
        <f>0.00029307103866*Sheet1!C62</f>
        <v>7.3309053374347197</v>
      </c>
      <c r="K56" s="1">
        <f>Sheet1!O62</f>
        <v>2.91</v>
      </c>
      <c r="L56" s="37">
        <f t="shared" si="1"/>
        <v>2.5192114561631338</v>
      </c>
    </row>
    <row r="57" spans="1:12" ht="16">
      <c r="A57" s="2">
        <v>26.7</v>
      </c>
      <c r="B57" s="2">
        <v>19.399999999999999</v>
      </c>
      <c r="C57" s="2">
        <f>Sheet1!B63</f>
        <v>48</v>
      </c>
      <c r="D57" s="2">
        <v>23.9</v>
      </c>
      <c r="E57" s="47">
        <f>Sheet1!K63-Sheet1!N63</f>
        <v>13.799999999999997</v>
      </c>
      <c r="F57" s="47">
        <f>Sheet1!L63-Sheet1!I63</f>
        <v>9.5259999999999998</v>
      </c>
      <c r="G57" s="47">
        <f>Sheet1!K63</f>
        <v>62.3</v>
      </c>
      <c r="H57" s="47">
        <f>Sheet1!I63</f>
        <v>-2.2959999999999998</v>
      </c>
      <c r="I57" s="1" t="str">
        <f>Sheet1!U63</f>
        <v>R22</v>
      </c>
      <c r="J57" s="37">
        <f>0.00029307103866*Sheet1!C63</f>
        <v>6.6368574343904942</v>
      </c>
      <c r="K57" s="1">
        <f>Sheet1!O63</f>
        <v>3.34</v>
      </c>
      <c r="L57" s="37">
        <f t="shared" si="1"/>
        <v>1.9870830641887709</v>
      </c>
    </row>
    <row r="58" spans="1:12" ht="16">
      <c r="A58" s="2">
        <v>26.7</v>
      </c>
      <c r="B58" s="2">
        <v>19.399999999999999</v>
      </c>
      <c r="C58" s="2">
        <f>Sheet1!B64</f>
        <v>35</v>
      </c>
      <c r="D58" s="2">
        <v>23.9</v>
      </c>
      <c r="E58" s="47">
        <f>Sheet1!K64-Sheet1!N64</f>
        <v>5.009999999999998</v>
      </c>
      <c r="F58" s="47">
        <f>Sheet1!L64-Sheet1!I64</f>
        <v>13.906000000000001</v>
      </c>
      <c r="G58" s="47">
        <f>Sheet1!K64</f>
        <v>49.71</v>
      </c>
      <c r="H58" s="47">
        <f>Sheet1!I64</f>
        <v>-1.4059999999999999</v>
      </c>
      <c r="I58" s="1" t="str">
        <f>Sheet1!U64</f>
        <v>R22</v>
      </c>
      <c r="J58" s="37">
        <f>0.00029307103866*Sheet1!C64</f>
        <v>7.1047453476111846</v>
      </c>
      <c r="K58" s="1">
        <f>Sheet1!O64</f>
        <v>2.9089999999999998</v>
      </c>
      <c r="L58" s="37">
        <f t="shared" si="1"/>
        <v>2.4423325361330992</v>
      </c>
    </row>
    <row r="59" spans="1:12" ht="16">
      <c r="A59" s="2">
        <v>26.7</v>
      </c>
      <c r="B59" s="2">
        <v>19.399999999999999</v>
      </c>
      <c r="C59" s="2">
        <f>Sheet1!B65</f>
        <v>48</v>
      </c>
      <c r="D59" s="2">
        <v>23.9</v>
      </c>
      <c r="E59" s="47">
        <f>Sheet1!K65-Sheet1!N65</f>
        <v>3.9799999999999969</v>
      </c>
      <c r="F59" s="47">
        <f>Sheet1!L65-Sheet1!I65</f>
        <v>13.6366</v>
      </c>
      <c r="G59" s="47">
        <f>Sheet1!K65</f>
        <v>62.08</v>
      </c>
      <c r="H59" s="47">
        <f>Sheet1!I65</f>
        <v>0.86339999999999995</v>
      </c>
      <c r="I59" s="1" t="str">
        <f>Sheet1!U65</f>
        <v>R22</v>
      </c>
      <c r="J59" s="37">
        <f>0.00029307103866*Sheet1!C65</f>
        <v>6.3368904341908241</v>
      </c>
      <c r="K59" s="1">
        <f>Sheet1!O65</f>
        <v>3.5230000000000001</v>
      </c>
      <c r="L59" s="37">
        <f t="shared" si="1"/>
        <v>1.7987199642891922</v>
      </c>
    </row>
    <row r="60" spans="1:12" ht="16">
      <c r="A60" s="2">
        <v>26.7</v>
      </c>
      <c r="B60" s="2">
        <v>19.399999999999999</v>
      </c>
      <c r="C60" s="2">
        <f>Sheet1!B66</f>
        <v>35</v>
      </c>
      <c r="D60" s="2">
        <v>23.9</v>
      </c>
      <c r="E60" s="47">
        <f>Sheet1!K66-Sheet1!N66</f>
        <v>7.6000000000000014</v>
      </c>
      <c r="F60" s="47">
        <f>Sheet1!L66-Sheet1!I66</f>
        <v>6.3490000000000002</v>
      </c>
      <c r="G60" s="47">
        <f>Sheet1!K66</f>
        <v>52</v>
      </c>
      <c r="H60" s="47">
        <f>Sheet1!I66</f>
        <v>-2.7490000000000001</v>
      </c>
      <c r="I60" s="1" t="str">
        <f>Sheet1!U66</f>
        <v>R22</v>
      </c>
      <c r="J60" s="37">
        <f>0.00029307103866*Sheet1!C66</f>
        <v>14.321092146744096</v>
      </c>
      <c r="K60" s="1">
        <f>Sheet1!O66</f>
        <v>5.23</v>
      </c>
      <c r="L60" s="37">
        <f t="shared" si="1"/>
        <v>2.7382585366623506</v>
      </c>
    </row>
    <row r="61" spans="1:12" ht="16">
      <c r="A61" s="2">
        <v>26.7</v>
      </c>
      <c r="B61" s="2">
        <v>19.399999999999999</v>
      </c>
      <c r="C61" s="2">
        <f>Sheet1!B67</f>
        <v>46.1</v>
      </c>
      <c r="D61" s="2">
        <v>23.9</v>
      </c>
      <c r="E61" s="47">
        <f>Sheet1!K67-Sheet1!N67</f>
        <v>2.4200000000000017</v>
      </c>
      <c r="F61" s="47">
        <f>Sheet1!L67-Sheet1!I67</f>
        <v>6.306</v>
      </c>
      <c r="G61" s="47">
        <f>Sheet1!K67</f>
        <v>61.02</v>
      </c>
      <c r="H61" s="47">
        <f>Sheet1!I67</f>
        <v>-1.4059999999999999</v>
      </c>
      <c r="I61" s="1" t="str">
        <f>Sheet1!U67</f>
        <v>R22</v>
      </c>
      <c r="J61" s="37">
        <f>0.00029307103866*Sheet1!C67</f>
        <v>11.990474018904312</v>
      </c>
      <c r="K61" s="1">
        <f>Sheet1!O67</f>
        <v>6.2</v>
      </c>
      <c r="L61" s="37">
        <f t="shared" si="1"/>
        <v>1.9339474224039213</v>
      </c>
    </row>
    <row r="62" spans="1:12" ht="16">
      <c r="A62" s="2">
        <v>26.7</v>
      </c>
      <c r="B62" s="2">
        <v>19.399999999999999</v>
      </c>
      <c r="C62" s="2">
        <f>Sheet1!B68</f>
        <v>35</v>
      </c>
      <c r="D62" s="2">
        <v>23.9</v>
      </c>
      <c r="E62" s="47">
        <f>Sheet1!K68-Sheet1!N68</f>
        <v>13.04</v>
      </c>
      <c r="F62" s="47">
        <f>Sheet1!L68-Sheet1!I68</f>
        <v>6.907</v>
      </c>
      <c r="G62" s="47">
        <f>Sheet1!K68</f>
        <v>48.81</v>
      </c>
      <c r="H62" s="47">
        <f>Sheet1!I68</f>
        <v>-3.2069999999999999</v>
      </c>
      <c r="I62" s="1" t="str">
        <f>Sheet1!U68</f>
        <v>R22</v>
      </c>
      <c r="J62" s="37">
        <f>0.00029307103866*Sheet1!C68</f>
        <v>8.4813762146672556</v>
      </c>
      <c r="K62" s="1">
        <f>Sheet1!O68</f>
        <v>3.01</v>
      </c>
      <c r="L62" s="37">
        <f t="shared" si="1"/>
        <v>2.8177329616834736</v>
      </c>
    </row>
    <row r="63" spans="1:12" ht="16">
      <c r="A63" s="2">
        <v>26.7</v>
      </c>
      <c r="B63" s="2">
        <v>19.399999999999999</v>
      </c>
      <c r="C63" s="2">
        <f>Sheet1!B69</f>
        <v>46.1</v>
      </c>
      <c r="D63" s="2">
        <v>23.9</v>
      </c>
      <c r="E63" s="47">
        <f>Sheet1!K69-Sheet1!N69</f>
        <v>11.07</v>
      </c>
      <c r="F63" s="47">
        <f>Sheet1!L69-Sheet1!I69</f>
        <v>6.4917000000000007</v>
      </c>
      <c r="G63" s="47">
        <f>Sheet1!K69</f>
        <v>46.27</v>
      </c>
      <c r="H63" s="47">
        <f>Sheet1!I69</f>
        <v>0.73829999999999996</v>
      </c>
      <c r="I63" s="1" t="str">
        <f>Sheet1!U69</f>
        <v>R22</v>
      </c>
      <c r="J63" s="37">
        <f>0.00029307103866*Sheet1!C69</f>
        <v>7.3057041588203457</v>
      </c>
      <c r="K63" s="1">
        <f>Sheet1!O69</f>
        <v>3.4064999999999999</v>
      </c>
      <c r="L63" s="37">
        <f t="shared" si="1"/>
        <v>2.1446364769764701</v>
      </c>
    </row>
    <row r="64" spans="1:12" ht="16">
      <c r="A64" s="29">
        <v>26.7</v>
      </c>
      <c r="B64" s="30">
        <v>19.399999999999999</v>
      </c>
      <c r="C64" s="30">
        <f>Sheet2!B3</f>
        <v>48</v>
      </c>
      <c r="D64" s="30">
        <v>23.9</v>
      </c>
      <c r="E64" s="50">
        <f>Sheet2!M3-Sheet2!R3</f>
        <v>0.35999999999999943</v>
      </c>
      <c r="F64" s="50">
        <f>Sheet2!N3-Sheet2!J3</f>
        <v>16.536000000000001</v>
      </c>
      <c r="G64" s="50">
        <f>Sheet2!M3</f>
        <v>54.76</v>
      </c>
      <c r="H64" s="50">
        <f>Sheet2!J3</f>
        <v>3.5640000000000001</v>
      </c>
      <c r="I64" s="31" t="str">
        <f>Sheet2!Z3</f>
        <v>R22</v>
      </c>
      <c r="J64" s="38">
        <f>0.00029307103866*Sheet2!C3</f>
        <v>24.816027586076814</v>
      </c>
      <c r="K64" s="31">
        <f>Sheet2!T3</f>
        <v>9.82</v>
      </c>
      <c r="L64" s="38">
        <f t="shared" si="1"/>
        <v>2.5270903855475368</v>
      </c>
    </row>
    <row r="65" spans="1:12" ht="16">
      <c r="A65" s="29">
        <v>26.7</v>
      </c>
      <c r="B65" s="30">
        <v>19.399999999999999</v>
      </c>
      <c r="C65" s="30">
        <f>Sheet2!B4</f>
        <v>48</v>
      </c>
      <c r="D65" s="30">
        <v>23.9</v>
      </c>
      <c r="E65" s="50">
        <f>Sheet2!M4-Sheet2!R4</f>
        <v>7.7800000000000011</v>
      </c>
      <c r="F65" s="50">
        <f>Sheet2!N4-Sheet2!J4</f>
        <v>29.994</v>
      </c>
      <c r="G65" s="50">
        <f>Sheet2!M4</f>
        <v>55.88</v>
      </c>
      <c r="H65" s="50">
        <f>Sheet2!J4</f>
        <v>-5.0940000000000003</v>
      </c>
      <c r="I65" s="31" t="str">
        <f>Sheet2!Z4</f>
        <v>R22</v>
      </c>
      <c r="J65" s="38">
        <f>0.00029307103866*Sheet2!C4</f>
        <v>6.4738220155839361</v>
      </c>
      <c r="K65" s="31">
        <f>Sheet2!T4</f>
        <v>3.15</v>
      </c>
      <c r="L65" s="38">
        <f t="shared" si="1"/>
        <v>2.0551815922488688</v>
      </c>
    </row>
    <row r="66" spans="1:12" ht="16">
      <c r="A66" s="29">
        <v>26.7</v>
      </c>
      <c r="B66" s="30">
        <v>19.399999999999999</v>
      </c>
      <c r="C66" s="30">
        <f>Sheet2!B5</f>
        <v>35</v>
      </c>
      <c r="D66" s="30">
        <v>23.9</v>
      </c>
      <c r="E66" s="50">
        <f>Sheet2!M5-Sheet2!R5</f>
        <v>14.54</v>
      </c>
      <c r="F66" s="50">
        <f>Sheet2!N5-Sheet2!J5</f>
        <v>15.724</v>
      </c>
      <c r="G66" s="50">
        <f>Sheet2!M5</f>
        <v>50.94</v>
      </c>
      <c r="H66" s="50">
        <f>Sheet2!J5</f>
        <v>2.7759999999999998</v>
      </c>
      <c r="I66" s="31" t="str">
        <f>Sheet2!Z5</f>
        <v>R22</v>
      </c>
      <c r="J66" s="38">
        <f>0.00029307103866*Sheet2!C5</f>
        <v>6.9441863790813025</v>
      </c>
      <c r="K66" s="31">
        <f>Sheet2!T5</f>
        <v>2.589</v>
      </c>
      <c r="L66" s="38">
        <f t="shared" ref="L66:L96" si="2">J66/K66</f>
        <v>2.6821886361843581</v>
      </c>
    </row>
    <row r="67" spans="1:12" ht="16">
      <c r="A67" s="29">
        <v>26.7</v>
      </c>
      <c r="B67" s="30">
        <v>19.399999999999999</v>
      </c>
      <c r="C67" s="30">
        <f>Sheet2!B6</f>
        <v>46.1</v>
      </c>
      <c r="D67" s="30">
        <v>23.9</v>
      </c>
      <c r="E67" s="50">
        <f>Sheet2!M6-Sheet2!R6</f>
        <v>13.61</v>
      </c>
      <c r="F67" s="50">
        <f>Sheet2!N6-Sheet2!J6</f>
        <v>7.2970000000000006</v>
      </c>
      <c r="G67" s="50">
        <f>Sheet2!M6</f>
        <v>61.88</v>
      </c>
      <c r="H67" s="50">
        <f>Sheet2!J6</f>
        <v>5.843</v>
      </c>
      <c r="I67" s="31" t="str">
        <f>Sheet2!Z6</f>
        <v>R22</v>
      </c>
      <c r="J67" s="38">
        <f>0.00029307103866*Sheet2!C6</f>
        <v>5.4058066750783915</v>
      </c>
      <c r="K67" s="31">
        <f>Sheet2!T6</f>
        <v>2.7770000000000001</v>
      </c>
      <c r="L67" s="38">
        <f t="shared" si="2"/>
        <v>1.9466354609572889</v>
      </c>
    </row>
    <row r="68" spans="1:12" ht="16">
      <c r="A68" s="29">
        <v>26.7</v>
      </c>
      <c r="B68" s="30">
        <v>19.399999999999999</v>
      </c>
      <c r="C68" s="30">
        <f>Sheet2!B7</f>
        <v>35</v>
      </c>
      <c r="D68" s="30">
        <v>23.9</v>
      </c>
      <c r="E68" s="50">
        <f>Sheet2!M7-Sheet2!R7</f>
        <v>13.940000000000005</v>
      </c>
      <c r="F68" s="50">
        <f>Sheet2!N7-Sheet2!J7</f>
        <v>10.024000000000001</v>
      </c>
      <c r="G68" s="50">
        <f>Sheet2!M7</f>
        <v>52.74</v>
      </c>
      <c r="H68" s="50">
        <f>Sheet2!J7</f>
        <v>2.7759999999999998</v>
      </c>
      <c r="I68" s="31" t="str">
        <f>Sheet2!Z7</f>
        <v>R22</v>
      </c>
      <c r="J68" s="38">
        <f>0.00029307103866*Sheet2!C7</f>
        <v>11.691189874224721</v>
      </c>
      <c r="K68" s="31">
        <f>Sheet2!T7</f>
        <v>4.62</v>
      </c>
      <c r="L68" s="38">
        <f t="shared" si="2"/>
        <v>2.5305605788365195</v>
      </c>
    </row>
    <row r="69" spans="1:12" ht="16">
      <c r="A69" s="29">
        <v>26.7</v>
      </c>
      <c r="B69" s="30">
        <v>19.399999999999999</v>
      </c>
      <c r="C69" s="30">
        <f>Sheet2!B8</f>
        <v>46.1</v>
      </c>
      <c r="D69" s="30">
        <v>23.9</v>
      </c>
      <c r="E69" s="50">
        <f>Sheet2!M8-Sheet2!R8</f>
        <v>14.829999999999998</v>
      </c>
      <c r="F69" s="50">
        <f>Sheet2!N8-Sheet2!J8</f>
        <v>9.8030000000000008</v>
      </c>
      <c r="G69" s="50">
        <f>Sheet2!M8</f>
        <v>62.93</v>
      </c>
      <c r="H69" s="50">
        <f>Sheet2!J8</f>
        <v>5.0970000000000004</v>
      </c>
      <c r="I69" s="31" t="str">
        <f>Sheet2!Z8</f>
        <v>R22</v>
      </c>
      <c r="J69" s="38">
        <f>0.00029307103866*Sheet2!C8</f>
        <v>9.7648046300086744</v>
      </c>
      <c r="K69" s="31">
        <f>Sheet2!T8</f>
        <v>4.9400000000000004</v>
      </c>
      <c r="L69" s="38">
        <f t="shared" si="2"/>
        <v>1.9766810991920392</v>
      </c>
    </row>
    <row r="70" spans="1:12" ht="16">
      <c r="A70" s="29">
        <v>26.7</v>
      </c>
      <c r="B70" s="30">
        <v>19.399999999999999</v>
      </c>
      <c r="C70" s="30">
        <f>Sheet2!B9</f>
        <v>35</v>
      </c>
      <c r="D70" s="30">
        <v>23.9</v>
      </c>
      <c r="E70" s="50">
        <f>Sheet2!M9-Sheet2!R9</f>
        <v>10.089999999999996</v>
      </c>
      <c r="F70" s="50">
        <f>Sheet2!N9-Sheet2!J9</f>
        <v>10.527999999999999</v>
      </c>
      <c r="G70" s="50">
        <f>Sheet2!M9</f>
        <v>53.19</v>
      </c>
      <c r="H70" s="50">
        <f>Sheet2!J9</f>
        <v>3.1720000000000002</v>
      </c>
      <c r="I70" s="31" t="str">
        <f>Sheet2!Z9</f>
        <v>R22</v>
      </c>
      <c r="J70" s="38">
        <f>0.00029307103866*Sheet2!C9</f>
        <v>14.370181545719646</v>
      </c>
      <c r="K70" s="31">
        <f>Sheet2!T9</f>
        <v>5.38</v>
      </c>
      <c r="L70" s="38">
        <f t="shared" si="2"/>
        <v>2.6710374620296742</v>
      </c>
    </row>
    <row r="71" spans="1:12" ht="16">
      <c r="A71" s="29">
        <v>26.7</v>
      </c>
      <c r="B71" s="30">
        <v>19.399999999999999</v>
      </c>
      <c r="C71" s="30">
        <f>Sheet2!B11</f>
        <v>35</v>
      </c>
      <c r="D71" s="30">
        <v>23.9</v>
      </c>
      <c r="E71" s="50">
        <f>Sheet2!M11-Sheet2!R11</f>
        <v>6.0799999999999983</v>
      </c>
      <c r="F71" s="50">
        <f>Sheet2!N11-Sheet2!J11</f>
        <v>23.548000000000002</v>
      </c>
      <c r="G71" s="50">
        <f>Sheet2!M11</f>
        <v>53.48</v>
      </c>
      <c r="H71" s="50">
        <f>Sheet2!J11</f>
        <v>3.952</v>
      </c>
      <c r="I71" s="31" t="str">
        <f>Sheet2!Z11</f>
        <v>R22</v>
      </c>
      <c r="J71" s="38">
        <f>0.00029307103866*Sheet2!C11</f>
        <v>36.582035565761046</v>
      </c>
      <c r="K71" s="31">
        <f>Sheet2!T11</f>
        <v>13.61</v>
      </c>
      <c r="L71" s="38">
        <f t="shared" si="2"/>
        <v>2.6878791745599595</v>
      </c>
    </row>
    <row r="72" spans="1:12" ht="16">
      <c r="A72" s="29">
        <v>26.7</v>
      </c>
      <c r="B72" s="30">
        <v>19.399999999999999</v>
      </c>
      <c r="C72" s="30">
        <f>Sheet2!B12</f>
        <v>46.1</v>
      </c>
      <c r="D72" s="30">
        <v>23.9</v>
      </c>
      <c r="E72" s="50">
        <f>Sheet2!M12-Sheet2!R12</f>
        <v>7.7700000000000031</v>
      </c>
      <c r="F72" s="50">
        <f>Sheet2!N12-Sheet2!J12</f>
        <v>26.102999999999998</v>
      </c>
      <c r="G72" s="50">
        <f>Sheet2!M12</f>
        <v>64.17</v>
      </c>
      <c r="H72" s="50">
        <f>Sheet2!J12</f>
        <v>5.0970000000000004</v>
      </c>
      <c r="I72" s="31" t="str">
        <f>Sheet2!Z12</f>
        <v>R22</v>
      </c>
      <c r="J72" s="38">
        <f>0.00029307103866*Sheet2!C12</f>
        <v>32.733397378974061</v>
      </c>
      <c r="K72" s="31">
        <f>Sheet2!T12</f>
        <v>16.309999999999999</v>
      </c>
      <c r="L72" s="38">
        <f t="shared" si="2"/>
        <v>2.0069526289990227</v>
      </c>
    </row>
    <row r="73" spans="1:12" ht="16">
      <c r="A73" s="29">
        <v>26.7</v>
      </c>
      <c r="B73" s="30">
        <v>19.399999999999999</v>
      </c>
      <c r="C73" s="30">
        <f>Sheet2!B15</f>
        <v>48</v>
      </c>
      <c r="D73" s="30">
        <v>23.9</v>
      </c>
      <c r="E73" s="50">
        <f>Sheet2!M15-Sheet2!R15</f>
        <v>5.9400000000000048</v>
      </c>
      <c r="F73" s="50">
        <f>Sheet2!N15-Sheet2!J15</f>
        <v>14.333999999999998</v>
      </c>
      <c r="G73" s="50">
        <f>Sheet2!M15</f>
        <v>62.74</v>
      </c>
      <c r="H73" s="50">
        <f>Sheet2!J15</f>
        <v>8.5660000000000007</v>
      </c>
      <c r="I73" s="31" t="str">
        <f>Sheet2!Z15</f>
        <v>R22</v>
      </c>
      <c r="J73" s="38">
        <f>0.00029307103866*Sheet2!C15</f>
        <v>11.65616788510485</v>
      </c>
      <c r="K73" s="31">
        <f>Sheet2!T15</f>
        <v>4.91</v>
      </c>
      <c r="L73" s="38">
        <f t="shared" si="2"/>
        <v>2.3739649460498673</v>
      </c>
    </row>
    <row r="74" spans="1:12" ht="16">
      <c r="A74" s="29">
        <v>26.7</v>
      </c>
      <c r="B74" s="30">
        <v>19.399999999999999</v>
      </c>
      <c r="C74" s="30">
        <f>Sheet2!B17</f>
        <v>48</v>
      </c>
      <c r="D74" s="30">
        <v>23.9</v>
      </c>
      <c r="E74" s="50">
        <f>Sheet2!M17-Sheet2!R17</f>
        <v>5.7299999999999969</v>
      </c>
      <c r="F74" s="50">
        <f>Sheet2!N17-Sheet2!J17</f>
        <v>12.179</v>
      </c>
      <c r="G74" s="50">
        <f>Sheet2!M17</f>
        <v>63.83</v>
      </c>
      <c r="H74" s="50">
        <f>Sheet2!J17</f>
        <v>6.3209999999999997</v>
      </c>
      <c r="I74" s="31" t="str">
        <f>Sheet2!Z17</f>
        <v>R22</v>
      </c>
      <c r="J74" s="38">
        <f>0.00029307103866*Sheet2!C17</f>
        <v>19.383601268556937</v>
      </c>
      <c r="K74" s="31">
        <f>Sheet2!T17</f>
        <v>8.56</v>
      </c>
      <c r="L74" s="38">
        <f t="shared" si="2"/>
        <v>2.2644394005323525</v>
      </c>
    </row>
    <row r="75" spans="1:12" ht="16">
      <c r="A75" s="29">
        <v>26.7</v>
      </c>
      <c r="B75" s="30">
        <v>19.399999999999999</v>
      </c>
      <c r="C75" s="30">
        <f>Sheet2!B18</f>
        <v>48</v>
      </c>
      <c r="D75" s="30">
        <v>23.9</v>
      </c>
      <c r="E75" s="50">
        <f>Sheet2!M18-Sheet2!R18</f>
        <v>3.9200000000000017</v>
      </c>
      <c r="F75" s="50">
        <f>Sheet2!N18-Sheet2!J18</f>
        <v>22.946000000000002</v>
      </c>
      <c r="G75" s="50">
        <f>Sheet2!M18</f>
        <v>61.42</v>
      </c>
      <c r="H75" s="50">
        <f>Sheet2!J18</f>
        <v>1.1539999999999999</v>
      </c>
      <c r="I75" s="31" t="str">
        <f>Sheet2!Z18</f>
        <v>R22</v>
      </c>
      <c r="J75" s="38">
        <f>0.00029307103866*Sheet2!C18</f>
        <v>22.853386523668142</v>
      </c>
      <c r="K75" s="31">
        <f>Sheet2!T18</f>
        <v>10.6</v>
      </c>
      <c r="L75" s="38">
        <f t="shared" si="2"/>
        <v>2.1559798607234097</v>
      </c>
    </row>
    <row r="76" spans="1:12" ht="16">
      <c r="A76" s="29">
        <v>26.7</v>
      </c>
      <c r="B76" s="30">
        <v>19.399999999999999</v>
      </c>
      <c r="C76" s="30">
        <f>Sheet2!B19</f>
        <v>48</v>
      </c>
      <c r="D76" s="30">
        <v>23.9</v>
      </c>
      <c r="E76" s="50">
        <f>Sheet2!M19-Sheet2!R19</f>
        <v>3.2299999999999969</v>
      </c>
      <c r="F76" s="50">
        <f>Sheet2!N19-Sheet2!J19</f>
        <v>16.623999999999999</v>
      </c>
      <c r="G76" s="50">
        <f>Sheet2!M19</f>
        <v>62.93</v>
      </c>
      <c r="H76" s="50">
        <f>Sheet2!J19</f>
        <v>2.3759999999999999</v>
      </c>
      <c r="I76" s="31" t="str">
        <f>Sheet2!Z19</f>
        <v>R22</v>
      </c>
      <c r="J76" s="38">
        <f>0.00029307103866*Sheet2!C19</f>
        <v>21.851523178008929</v>
      </c>
      <c r="K76" s="31">
        <f>Sheet2!T19</f>
        <v>11.08</v>
      </c>
      <c r="L76" s="38">
        <f t="shared" si="2"/>
        <v>1.9721591315892535</v>
      </c>
    </row>
    <row r="77" spans="1:12" ht="16">
      <c r="A77" s="29">
        <v>26.7</v>
      </c>
      <c r="B77" s="30">
        <v>19.399999999999999</v>
      </c>
      <c r="C77" s="30">
        <f>Sheet2!B20</f>
        <v>48</v>
      </c>
      <c r="D77" s="30">
        <v>23.9</v>
      </c>
      <c r="E77" s="50">
        <f>Sheet2!M20-Sheet2!R20</f>
        <v>3.6299999999999955</v>
      </c>
      <c r="F77" s="50">
        <f>Sheet2!N20-Sheet2!J20</f>
        <v>16.771100000000001</v>
      </c>
      <c r="G77" s="50">
        <f>Sheet2!M20</f>
        <v>57.73</v>
      </c>
      <c r="H77" s="50">
        <f>Sheet2!J20</f>
        <v>0.52890000000000004</v>
      </c>
      <c r="I77" s="31" t="str">
        <f>Sheet2!Z20</f>
        <v>R22</v>
      </c>
      <c r="J77" s="38">
        <f>0.00029307103866*Sheet2!C20</f>
        <v>8.3665333974579479</v>
      </c>
      <c r="K77" s="31">
        <f>Sheet2!T20</f>
        <v>3.6</v>
      </c>
      <c r="L77" s="38">
        <f t="shared" si="2"/>
        <v>2.32403705484943</v>
      </c>
    </row>
    <row r="78" spans="1:12" ht="16">
      <c r="A78" s="29">
        <v>26.7</v>
      </c>
      <c r="B78" s="30">
        <v>19.399999999999999</v>
      </c>
      <c r="C78" s="30">
        <f>Sheet2!B21</f>
        <v>48</v>
      </c>
      <c r="D78" s="30">
        <v>23.9</v>
      </c>
      <c r="E78" s="50">
        <f>Sheet2!M21-Sheet2!R21</f>
        <v>6.0400000000000063</v>
      </c>
      <c r="F78" s="50">
        <f>Sheet2!N21-Sheet2!J21</f>
        <v>26.385999999999999</v>
      </c>
      <c r="G78" s="50">
        <f>Sheet2!M21</f>
        <v>58.34</v>
      </c>
      <c r="H78" s="50">
        <f>Sheet2!J21</f>
        <v>-1.1859999999999999</v>
      </c>
      <c r="I78" s="31" t="str">
        <f>Sheet2!Z21</f>
        <v>R22</v>
      </c>
      <c r="J78" s="38">
        <f>0.00029307103866*Sheet2!C21</f>
        <v>8.3207557012192552</v>
      </c>
      <c r="K78" s="31">
        <f>Sheet2!T21</f>
        <v>3.81</v>
      </c>
      <c r="L78" s="38">
        <f t="shared" si="2"/>
        <v>2.1839253808974424</v>
      </c>
    </row>
    <row r="79" spans="1:12" ht="16">
      <c r="A79" s="29">
        <v>26.7</v>
      </c>
      <c r="B79" s="30">
        <v>19.399999999999999</v>
      </c>
      <c r="C79" s="30">
        <f>Sheet2!B22</f>
        <v>46</v>
      </c>
      <c r="D79" s="30">
        <v>23.9</v>
      </c>
      <c r="E79" s="50">
        <f>Sheet2!M22-Sheet2!R22</f>
        <v>8.0499999999999972</v>
      </c>
      <c r="F79" s="50">
        <f>Sheet2!N22-Sheet2!J22</f>
        <v>22.346</v>
      </c>
      <c r="G79" s="50">
        <f>Sheet2!M22</f>
        <v>59.05</v>
      </c>
      <c r="H79" s="50">
        <f>Sheet2!J22</f>
        <v>1.1539999999999999</v>
      </c>
      <c r="I79" s="31" t="str">
        <f>Sheet2!Z22</f>
        <v>R22</v>
      </c>
      <c r="J79" s="38">
        <f>0.00029307103866*Sheet2!C22</f>
        <v>11.15018073685836</v>
      </c>
      <c r="K79" s="31">
        <f>Sheet2!T22</f>
        <v>5.33</v>
      </c>
      <c r="L79" s="38">
        <f t="shared" si="2"/>
        <v>2.0919663671404054</v>
      </c>
    </row>
    <row r="80" spans="1:12" ht="16">
      <c r="A80" s="29">
        <v>26.7</v>
      </c>
      <c r="B80" s="30">
        <v>19.399999999999999</v>
      </c>
      <c r="C80" s="30">
        <f>Sheet2!B23</f>
        <v>48</v>
      </c>
      <c r="D80" s="30">
        <v>23.9</v>
      </c>
      <c r="E80" s="50">
        <f>Sheet2!M23-Sheet2!R23</f>
        <v>7.07</v>
      </c>
      <c r="F80" s="50">
        <f>Sheet2!N23-Sheet2!J23</f>
        <v>21.427</v>
      </c>
      <c r="G80" s="50">
        <f>Sheet2!M23</f>
        <v>60.37</v>
      </c>
      <c r="H80" s="50">
        <f>Sheet2!J23</f>
        <v>1.9730000000000001</v>
      </c>
      <c r="I80" s="31" t="str">
        <f>Sheet2!Z23</f>
        <v>R22</v>
      </c>
      <c r="J80" s="38">
        <f>0.00029307103866*Sheet2!C23</f>
        <v>10.935975114701765</v>
      </c>
      <c r="K80" s="31">
        <f>Sheet2!T23</f>
        <v>5.41</v>
      </c>
      <c r="L80" s="38">
        <f t="shared" si="2"/>
        <v>2.0214371746213984</v>
      </c>
    </row>
    <row r="81" spans="1:12" ht="16">
      <c r="A81" s="29">
        <v>26.7</v>
      </c>
      <c r="B81" s="30">
        <v>19.399999999999999</v>
      </c>
      <c r="C81" s="30">
        <f>Sheet2!B24</f>
        <v>48</v>
      </c>
      <c r="D81" s="30">
        <v>23.9</v>
      </c>
      <c r="E81" s="50">
        <f>Sheet2!M24-Sheet2!R24</f>
        <v>1.1099999999999994</v>
      </c>
      <c r="F81" s="50">
        <f>Sheet2!N24-Sheet2!J24</f>
        <v>11.997</v>
      </c>
      <c r="G81" s="50">
        <f>Sheet2!M24</f>
        <v>55.71</v>
      </c>
      <c r="H81" s="50">
        <f>Sheet2!J24</f>
        <v>6.5030000000000001</v>
      </c>
      <c r="I81" s="31" t="str">
        <f>Sheet2!Z24</f>
        <v>R22</v>
      </c>
      <c r="J81" s="38">
        <f>0.00029307103866*Sheet2!C24</f>
        <v>12.096096821237376</v>
      </c>
      <c r="K81" s="31">
        <f>Sheet2!T24</f>
        <v>5.4</v>
      </c>
      <c r="L81" s="38">
        <f t="shared" si="2"/>
        <v>2.240017929858773</v>
      </c>
    </row>
    <row r="82" spans="1:12" ht="16">
      <c r="A82" s="29">
        <v>26.7</v>
      </c>
      <c r="B82" s="30">
        <v>19.399999999999999</v>
      </c>
      <c r="C82" s="30">
        <f>Sheet2!B25</f>
        <v>46</v>
      </c>
      <c r="D82" s="30">
        <v>23.9</v>
      </c>
      <c r="E82" s="50">
        <f>Sheet2!M25-Sheet2!R25</f>
        <v>1.4400000000000048</v>
      </c>
      <c r="F82" s="50">
        <f>Sheet2!N25-Sheet2!J25</f>
        <v>30.838999999999999</v>
      </c>
      <c r="G82" s="50">
        <f>Sheet2!M25</f>
        <v>57.84</v>
      </c>
      <c r="H82" s="50">
        <f>Sheet2!J25</f>
        <v>-4.1390000000000002</v>
      </c>
      <c r="I82" s="31" t="str">
        <f>Sheet2!Z25</f>
        <v>R22</v>
      </c>
      <c r="J82" s="38">
        <f>0.00029307103866*Sheet2!C25</f>
        <v>26.283695109871843</v>
      </c>
      <c r="K82" s="31">
        <f>Sheet2!T25</f>
        <v>12.39</v>
      </c>
      <c r="L82" s="38">
        <f t="shared" si="2"/>
        <v>2.121363608544943</v>
      </c>
    </row>
    <row r="83" spans="1:12" ht="16">
      <c r="A83" s="29">
        <v>26.7</v>
      </c>
      <c r="B83" s="30">
        <v>19.399999999999999</v>
      </c>
      <c r="C83" s="30">
        <f>Sheet2!B27</f>
        <v>48</v>
      </c>
      <c r="D83" s="30">
        <v>23.9</v>
      </c>
      <c r="E83" s="50">
        <f>Sheet2!M27-Sheet2!R27</f>
        <v>1.0200000000000031</v>
      </c>
      <c r="F83" s="50">
        <f>Sheet2!N27-Sheet2!J27</f>
        <v>30.106999999999999</v>
      </c>
      <c r="G83" s="50">
        <f>Sheet2!M27</f>
        <v>61.02</v>
      </c>
      <c r="H83" s="50">
        <f>Sheet2!J27</f>
        <v>-3.2069999999999999</v>
      </c>
      <c r="I83" s="31" t="str">
        <f>Sheet2!Z27</f>
        <v>R22</v>
      </c>
      <c r="J83" s="38">
        <f>0.00029307103866*Sheet2!C27</f>
        <v>24.506424410126002</v>
      </c>
      <c r="K83" s="31">
        <f>Sheet2!T27</f>
        <v>13</v>
      </c>
      <c r="L83" s="38">
        <f t="shared" si="2"/>
        <v>1.8851095700096925</v>
      </c>
    </row>
    <row r="84" spans="1:12" ht="16">
      <c r="A84" s="29">
        <v>26.7</v>
      </c>
      <c r="B84" s="30">
        <v>19.399999999999999</v>
      </c>
      <c r="C84" s="30">
        <f>Sheet2!B28</f>
        <v>48</v>
      </c>
      <c r="D84" s="30">
        <v>23.9</v>
      </c>
      <c r="E84" s="50">
        <f>Sheet2!M28-Sheet2!R28</f>
        <v>0.35999999999999943</v>
      </c>
      <c r="F84" s="50">
        <f>Sheet2!N28-Sheet2!J28</f>
        <v>15.5816</v>
      </c>
      <c r="G84" s="50">
        <f>Sheet2!M28</f>
        <v>57.16</v>
      </c>
      <c r="H84" s="50">
        <f>Sheet2!J28</f>
        <v>0.31840000000000002</v>
      </c>
      <c r="I84" s="31" t="str">
        <f>Sheet2!Z28</f>
        <v>R22</v>
      </c>
      <c r="J84" s="38">
        <f>0.00029307103866*Sheet2!C28</f>
        <v>30.522528077530751</v>
      </c>
      <c r="K84" s="31">
        <f>Sheet2!T28</f>
        <v>12.9</v>
      </c>
      <c r="L84" s="38">
        <f t="shared" si="2"/>
        <v>2.3660874478706009</v>
      </c>
    </row>
    <row r="85" spans="1:12" ht="16">
      <c r="A85" s="29">
        <v>26.7</v>
      </c>
      <c r="B85" s="30">
        <v>19.399999999999999</v>
      </c>
      <c r="C85" s="30">
        <f>Sheet2!B29</f>
        <v>48</v>
      </c>
      <c r="D85" s="30">
        <v>23.9</v>
      </c>
      <c r="E85" s="50">
        <f>Sheet2!M29-Sheet2!R29</f>
        <v>2.0500000000000043</v>
      </c>
      <c r="F85" s="50">
        <f>Sheet2!N29-Sheet2!J29</f>
        <v>8.2479999999999993</v>
      </c>
      <c r="G85" s="50">
        <f>Sheet2!M29</f>
        <v>59.45</v>
      </c>
      <c r="H85" s="50">
        <f>Sheet2!J29</f>
        <v>3.952</v>
      </c>
      <c r="I85" s="31" t="str">
        <f>Sheet2!Z29</f>
        <v>R22</v>
      </c>
      <c r="J85" s="38">
        <f>0.00029307103866*Sheet2!C29</f>
        <v>30.723135203493523</v>
      </c>
      <c r="K85" s="31">
        <f>Sheet2!T29</f>
        <v>13.62</v>
      </c>
      <c r="L85" s="38">
        <f t="shared" si="2"/>
        <v>2.2557367990817565</v>
      </c>
    </row>
    <row r="86" spans="1:12" ht="16">
      <c r="A86" s="29">
        <v>26.7</v>
      </c>
      <c r="B86" s="30">
        <v>19.399999999999999</v>
      </c>
      <c r="C86" s="30">
        <f>Sheet2!B31</f>
        <v>48</v>
      </c>
      <c r="D86" s="30">
        <v>23.9</v>
      </c>
      <c r="E86" s="50">
        <f>Sheet2!M31-Sheet2!R31</f>
        <v>1.980000000000004</v>
      </c>
      <c r="F86" s="50">
        <f>Sheet2!N31-Sheet2!J31</f>
        <v>9.9300000000000015</v>
      </c>
      <c r="G86" s="50">
        <f>Sheet2!M31</f>
        <v>58.88</v>
      </c>
      <c r="H86" s="50">
        <f>Sheet2!J31</f>
        <v>8.67</v>
      </c>
      <c r="I86" s="31" t="str">
        <f>Sheet2!Z31</f>
        <v>R22</v>
      </c>
      <c r="J86" s="38">
        <f>0.00029307103866*Sheet2!C31</f>
        <v>23.104753553526823</v>
      </c>
      <c r="K86" s="31">
        <f>Sheet2!T31</f>
        <v>10.82</v>
      </c>
      <c r="L86" s="38">
        <f t="shared" si="2"/>
        <v>2.1353746352612588</v>
      </c>
    </row>
    <row r="87" spans="1:12" ht="16">
      <c r="A87" s="29">
        <v>26.7</v>
      </c>
      <c r="B87" s="30">
        <v>19.399999999999999</v>
      </c>
      <c r="C87" s="30">
        <f>Sheet2!B32</f>
        <v>48</v>
      </c>
      <c r="D87" s="30">
        <v>23.9</v>
      </c>
      <c r="E87" s="50">
        <f>Sheet2!M32-Sheet2!R32</f>
        <v>1.8900000000000006</v>
      </c>
      <c r="F87" s="50">
        <f>Sheet2!N32-Sheet2!J32</f>
        <v>9.9430000000000014</v>
      </c>
      <c r="G87" s="50">
        <f>Sheet2!M32</f>
        <v>58.49</v>
      </c>
      <c r="H87" s="50">
        <f>Sheet2!J32</f>
        <v>8.3569999999999993</v>
      </c>
      <c r="I87" s="31" t="str">
        <f>Sheet2!Z32</f>
        <v>R22</v>
      </c>
      <c r="J87" s="38">
        <f>0.00029307103866*Sheet2!C32</f>
        <v>23.24015237338774</v>
      </c>
      <c r="K87" s="31">
        <f>Sheet2!T32</f>
        <v>10.63</v>
      </c>
      <c r="L87" s="38">
        <f t="shared" si="2"/>
        <v>2.1862796212029858</v>
      </c>
    </row>
    <row r="88" spans="1:12" ht="16">
      <c r="A88" s="29">
        <v>26.7</v>
      </c>
      <c r="B88" s="30">
        <v>19.399999999999999</v>
      </c>
      <c r="C88" s="30">
        <f>Sheet2!B33</f>
        <v>48</v>
      </c>
      <c r="D88" s="30">
        <v>23.9</v>
      </c>
      <c r="E88" s="50">
        <f>Sheet2!M33-Sheet2!R33</f>
        <v>1.9399999999999977</v>
      </c>
      <c r="F88" s="50">
        <f>Sheet2!N33-Sheet2!J33</f>
        <v>22.281000000000002</v>
      </c>
      <c r="G88" s="50">
        <f>Sheet2!M33</f>
        <v>60.04</v>
      </c>
      <c r="H88" s="50">
        <f>Sheet2!J33</f>
        <v>1.319</v>
      </c>
      <c r="I88" s="31" t="str">
        <f>Sheet2!Z33</f>
        <v>R22</v>
      </c>
      <c r="J88" s="38">
        <f>0.00029307103866*Sheet2!C33</f>
        <v>9.3849845639053147</v>
      </c>
      <c r="K88" s="31">
        <f>Sheet2!T33</f>
        <v>4.26</v>
      </c>
      <c r="L88" s="38">
        <f t="shared" si="2"/>
        <v>2.2030480196960833</v>
      </c>
    </row>
    <row r="89" spans="1:12" ht="16">
      <c r="A89" s="29">
        <v>26.7</v>
      </c>
      <c r="B89" s="30">
        <v>19.399999999999999</v>
      </c>
      <c r="C89" s="30">
        <f>Sheet2!B34</f>
        <v>46</v>
      </c>
      <c r="D89" s="30">
        <v>23.9</v>
      </c>
      <c r="E89" s="50">
        <f>Sheet2!M34-Sheet2!R34</f>
        <v>1.0499999999999972</v>
      </c>
      <c r="F89" s="50">
        <f>Sheet2!N34-Sheet2!J34</f>
        <v>31.038999999999998</v>
      </c>
      <c r="G89" s="50">
        <f>Sheet2!M34</f>
        <v>59.05</v>
      </c>
      <c r="H89" s="50">
        <f>Sheet2!J34</f>
        <v>-4.1390000000000002</v>
      </c>
      <c r="I89" s="31" t="str">
        <f>Sheet2!Z34</f>
        <v>R22</v>
      </c>
      <c r="J89" s="38">
        <f>0.00029307103866*Sheet2!C34</f>
        <v>24.807994508907143</v>
      </c>
      <c r="K89" s="31">
        <f>Sheet2!T34</f>
        <v>12.39</v>
      </c>
      <c r="L89" s="38">
        <f t="shared" si="2"/>
        <v>2.0022594438181711</v>
      </c>
    </row>
    <row r="90" spans="1:12" ht="16">
      <c r="A90" s="29">
        <v>26.7</v>
      </c>
      <c r="B90" s="30">
        <v>19.399999999999999</v>
      </c>
      <c r="C90" s="30">
        <f>Sheet2!B35</f>
        <v>48</v>
      </c>
      <c r="D90" s="30">
        <v>23.9</v>
      </c>
      <c r="E90" s="50">
        <f>Sheet2!M35-Sheet2!R35</f>
        <v>1.0200000000000031</v>
      </c>
      <c r="F90" s="50">
        <f>Sheet2!N35-Sheet2!J35</f>
        <v>30.106999999999999</v>
      </c>
      <c r="G90" s="50">
        <f>Sheet2!M35</f>
        <v>61.02</v>
      </c>
      <c r="H90" s="50">
        <f>Sheet2!J35</f>
        <v>-3.2069999999999999</v>
      </c>
      <c r="I90" s="31" t="str">
        <f>Sheet2!Z35</f>
        <v>R22</v>
      </c>
      <c r="J90" s="38">
        <f>0.00029307103866*Sheet2!C35</f>
        <v>24.506424410126002</v>
      </c>
      <c r="K90" s="31">
        <f>Sheet2!T35</f>
        <v>13</v>
      </c>
      <c r="L90" s="38">
        <f t="shared" si="2"/>
        <v>1.8851095700096925</v>
      </c>
    </row>
    <row r="91" spans="1:12" ht="16">
      <c r="A91" s="32">
        <v>26.7</v>
      </c>
      <c r="B91" s="32">
        <v>19.399999999999999</v>
      </c>
      <c r="C91" s="32">
        <f>Sheet3!B3</f>
        <v>48</v>
      </c>
      <c r="D91" s="32">
        <v>23.9</v>
      </c>
      <c r="E91" s="49">
        <f>Sheet3!M3-Sheet3!R3</f>
        <v>5.1000000000000014</v>
      </c>
      <c r="F91" s="49">
        <f>Sheet3!N3-Sheet3!J3</f>
        <v>9.9</v>
      </c>
      <c r="G91" s="49">
        <f>Sheet3!M3</f>
        <v>59.6</v>
      </c>
      <c r="H91" s="49">
        <f>Sheet3!J3</f>
        <v>11.1</v>
      </c>
      <c r="I91" s="33" t="str">
        <f>Sheet3!Z3</f>
        <v>R410a</v>
      </c>
      <c r="J91" s="39">
        <f>0.00029307103866*Sheet3!C3</f>
        <v>27.28374141509136</v>
      </c>
      <c r="K91" s="33">
        <f>Sheet3!T3</f>
        <v>12.1</v>
      </c>
      <c r="L91" s="39">
        <f t="shared" si="2"/>
        <v>2.2548546624042447</v>
      </c>
    </row>
    <row r="92" spans="1:12" ht="16">
      <c r="A92" s="32">
        <v>26.7</v>
      </c>
      <c r="B92" s="32">
        <v>19.399999999999999</v>
      </c>
      <c r="C92" s="32">
        <f>Sheet3!B4</f>
        <v>46</v>
      </c>
      <c r="D92" s="32">
        <v>23.9</v>
      </c>
      <c r="E92" s="49">
        <f>Sheet3!M4-Sheet3!R4</f>
        <v>4.730000000000004</v>
      </c>
      <c r="F92" s="49">
        <f>Sheet3!N4-Sheet3!J4</f>
        <v>25.035</v>
      </c>
      <c r="G92" s="49">
        <f>Sheet3!M4</f>
        <v>55.63</v>
      </c>
      <c r="H92" s="49">
        <f>Sheet3!J4</f>
        <v>1.5649999999999999</v>
      </c>
      <c r="I92" s="33" t="str">
        <f>Sheet3!Z4</f>
        <v>R22</v>
      </c>
      <c r="J92" s="39">
        <f>0.00029307103866*Sheet3!C4</f>
        <v>15.146673262649315</v>
      </c>
      <c r="K92" s="33">
        <f>Sheet3!T4</f>
        <v>6.41</v>
      </c>
      <c r="L92" s="39">
        <f t="shared" si="2"/>
        <v>2.3629755479952128</v>
      </c>
    </row>
    <row r="93" spans="1:12" ht="16">
      <c r="A93" s="32">
        <v>26.7</v>
      </c>
      <c r="B93" s="32">
        <v>19.399999999999999</v>
      </c>
      <c r="C93" s="32">
        <f>Sheet3!B6</f>
        <v>46</v>
      </c>
      <c r="D93" s="32">
        <v>23.9</v>
      </c>
      <c r="E93" s="49">
        <f>Sheet3!M6-Sheet3!R6</f>
        <v>4.82</v>
      </c>
      <c r="F93" s="49">
        <f>Sheet3!N6-Sheet3!J6</f>
        <v>20.181999999999999</v>
      </c>
      <c r="G93" s="49">
        <f>Sheet3!M6</f>
        <v>58.72</v>
      </c>
      <c r="H93" s="49">
        <f>Sheet3!J6</f>
        <v>4.718</v>
      </c>
      <c r="I93" s="33" t="str">
        <f>Sheet3!Z6</f>
        <v>R22</v>
      </c>
      <c r="J93" s="39">
        <f>0.00029307103866*Sheet3!C6</f>
        <v>16.846611307423938</v>
      </c>
      <c r="K93" s="33">
        <f>Sheet3!T6</f>
        <v>7.5949999999999998</v>
      </c>
      <c r="L93" s="39">
        <f t="shared" si="2"/>
        <v>2.2181186711552257</v>
      </c>
    </row>
    <row r="94" spans="1:12" ht="16">
      <c r="A94" s="32">
        <v>26.7</v>
      </c>
      <c r="B94" s="32">
        <v>19.399999999999999</v>
      </c>
      <c r="C94" s="32">
        <f>Sheet3!B7</f>
        <v>48</v>
      </c>
      <c r="D94" s="32">
        <v>23.9</v>
      </c>
      <c r="E94" s="49">
        <f>Sheet3!M7-Sheet3!R7</f>
        <v>1.6700000000000017</v>
      </c>
      <c r="F94" s="49">
        <f>Sheet3!N7-Sheet3!J7</f>
        <v>7.0500000000000007</v>
      </c>
      <c r="G94" s="49">
        <f>Sheet3!M7</f>
        <v>57.97</v>
      </c>
      <c r="H94" s="49">
        <f>Sheet3!J7</f>
        <v>13.25</v>
      </c>
      <c r="I94" s="33" t="str">
        <f>Sheet3!Z7</f>
        <v>R410a</v>
      </c>
      <c r="J94" s="39">
        <f>0.00029307103866*Sheet3!C7</f>
        <v>16.676679927077711</v>
      </c>
      <c r="K94" s="33">
        <f>Sheet3!T7</f>
        <v>7.25</v>
      </c>
      <c r="L94" s="39">
        <f t="shared" si="2"/>
        <v>2.3002317140796844</v>
      </c>
    </row>
    <row r="95" spans="1:12" ht="16">
      <c r="A95" s="32">
        <v>26.7</v>
      </c>
      <c r="B95" s="32">
        <v>19.399999999999999</v>
      </c>
      <c r="C95" s="32">
        <f>Sheet3!B8</f>
        <v>48</v>
      </c>
      <c r="D95" s="32">
        <v>23.9</v>
      </c>
      <c r="E95" s="49">
        <f>Sheet3!M8-Sheet3!R8</f>
        <v>4.9099999999999966</v>
      </c>
      <c r="F95" s="49">
        <f>Sheet3!N8-Sheet3!J8</f>
        <v>20.090000000000003</v>
      </c>
      <c r="G95" s="49">
        <f>Sheet3!M8</f>
        <v>59.11</v>
      </c>
      <c r="H95" s="49">
        <f>Sheet3!J8</f>
        <v>10.01</v>
      </c>
      <c r="I95" s="33" t="str">
        <f>Sheet3!Z8</f>
        <v>R410a</v>
      </c>
      <c r="J95" s="39">
        <f>0.00029307103866*Sheet3!C8</f>
        <v>15.699727619704602</v>
      </c>
      <c r="K95" s="33">
        <f>Sheet3!T8</f>
        <v>7.17</v>
      </c>
      <c r="L95" s="39">
        <f t="shared" si="2"/>
        <v>2.189641230084324</v>
      </c>
    </row>
    <row r="96" spans="1:12" ht="16">
      <c r="A96" s="32">
        <v>26.7</v>
      </c>
      <c r="B96" s="32">
        <v>19.399999999999999</v>
      </c>
      <c r="C96" s="32">
        <f>Sheet3!B9</f>
        <v>48</v>
      </c>
      <c r="D96" s="32">
        <v>23.9</v>
      </c>
      <c r="E96" s="49">
        <f>Sheet3!M9-Sheet3!R9</f>
        <v>0.89999999999999858</v>
      </c>
      <c r="F96" s="49">
        <f>Sheet3!N9-Sheet3!J9</f>
        <v>17.106000000000002</v>
      </c>
      <c r="G96" s="49">
        <f>Sheet3!M9</f>
        <v>55.1</v>
      </c>
      <c r="H96" s="49">
        <f>Sheet3!J9</f>
        <v>9.4939999999999998</v>
      </c>
      <c r="I96" s="33" t="str">
        <f>Sheet3!Z9</f>
        <v>R410a</v>
      </c>
      <c r="J96" s="39">
        <f>0.00029307103866*Sheet3!C9</f>
        <v>21.33469240133202</v>
      </c>
      <c r="K96" s="33">
        <f>Sheet3!T9</f>
        <v>7.84</v>
      </c>
      <c r="L96" s="39">
        <f t="shared" si="2"/>
        <v>2.7212617858841863</v>
      </c>
    </row>
    <row r="97" spans="1:12" ht="16">
      <c r="A97" s="32">
        <v>26.7</v>
      </c>
      <c r="B97" s="32">
        <v>19.399999999999999</v>
      </c>
      <c r="C97" s="32">
        <f>Sheet3!B10</f>
        <v>48</v>
      </c>
      <c r="D97" s="32">
        <v>23.9</v>
      </c>
      <c r="E97" s="49">
        <f>Sheet3!M10-Sheet3!R10</f>
        <v>1.9200000000000017</v>
      </c>
      <c r="F97" s="49">
        <f>Sheet3!N10-Sheet3!J10</f>
        <v>5.9600000000000009</v>
      </c>
      <c r="G97" s="49">
        <f>Sheet3!M10</f>
        <v>57.72</v>
      </c>
      <c r="H97" s="49">
        <f>Sheet3!J10</f>
        <v>12.64</v>
      </c>
      <c r="I97" s="33" t="str">
        <f>Sheet3!Z10</f>
        <v>R410a</v>
      </c>
      <c r="J97" s="39">
        <f>0.00029307103866*Sheet3!C10</f>
        <v>23.116124709826831</v>
      </c>
      <c r="K97" s="33">
        <f>Sheet3!T10</f>
        <v>9.7799999999999994</v>
      </c>
      <c r="L97" s="39">
        <f t="shared" ref="L97:L128" si="3">J97/K97</f>
        <v>2.3636119335201262</v>
      </c>
    </row>
    <row r="98" spans="1:12" ht="16">
      <c r="A98" s="32">
        <v>26.7</v>
      </c>
      <c r="B98" s="32">
        <v>19.399999999999999</v>
      </c>
      <c r="C98" s="32">
        <f>Sheet3!B11</f>
        <v>48</v>
      </c>
      <c r="D98" s="32">
        <v>23.9</v>
      </c>
      <c r="E98" s="49">
        <f>Sheet3!M11-Sheet3!R11</f>
        <v>3.2899999999999991</v>
      </c>
      <c r="F98" s="49">
        <f>Sheet3!N11-Sheet3!J11</f>
        <v>16.4816</v>
      </c>
      <c r="G98" s="49">
        <f>Sheet3!M11</f>
        <v>58.79</v>
      </c>
      <c r="H98" s="49">
        <f>Sheet3!J11</f>
        <v>0.31840000000000002</v>
      </c>
      <c r="I98" s="33" t="str">
        <f>Sheet3!Z11</f>
        <v>R22</v>
      </c>
      <c r="J98" s="39">
        <f>0.00029307103866*Sheet3!C11</f>
        <v>5.1541231284979556</v>
      </c>
      <c r="K98" s="33">
        <f>Sheet3!T11</f>
        <v>2.0699999999999998</v>
      </c>
      <c r="L98" s="39">
        <f t="shared" si="3"/>
        <v>2.4899145548299306</v>
      </c>
    </row>
    <row r="99" spans="1:12" ht="16">
      <c r="A99" s="32">
        <v>26.7</v>
      </c>
      <c r="B99" s="32">
        <v>19.399999999999999</v>
      </c>
      <c r="C99" s="32">
        <f>Sheet3!B12</f>
        <v>46</v>
      </c>
      <c r="D99" s="32">
        <v>23.9</v>
      </c>
      <c r="E99" s="49">
        <f>Sheet3!M12-Sheet3!R12</f>
        <v>6.4600000000000009</v>
      </c>
      <c r="F99" s="49">
        <f>Sheet3!N12-Sheet3!J12</f>
        <v>26.8292</v>
      </c>
      <c r="G99" s="49">
        <f>Sheet3!M12</f>
        <v>62.06</v>
      </c>
      <c r="H99" s="49">
        <f>Sheet3!J12</f>
        <v>0.57079999999999997</v>
      </c>
      <c r="I99" s="33" t="str">
        <f>Sheet3!Z12</f>
        <v>R22</v>
      </c>
      <c r="J99" s="39">
        <f>0.00029307103866*Sheet3!C12</f>
        <v>5.6173512122039524</v>
      </c>
      <c r="K99" s="33">
        <f>Sheet3!T12</f>
        <v>2.92</v>
      </c>
      <c r="L99" s="39">
        <f t="shared" si="3"/>
        <v>1.92375041513834</v>
      </c>
    </row>
    <row r="100" spans="1:12" ht="16">
      <c r="A100" s="32">
        <v>26.7</v>
      </c>
      <c r="B100" s="32">
        <v>19.399999999999999</v>
      </c>
      <c r="C100" s="32">
        <f>Sheet3!B13</f>
        <v>48</v>
      </c>
      <c r="D100" s="32">
        <v>23.9</v>
      </c>
      <c r="E100" s="49">
        <f>Sheet3!M13-Sheet3!R13</f>
        <v>5.0300000000000011</v>
      </c>
      <c r="F100" s="49">
        <f>Sheet3!N13-Sheet3!J13</f>
        <v>9.0409999999999986</v>
      </c>
      <c r="G100" s="49">
        <f>Sheet3!M13</f>
        <v>61.33</v>
      </c>
      <c r="H100" s="49">
        <f>Sheet3!J13</f>
        <v>8.859</v>
      </c>
      <c r="I100" s="33" t="str">
        <f>Sheet3!Z13</f>
        <v>R410a</v>
      </c>
      <c r="J100" s="39">
        <f>0.00029307103866*Sheet3!C13</f>
        <v>13.953170764810331</v>
      </c>
      <c r="K100" s="33">
        <f>Sheet3!T13</f>
        <v>6.51</v>
      </c>
      <c r="L100" s="39">
        <f t="shared" si="3"/>
        <v>2.143344203503891</v>
      </c>
    </row>
    <row r="101" spans="1:12" ht="16">
      <c r="A101" s="32">
        <v>26.7</v>
      </c>
      <c r="B101" s="32">
        <v>19.399999999999999</v>
      </c>
      <c r="C101" s="32">
        <f>Sheet3!B14</f>
        <v>46</v>
      </c>
      <c r="D101" s="32">
        <v>23.9</v>
      </c>
      <c r="E101" s="49">
        <f>Sheet3!M14-Sheet3!R14</f>
        <v>4.43</v>
      </c>
      <c r="F101" s="49">
        <f>Sheet3!N14-Sheet3!J14</f>
        <v>23.04</v>
      </c>
      <c r="G101" s="49">
        <f>Sheet3!M14</f>
        <v>58.23</v>
      </c>
      <c r="H101" s="49">
        <f>Sheet3!J14</f>
        <v>4.26</v>
      </c>
      <c r="I101" s="33" t="str">
        <f>Sheet3!Z14</f>
        <v>R22</v>
      </c>
      <c r="J101" s="39">
        <f>0.00029307103866*Sheet3!C14</f>
        <v>16.952225317625846</v>
      </c>
      <c r="K101" s="33">
        <f>Sheet3!T14</f>
        <v>7.18</v>
      </c>
      <c r="L101" s="39">
        <f t="shared" si="3"/>
        <v>2.3610341668002572</v>
      </c>
    </row>
    <row r="102" spans="1:12" ht="16">
      <c r="A102" s="32">
        <v>26.7</v>
      </c>
      <c r="B102" s="32">
        <v>19.399999999999999</v>
      </c>
      <c r="C102" s="32">
        <f>Sheet3!B15</f>
        <v>48</v>
      </c>
      <c r="D102" s="32">
        <v>23.9</v>
      </c>
      <c r="E102" s="49">
        <f>Sheet3!M15-Sheet3!R15</f>
        <v>4.18</v>
      </c>
      <c r="F102" s="49">
        <f>Sheet3!N15-Sheet3!J15</f>
        <v>22.882000000000001</v>
      </c>
      <c r="G102" s="49">
        <f>Sheet3!M15</f>
        <v>60.08</v>
      </c>
      <c r="H102" s="49">
        <f>Sheet3!J15</f>
        <v>4.718</v>
      </c>
      <c r="I102" s="33" t="str">
        <f>Sheet3!Z15</f>
        <v>R22</v>
      </c>
      <c r="J102" s="39">
        <f>0.00029307103866*Sheet3!C15</f>
        <v>16.57835459360728</v>
      </c>
      <c r="K102" s="33">
        <f>Sheet3!T15</f>
        <v>7.36</v>
      </c>
      <c r="L102" s="39">
        <f t="shared" si="3"/>
        <v>2.252493830653163</v>
      </c>
    </row>
    <row r="103" spans="1:12" ht="16">
      <c r="A103" s="32">
        <v>26.7</v>
      </c>
      <c r="B103" s="32">
        <v>19.399999999999999</v>
      </c>
      <c r="C103" s="32">
        <f>Sheet3!B17</f>
        <v>46</v>
      </c>
      <c r="D103" s="32">
        <v>23.9</v>
      </c>
      <c r="E103" s="49">
        <f>Sheet3!M17-Sheet3!R17</f>
        <v>3.0599999999999952</v>
      </c>
      <c r="F103" s="49">
        <f>Sheet3!N17-Sheet3!J17</f>
        <v>24.263999999999999</v>
      </c>
      <c r="G103" s="49">
        <f>Sheet3!M17</f>
        <v>59.66</v>
      </c>
      <c r="H103" s="49">
        <f>Sheet3!J17</f>
        <v>2.536</v>
      </c>
      <c r="I103" s="33" t="str">
        <f>Sheet3!Z17</f>
        <v>R22</v>
      </c>
      <c r="J103" s="39">
        <f>0.00029307103866*Sheet3!C17</f>
        <v>32.406711092179762</v>
      </c>
      <c r="K103" s="33">
        <f>Sheet3!T17</f>
        <v>13.9</v>
      </c>
      <c r="L103" s="39">
        <f t="shared" si="3"/>
        <v>2.3314180641855944</v>
      </c>
    </row>
    <row r="104" spans="1:12" ht="16">
      <c r="A104" s="32">
        <v>26.7</v>
      </c>
      <c r="B104" s="32">
        <v>19.399999999999999</v>
      </c>
      <c r="C104" s="32">
        <f>Sheet3!B18</f>
        <v>48</v>
      </c>
      <c r="D104" s="32">
        <v>23.9</v>
      </c>
      <c r="E104" s="49">
        <f>Sheet3!M18-Sheet3!R18</f>
        <v>2.9400000000000048</v>
      </c>
      <c r="F104" s="49">
        <f>Sheet3!N18-Sheet3!J18</f>
        <v>24.504999999999999</v>
      </c>
      <c r="G104" s="49">
        <f>Sheet3!M18</f>
        <v>61.34</v>
      </c>
      <c r="H104" s="49">
        <f>Sheet3!J18</f>
        <v>2.895</v>
      </c>
      <c r="I104" s="33" t="str">
        <f>Sheet3!Z18</f>
        <v>R22</v>
      </c>
      <c r="J104" s="39">
        <f>0.00029307103866*Sheet3!C18</f>
        <v>31.94993057132428</v>
      </c>
      <c r="K104" s="33">
        <f>Sheet3!T18</f>
        <v>14.18</v>
      </c>
      <c r="L104" s="39">
        <f t="shared" si="3"/>
        <v>2.2531685875404994</v>
      </c>
    </row>
    <row r="105" spans="1:12" ht="16">
      <c r="A105" s="32">
        <v>26.7</v>
      </c>
      <c r="B105" s="32">
        <v>19.399999999999999</v>
      </c>
      <c r="C105" s="32">
        <f>Sheet3!B19</f>
        <v>46</v>
      </c>
      <c r="D105" s="32">
        <v>23.9</v>
      </c>
      <c r="E105" s="49">
        <f>Sheet3!M19-Sheet3!R19</f>
        <v>2.4100000000000037</v>
      </c>
      <c r="F105" s="49">
        <f>Sheet3!N19-Sheet3!J19</f>
        <v>18.367999999999999</v>
      </c>
      <c r="G105" s="49">
        <f>Sheet3!M19</f>
        <v>57.71</v>
      </c>
      <c r="H105" s="49">
        <f>Sheet3!J19</f>
        <v>3.1720000000000002</v>
      </c>
      <c r="I105" s="33" t="str">
        <f>Sheet3!Z19</f>
        <v>R22</v>
      </c>
      <c r="J105" s="39">
        <f>0.00029307103866*Sheet3!C19</f>
        <v>8.5308876359384751</v>
      </c>
      <c r="K105" s="33">
        <f>Sheet3!T19</f>
        <v>4.04</v>
      </c>
      <c r="L105" s="39">
        <f t="shared" si="3"/>
        <v>2.1116058504798207</v>
      </c>
    </row>
    <row r="106" spans="1:12" ht="16">
      <c r="A106" s="32">
        <v>26.7</v>
      </c>
      <c r="B106" s="32">
        <v>19.399999999999999</v>
      </c>
      <c r="C106" s="32">
        <f>Sheet3!B20</f>
        <v>46</v>
      </c>
      <c r="D106" s="32">
        <v>23.9</v>
      </c>
      <c r="E106" s="49">
        <f>Sheet3!M20-Sheet3!R20</f>
        <v>16.949999999999996</v>
      </c>
      <c r="F106" s="49">
        <f>Sheet3!N20-Sheet3!J20</f>
        <v>6.7289999999999992</v>
      </c>
      <c r="G106" s="49">
        <f>Sheet3!M20</f>
        <v>59.05</v>
      </c>
      <c r="H106" s="49">
        <f>Sheet3!J20</f>
        <v>5.4710000000000001</v>
      </c>
      <c r="I106" s="33" t="str">
        <f>Sheet3!Z20</f>
        <v>R22</v>
      </c>
      <c r="J106" s="39">
        <f>0.00029307103866*Sheet3!C20</f>
        <v>8.8606394457971618</v>
      </c>
      <c r="K106" s="33">
        <f>Sheet3!T20</f>
        <v>4.49</v>
      </c>
      <c r="L106" s="39">
        <f t="shared" si="3"/>
        <v>1.9734163576385659</v>
      </c>
    </row>
    <row r="107" spans="1:12" ht="16">
      <c r="A107" s="32">
        <v>26.7</v>
      </c>
      <c r="B107" s="32">
        <v>19.399999999999999</v>
      </c>
      <c r="C107" s="32">
        <f>Sheet3!B21</f>
        <v>46</v>
      </c>
      <c r="D107" s="32">
        <v>23.9</v>
      </c>
      <c r="E107" s="49">
        <f>Sheet3!M21-Sheet3!R21</f>
        <v>9.5300000000000011</v>
      </c>
      <c r="F107" s="49">
        <f>Sheet3!N21-Sheet3!J21</f>
        <v>5.5570000000000004</v>
      </c>
      <c r="G107" s="49">
        <f>Sheet3!M21</f>
        <v>55.63</v>
      </c>
      <c r="H107" s="49">
        <f>Sheet3!J21</f>
        <v>5.843</v>
      </c>
      <c r="I107" s="33" t="str">
        <f>Sheet3!Z21</f>
        <v>R22</v>
      </c>
      <c r="J107" s="39">
        <f>0.00029307103866*Sheet3!C21</f>
        <v>11.809918813406661</v>
      </c>
      <c r="K107" s="33">
        <f>Sheet3!T21</f>
        <v>5.18</v>
      </c>
      <c r="L107" s="39">
        <f t="shared" si="3"/>
        <v>2.279907106835263</v>
      </c>
    </row>
    <row r="108" spans="1:12" ht="16">
      <c r="A108" s="32">
        <v>26.7</v>
      </c>
      <c r="B108" s="32">
        <v>19.399999999999999</v>
      </c>
      <c r="C108" s="32">
        <f>Sheet3!B22</f>
        <v>46</v>
      </c>
      <c r="D108" s="32">
        <v>23.9</v>
      </c>
      <c r="E108" s="49">
        <f>Sheet3!M22-Sheet3!R22</f>
        <v>2.230000000000004</v>
      </c>
      <c r="F108" s="49">
        <f>Sheet3!N22-Sheet3!J22</f>
        <v>5.7030000000000003</v>
      </c>
      <c r="G108" s="49">
        <f>Sheet3!M22</f>
        <v>55.63</v>
      </c>
      <c r="H108" s="49">
        <f>Sheet3!J22</f>
        <v>7.2969999999999997</v>
      </c>
      <c r="I108" s="33" t="str">
        <f>Sheet3!Z22</f>
        <v>R22</v>
      </c>
      <c r="J108" s="39">
        <f>0.00029307103866*Sheet3!C22</f>
        <v>12.232969788422755</v>
      </c>
      <c r="K108" s="33">
        <f>Sheet3!T22</f>
        <v>5.49</v>
      </c>
      <c r="L108" s="39">
        <f t="shared" si="3"/>
        <v>2.2282276481644363</v>
      </c>
    </row>
    <row r="109" spans="1:12" ht="16">
      <c r="A109" s="32">
        <v>26.7</v>
      </c>
      <c r="B109" s="32">
        <v>19.399999999999999</v>
      </c>
      <c r="C109" s="32">
        <f>Sheet3!B23</f>
        <v>46</v>
      </c>
      <c r="D109" s="32">
        <v>23.9</v>
      </c>
      <c r="E109" s="49">
        <f>Sheet3!M23-Sheet3!R23</f>
        <v>9.0499999999999972</v>
      </c>
      <c r="F109" s="49">
        <f>Sheet3!N23-Sheet3!J23</f>
        <v>5.8360000000000003</v>
      </c>
      <c r="G109" s="49">
        <f>Sheet3!M23</f>
        <v>58.65</v>
      </c>
      <c r="H109" s="49">
        <f>Sheet3!J23</f>
        <v>3.5640000000000001</v>
      </c>
      <c r="I109" s="33" t="str">
        <f>Sheet3!Z23</f>
        <v>R22</v>
      </c>
      <c r="J109" s="39">
        <f>0.00029307103866*Sheet3!C23</f>
        <v>15.121606896712727</v>
      </c>
      <c r="K109" s="33">
        <f>Sheet3!T23</f>
        <v>7.01</v>
      </c>
      <c r="L109" s="39">
        <f t="shared" si="3"/>
        <v>2.1571479167921153</v>
      </c>
    </row>
    <row r="110" spans="1:12" ht="16">
      <c r="A110" s="32">
        <v>26.7</v>
      </c>
      <c r="B110" s="32">
        <v>19.399999999999999</v>
      </c>
      <c r="C110" s="32">
        <f>Sheet3!B24</f>
        <v>46</v>
      </c>
      <c r="D110" s="32">
        <v>23.9</v>
      </c>
      <c r="E110" s="49">
        <f>Sheet3!M24-Sheet3!R24</f>
        <v>16.680000000000007</v>
      </c>
      <c r="F110" s="49">
        <f>Sheet3!N24-Sheet3!J24</f>
        <v>7.5549999999999997</v>
      </c>
      <c r="G110" s="49">
        <f>Sheet3!M24</f>
        <v>65.98</v>
      </c>
      <c r="H110" s="49">
        <f>Sheet3!J24</f>
        <v>1.5649999999999999</v>
      </c>
      <c r="I110" s="33" t="str">
        <f>Sheet3!Z24</f>
        <v>R22</v>
      </c>
      <c r="J110" s="39">
        <f>0.00029307103866*Sheet3!C24</f>
        <v>5.5860395024335183</v>
      </c>
      <c r="K110" s="33">
        <f>Sheet3!T24</f>
        <v>3.6760000000000002</v>
      </c>
      <c r="L110" s="39">
        <f t="shared" si="3"/>
        <v>1.519597253110315</v>
      </c>
    </row>
    <row r="111" spans="1:12" ht="16">
      <c r="A111" s="32">
        <v>26.7</v>
      </c>
      <c r="B111" s="32">
        <v>19.399999999999999</v>
      </c>
      <c r="C111" s="32">
        <f>Sheet3!B25</f>
        <v>48</v>
      </c>
      <c r="D111" s="32">
        <v>23.9</v>
      </c>
      <c r="E111" s="49">
        <f>Sheet3!M25-Sheet3!R25</f>
        <v>3.8100000000000023</v>
      </c>
      <c r="F111" s="49">
        <f>Sheet3!N25-Sheet3!J25</f>
        <v>25.249000000000002</v>
      </c>
      <c r="G111" s="49">
        <f>Sheet3!M25</f>
        <v>60.71</v>
      </c>
      <c r="H111" s="49">
        <f>Sheet3!J25</f>
        <v>-4.9489999999999998</v>
      </c>
      <c r="I111" s="33" t="str">
        <f>Sheet3!Z25</f>
        <v>R22</v>
      </c>
      <c r="J111" s="39">
        <f>0.00029307103866*Sheet3!C25</f>
        <v>8.9410112474392793</v>
      </c>
      <c r="K111" s="33">
        <f>Sheet3!T25</f>
        <v>4.13</v>
      </c>
      <c r="L111" s="39">
        <f t="shared" si="3"/>
        <v>2.1648937645131427</v>
      </c>
    </row>
    <row r="112" spans="1:12" ht="16">
      <c r="A112" s="32">
        <v>26.7</v>
      </c>
      <c r="B112" s="32">
        <v>19.399999999999999</v>
      </c>
      <c r="C112" s="32">
        <f>Sheet3!B26</f>
        <v>48</v>
      </c>
      <c r="D112" s="32">
        <v>23.9</v>
      </c>
      <c r="E112" s="49">
        <f>Sheet3!M26-Sheet3!R26</f>
        <v>1.5200000000000031</v>
      </c>
      <c r="F112" s="49">
        <f>Sheet3!N26-Sheet3!J26</f>
        <v>30.038999999999998</v>
      </c>
      <c r="G112" s="49">
        <f>Sheet3!M26</f>
        <v>58.32</v>
      </c>
      <c r="H112" s="49">
        <f>Sheet3!J26</f>
        <v>-4.1390000000000002</v>
      </c>
      <c r="I112" s="33" t="str">
        <f>Sheet3!Z26</f>
        <v>R22</v>
      </c>
      <c r="J112" s="39">
        <f>0.00029307103866*Sheet3!C26</f>
        <v>11.150063508442896</v>
      </c>
      <c r="K112" s="33">
        <f>Sheet3!T26</f>
        <v>4.58</v>
      </c>
      <c r="L112" s="39">
        <f t="shared" si="3"/>
        <v>2.4345116830661344</v>
      </c>
    </row>
    <row r="113" spans="1:12" ht="16">
      <c r="A113" s="32">
        <v>26.7</v>
      </c>
      <c r="B113" s="32">
        <v>19.399999999999999</v>
      </c>
      <c r="C113" s="32">
        <f>Sheet3!B27</f>
        <v>48</v>
      </c>
      <c r="D113" s="32">
        <v>23.9</v>
      </c>
      <c r="E113" s="49">
        <f>Sheet3!M27-Sheet3!R27</f>
        <v>2.5999999999999943</v>
      </c>
      <c r="F113" s="49">
        <f>Sheet3!N27-Sheet3!J27</f>
        <v>13.349</v>
      </c>
      <c r="G113" s="49">
        <f>Sheet3!M27</f>
        <v>57.3</v>
      </c>
      <c r="H113" s="49">
        <f>Sheet3!J27</f>
        <v>9.4510000000000005</v>
      </c>
      <c r="I113" s="33" t="str">
        <f>Sheet3!Z27</f>
        <v>R410a</v>
      </c>
      <c r="J113" s="39">
        <f>0.00029307103866*Sheet3!C27</f>
        <v>21.848944152868722</v>
      </c>
      <c r="K113" s="33">
        <f>Sheet3!T27</f>
        <v>9.0500000000000007</v>
      </c>
      <c r="L113" s="39">
        <f t="shared" si="3"/>
        <v>2.4142479726926762</v>
      </c>
    </row>
    <row r="114" spans="1:12" ht="16">
      <c r="A114" s="32">
        <v>26.7</v>
      </c>
      <c r="B114" s="32">
        <v>19.399999999999999</v>
      </c>
      <c r="C114" s="32">
        <f>Sheet3!B28</f>
        <v>48</v>
      </c>
      <c r="D114" s="32">
        <v>23.9</v>
      </c>
      <c r="E114" s="49">
        <f>Sheet3!M28-Sheet3!R28</f>
        <v>4.1600000000000037</v>
      </c>
      <c r="F114" s="49">
        <f>Sheet3!N28-Sheet3!J28</f>
        <v>3.3239999999999998</v>
      </c>
      <c r="G114" s="49">
        <f>Sheet3!M28</f>
        <v>60.06</v>
      </c>
      <c r="H114" s="49">
        <f>Sheet3!J28</f>
        <v>9.7759999999999998</v>
      </c>
      <c r="I114" s="33" t="str">
        <f>Sheet3!Z28</f>
        <v>R410a</v>
      </c>
      <c r="J114" s="39">
        <f>0.00029307103866*Sheet3!C28</f>
        <v>9.1167366422198164</v>
      </c>
      <c r="K114" s="33">
        <f>Sheet3!T28</f>
        <v>4.24</v>
      </c>
      <c r="L114" s="39">
        <f t="shared" si="3"/>
        <v>2.1501737363725981</v>
      </c>
    </row>
    <row r="115" spans="1:12" ht="16">
      <c r="A115" s="32">
        <v>26.7</v>
      </c>
      <c r="B115" s="32">
        <v>19.399999999999999</v>
      </c>
      <c r="C115" s="32">
        <f>Sheet3!B30</f>
        <v>48</v>
      </c>
      <c r="D115" s="32">
        <v>23.9</v>
      </c>
      <c r="E115" s="49">
        <f>Sheet3!M30-Sheet3!R30</f>
        <v>3.8100000000000023</v>
      </c>
      <c r="F115" s="49">
        <f>Sheet3!N30-Sheet3!J30</f>
        <v>25.249000000000002</v>
      </c>
      <c r="G115" s="49">
        <f>Sheet3!M30</f>
        <v>60.71</v>
      </c>
      <c r="H115" s="49">
        <f>Sheet3!J30</f>
        <v>-4.9489999999999998</v>
      </c>
      <c r="I115" s="33" t="str">
        <f>Sheet3!Z30</f>
        <v>R22</v>
      </c>
      <c r="J115" s="39">
        <f>0.00029307103866*Sheet3!C30</f>
        <v>8.9410112474392793</v>
      </c>
      <c r="K115" s="33">
        <f>Sheet3!T30</f>
        <v>4.13</v>
      </c>
      <c r="L115" s="39">
        <f t="shared" si="3"/>
        <v>2.1648937645131427</v>
      </c>
    </row>
    <row r="116" spans="1:12" ht="16">
      <c r="A116" s="32">
        <v>26.7</v>
      </c>
      <c r="B116" s="32">
        <v>19.399999999999999</v>
      </c>
      <c r="C116" s="32">
        <f>Sheet3!B31</f>
        <v>48</v>
      </c>
      <c r="D116" s="32">
        <v>23.9</v>
      </c>
      <c r="E116" s="49">
        <f>Sheet3!M31-Sheet3!R31</f>
        <v>4.57</v>
      </c>
      <c r="F116" s="49">
        <f>Sheet3!N31-Sheet3!J31</f>
        <v>11.03</v>
      </c>
      <c r="G116" s="49">
        <f>Sheet3!M31</f>
        <v>57.37</v>
      </c>
      <c r="H116" s="49">
        <f>Sheet3!J31</f>
        <v>10.67</v>
      </c>
      <c r="I116" s="33" t="str">
        <f>Sheet3!Z31</f>
        <v>R410a</v>
      </c>
      <c r="J116" s="39">
        <f>0.00029307103866*Sheet3!C31</f>
        <v>27.361903461101981</v>
      </c>
      <c r="K116" s="33">
        <f>Sheet3!T31</f>
        <v>11.43</v>
      </c>
      <c r="L116" s="39">
        <f t="shared" si="3"/>
        <v>2.3938673194314943</v>
      </c>
    </row>
    <row r="117" spans="1:12" ht="16">
      <c r="A117" s="32">
        <v>26.7</v>
      </c>
      <c r="B117" s="32">
        <v>19.399999999999999</v>
      </c>
      <c r="C117" s="32">
        <f>Sheet3!B32</f>
        <v>48</v>
      </c>
      <c r="D117" s="32">
        <v>23.9</v>
      </c>
      <c r="E117" s="49">
        <f>Sheet3!M32-Sheet3!R32</f>
        <v>7.82</v>
      </c>
      <c r="F117" s="49">
        <f>Sheet3!N32-Sheet3!J32</f>
        <v>7.5676999999999994</v>
      </c>
      <c r="G117" s="49">
        <f>Sheet3!M32</f>
        <v>62.22</v>
      </c>
      <c r="H117" s="49">
        <f>Sheet3!J32</f>
        <v>-0.9677</v>
      </c>
      <c r="I117" s="33" t="str">
        <f>Sheet3!Z32</f>
        <v>R22</v>
      </c>
      <c r="J117" s="39">
        <f>0.00029307103866*Sheet3!C32</f>
        <v>6.0593316456070978</v>
      </c>
      <c r="K117" s="33">
        <f>Sheet3!T32</f>
        <v>3.14</v>
      </c>
      <c r="L117" s="39">
        <f t="shared" si="3"/>
        <v>1.9297234540149992</v>
      </c>
    </row>
    <row r="118" spans="1:12" ht="16">
      <c r="A118" s="32">
        <v>26.7</v>
      </c>
      <c r="B118" s="32">
        <v>19.399999999999999</v>
      </c>
      <c r="C118" s="32">
        <f>Sheet3!B33</f>
        <v>48</v>
      </c>
      <c r="D118" s="32">
        <v>23.9</v>
      </c>
      <c r="E118" s="49">
        <f>Sheet3!M33-Sheet3!R33</f>
        <v>5.8299999999999983</v>
      </c>
      <c r="F118" s="49">
        <f>Sheet3!N33-Sheet3!J33</f>
        <v>20.731000000000002</v>
      </c>
      <c r="G118" s="49">
        <f>Sheet3!M33</f>
        <v>60.03</v>
      </c>
      <c r="H118" s="49">
        <f>Sheet3!J33</f>
        <v>-2.931</v>
      </c>
      <c r="I118" s="33" t="str">
        <f>Sheet3!Z33</f>
        <v>R22</v>
      </c>
      <c r="J118" s="39">
        <f>0.00029307103866*Sheet3!C33</f>
        <v>4.7076000939955804</v>
      </c>
      <c r="K118" s="33">
        <f>Sheet3!T33</f>
        <v>2.39</v>
      </c>
      <c r="L118" s="39">
        <f t="shared" si="3"/>
        <v>1.9697071522994059</v>
      </c>
    </row>
    <row r="119" spans="1:12" ht="16">
      <c r="A119" s="32">
        <v>26.7</v>
      </c>
      <c r="B119" s="32">
        <v>19.399999999999999</v>
      </c>
      <c r="C119" s="32">
        <f>Sheet3!B34</f>
        <v>48</v>
      </c>
      <c r="D119" s="32">
        <v>23.9</v>
      </c>
      <c r="E119" s="49">
        <f>Sheet3!M34-Sheet3!R34</f>
        <v>2.220000000000006</v>
      </c>
      <c r="F119" s="49">
        <f>Sheet3!N34-Sheet3!J34</f>
        <v>15.304000000000002</v>
      </c>
      <c r="G119" s="49">
        <f>Sheet3!M34</f>
        <v>61.52</v>
      </c>
      <c r="H119" s="49">
        <f>Sheet3!J34</f>
        <v>2.2959999999999998</v>
      </c>
      <c r="I119" s="33" t="str">
        <f>Sheet3!Z34</f>
        <v>R22</v>
      </c>
      <c r="J119" s="39">
        <f>0.00029307103866*Sheet3!C34</f>
        <v>9.1021710115984149</v>
      </c>
      <c r="K119" s="33">
        <f>Sheet3!T34</f>
        <v>4.8899999999999997</v>
      </c>
      <c r="L119" s="39">
        <f t="shared" si="3"/>
        <v>1.8613846649485513</v>
      </c>
    </row>
    <row r="120" spans="1:12" ht="16">
      <c r="A120" s="32">
        <v>26.7</v>
      </c>
      <c r="B120" s="32">
        <v>19.399999999999999</v>
      </c>
      <c r="C120" s="32">
        <f>Sheet3!B35</f>
        <v>48</v>
      </c>
      <c r="D120" s="32">
        <v>23.9</v>
      </c>
      <c r="E120" s="49">
        <f>Sheet3!M35-Sheet3!R35</f>
        <v>1.5399999999999991</v>
      </c>
      <c r="F120" s="49">
        <f>Sheet3!N35-Sheet3!J35</f>
        <v>26.494999999999997</v>
      </c>
      <c r="G120" s="49">
        <f>Sheet3!M35</f>
        <v>57.64</v>
      </c>
      <c r="H120" s="49">
        <f>Sheet3!J35</f>
        <v>0.90500000000000003</v>
      </c>
      <c r="I120" s="33" t="str">
        <f>Sheet3!Z35</f>
        <v>R22</v>
      </c>
      <c r="J120" s="39">
        <f>0.00029307103866*Sheet3!C35</f>
        <v>6.4666710822406319</v>
      </c>
      <c r="K120" s="33">
        <f>Sheet3!T35</f>
        <v>2.88</v>
      </c>
      <c r="L120" s="39">
        <f t="shared" si="3"/>
        <v>2.2453719035557751</v>
      </c>
    </row>
    <row r="121" spans="1:12" ht="16">
      <c r="A121" s="32">
        <v>26.7</v>
      </c>
      <c r="B121" s="32">
        <v>19.399999999999999</v>
      </c>
      <c r="C121" s="32">
        <f>Sheet3!B36</f>
        <v>48</v>
      </c>
      <c r="D121" s="32">
        <v>23.9</v>
      </c>
      <c r="E121" s="49">
        <f>Sheet3!M36-Sheet3!R36</f>
        <v>4.6500000000000057</v>
      </c>
      <c r="F121" s="49">
        <f>Sheet3!N36-Sheet3!J36</f>
        <v>20.729200000000002</v>
      </c>
      <c r="G121" s="49">
        <f>Sheet3!M36</f>
        <v>56.95</v>
      </c>
      <c r="H121" s="49">
        <f>Sheet3!J36</f>
        <v>0.57079999999999997</v>
      </c>
      <c r="I121" s="33" t="str">
        <f>Sheet3!Z36</f>
        <v>R22</v>
      </c>
      <c r="J121" s="39">
        <f>0.00029307103866*Sheet3!C36</f>
        <v>10.513747669304305</v>
      </c>
      <c r="K121" s="33">
        <f>Sheet3!T36</f>
        <v>4.8899999999999997</v>
      </c>
      <c r="L121" s="39">
        <f t="shared" si="3"/>
        <v>2.1500506481194899</v>
      </c>
    </row>
    <row r="122" spans="1:12" ht="16">
      <c r="A122" s="32">
        <v>26.7</v>
      </c>
      <c r="B122" s="32">
        <v>19.399999999999999</v>
      </c>
      <c r="C122" s="32">
        <f>Sheet3!B37</f>
        <v>48</v>
      </c>
      <c r="D122" s="32">
        <v>23.9</v>
      </c>
      <c r="E122" s="49">
        <f>Sheet3!M37-Sheet3!R37</f>
        <v>0.28999999999999915</v>
      </c>
      <c r="F122" s="49">
        <f>Sheet3!N37-Sheet3!J37</f>
        <v>8.7799999999999994</v>
      </c>
      <c r="G122" s="49">
        <f>Sheet3!M37</f>
        <v>55.29</v>
      </c>
      <c r="H122" s="49">
        <f>Sheet3!J37</f>
        <v>11.62</v>
      </c>
      <c r="I122" s="33" t="str">
        <f>Sheet3!Z37</f>
        <v>R410a</v>
      </c>
      <c r="J122" s="39">
        <f>0.00029307103866*Sheet3!C37</f>
        <v>23.026269129373674</v>
      </c>
      <c r="K122" s="33">
        <f>Sheet3!T37</f>
        <v>9.48</v>
      </c>
      <c r="L122" s="39">
        <f t="shared" si="3"/>
        <v>2.428931342760936</v>
      </c>
    </row>
    <row r="123" spans="1:12" ht="16">
      <c r="A123" s="32">
        <v>26.7</v>
      </c>
      <c r="B123" s="32">
        <v>19.399999999999999</v>
      </c>
      <c r="C123" s="32">
        <f>Sheet3!B38</f>
        <v>48</v>
      </c>
      <c r="D123" s="32">
        <v>23.9</v>
      </c>
      <c r="E123" s="49">
        <f>Sheet3!M38-Sheet3!R38</f>
        <v>5.4799999999999969</v>
      </c>
      <c r="F123" s="49">
        <f>Sheet3!N38-Sheet3!J38</f>
        <v>6.3099999999999987</v>
      </c>
      <c r="G123" s="49">
        <f>Sheet3!M38</f>
        <v>55.98</v>
      </c>
      <c r="H123" s="49">
        <f>Sheet3!J38</f>
        <v>10.89</v>
      </c>
      <c r="I123" s="33" t="str">
        <f>Sheet3!Z38</f>
        <v>R410a</v>
      </c>
      <c r="J123" s="39">
        <f>0.00029307103866*Sheet3!C38</f>
        <v>21.778343339655528</v>
      </c>
      <c r="K123" s="33">
        <f>Sheet3!T38</f>
        <v>9.76</v>
      </c>
      <c r="L123" s="39">
        <f t="shared" si="3"/>
        <v>2.2313876372597878</v>
      </c>
    </row>
    <row r="124" spans="1:12" ht="16">
      <c r="A124" s="32">
        <v>26.7</v>
      </c>
      <c r="B124" s="32">
        <v>19.399999999999999</v>
      </c>
      <c r="C124" s="32">
        <f>Sheet3!B40</f>
        <v>48</v>
      </c>
      <c r="D124" s="32">
        <v>23.9</v>
      </c>
      <c r="E124" s="49">
        <f>Sheet3!M40-Sheet3!R40</f>
        <v>10.370000000000005</v>
      </c>
      <c r="F124" s="49">
        <f>Sheet3!N40-Sheet3!J40</f>
        <v>10.050000000000001</v>
      </c>
      <c r="G124" s="49">
        <f>Sheet3!M40</f>
        <v>60.77</v>
      </c>
      <c r="H124" s="49">
        <f>Sheet3!J40</f>
        <v>10.25</v>
      </c>
      <c r="I124" s="33" t="str">
        <f>Sheet3!Z40</f>
        <v>R410a</v>
      </c>
      <c r="J124" s="39">
        <f>0.00029307103866*Sheet3!C40</f>
        <v>9.5812835455997831</v>
      </c>
      <c r="K124" s="33">
        <f>Sheet3!T40</f>
        <v>4.5599999999999996</v>
      </c>
      <c r="L124" s="39">
        <f t="shared" si="3"/>
        <v>2.1011586722806546</v>
      </c>
    </row>
    <row r="125" spans="1:12" ht="16">
      <c r="A125" s="32">
        <v>26.7</v>
      </c>
      <c r="B125" s="32">
        <v>19.399999999999999</v>
      </c>
      <c r="C125" s="32">
        <f>Sheet3!B41</f>
        <v>48</v>
      </c>
      <c r="D125" s="32">
        <v>23.9</v>
      </c>
      <c r="E125" s="49">
        <f>Sheet3!M41-Sheet3!R41</f>
        <v>8.0399999999999991</v>
      </c>
      <c r="F125" s="49">
        <f>Sheet3!N41-Sheet3!J41</f>
        <v>6.2089999999999996</v>
      </c>
      <c r="G125" s="49">
        <f>Sheet3!M41</f>
        <v>63.64</v>
      </c>
      <c r="H125" s="49">
        <f>Sheet3!J41</f>
        <v>3.9910000000000001</v>
      </c>
      <c r="I125" s="33" t="str">
        <f>Sheet3!Z41</f>
        <v>R22</v>
      </c>
      <c r="J125" s="39">
        <f>0.00029307103866*Sheet3!C41</f>
        <v>6.3985613728560482</v>
      </c>
      <c r="K125" s="33">
        <f>Sheet3!T41</f>
        <v>3.03</v>
      </c>
      <c r="L125" s="39">
        <f t="shared" si="3"/>
        <v>2.1117364266851646</v>
      </c>
    </row>
    <row r="126" spans="1:12" ht="16">
      <c r="A126" s="32">
        <v>26.7</v>
      </c>
      <c r="B126" s="32">
        <v>19.399999999999999</v>
      </c>
      <c r="C126" s="32">
        <f>Sheet3!B42</f>
        <v>48</v>
      </c>
      <c r="D126" s="32">
        <v>23.9</v>
      </c>
      <c r="E126" s="49">
        <f>Sheet3!M42-Sheet3!R42</f>
        <v>8.1700000000000017</v>
      </c>
      <c r="F126" s="49">
        <f>Sheet3!N42-Sheet3!J42</f>
        <v>5.1669999999999998</v>
      </c>
      <c r="G126" s="49">
        <f>Sheet3!M42</f>
        <v>64.87</v>
      </c>
      <c r="H126" s="49">
        <f>Sheet3!J42</f>
        <v>7.3330000000000002</v>
      </c>
      <c r="I126" s="33" t="str">
        <f>Sheet3!Z42</f>
        <v>R22</v>
      </c>
      <c r="J126" s="39">
        <f>0.00029307103866*Sheet3!C42</f>
        <v>8.2235147305918677</v>
      </c>
      <c r="K126" s="33">
        <f>Sheet3!T42</f>
        <v>3.71</v>
      </c>
      <c r="L126" s="39">
        <f t="shared" si="3"/>
        <v>2.2165807899169456</v>
      </c>
    </row>
    <row r="127" spans="1:12">
      <c r="A127">
        <f>MIN(A2:A126)</f>
        <v>26.7</v>
      </c>
      <c r="B127">
        <f>MIN(B2:B126)</f>
        <v>19.399999999999999</v>
      </c>
      <c r="C127">
        <f>MIN(C2:C126)</f>
        <v>35</v>
      </c>
      <c r="D127">
        <f>MIN(D2:D126)</f>
        <v>23.9</v>
      </c>
      <c r="E127">
        <f>MIN(E2:E126)</f>
        <v>0.28999999999999915</v>
      </c>
      <c r="F127">
        <f>MIN(F2:F126)</f>
        <v>3.3239999999999998</v>
      </c>
      <c r="G127">
        <f>MIN(G2:G126)</f>
        <v>44.56</v>
      </c>
      <c r="H127">
        <f>MIN(H2:H126)</f>
        <v>-5.58</v>
      </c>
      <c r="I127">
        <f>MIN(I2:I126)</f>
        <v>0</v>
      </c>
      <c r="J127">
        <f>MIN(J2:J126)</f>
        <v>4.6644307300009622</v>
      </c>
      <c r="K127">
        <f>MIN(K2:K126)</f>
        <v>2.0699999999999998</v>
      </c>
      <c r="L127">
        <f>MIN(L2:L126)</f>
        <v>1.519597253110315</v>
      </c>
    </row>
    <row r="128" spans="1:12">
      <c r="A128">
        <f>MAX(A2:A126)</f>
        <v>26.7</v>
      </c>
      <c r="B128">
        <f>MAX(B2:B126)</f>
        <v>19.399999999999999</v>
      </c>
      <c r="C128">
        <f>MAX(C2:C126)</f>
        <v>48</v>
      </c>
      <c r="D128">
        <f>MAX(D2:D126)</f>
        <v>23.9</v>
      </c>
      <c r="E128">
        <f>MAX(E2:E126)</f>
        <v>16.949999999999996</v>
      </c>
      <c r="F128">
        <f>MAX(F2:F126)</f>
        <v>31.038999999999998</v>
      </c>
      <c r="G128">
        <f>MAX(G2:G126)</f>
        <v>65.98</v>
      </c>
      <c r="H128">
        <f>MAX(H2:H126)</f>
        <v>13.25</v>
      </c>
      <c r="I128">
        <f>MAX(I2:I126)</f>
        <v>0</v>
      </c>
      <c r="J128">
        <f>MAX(J2:J126)</f>
        <v>36.582035565761046</v>
      </c>
      <c r="K128">
        <f>MAX(K2:K126)</f>
        <v>16.309999999999999</v>
      </c>
      <c r="L128">
        <f>MAX(L2:L126)</f>
        <v>3.1239786296730205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1"/>
  <sheetViews>
    <sheetView workbookViewId="0">
      <selection activeCell="I2" sqref="I2"/>
    </sheetView>
  </sheetViews>
  <sheetFormatPr baseColWidth="10" defaultColWidth="8.83203125" defaultRowHeight="15"/>
  <sheetData>
    <row r="1" spans="1:23" ht="17" thickTop="1" thickBot="1">
      <c r="A1" s="57" t="s">
        <v>17</v>
      </c>
      <c r="B1" s="53" t="s">
        <v>18</v>
      </c>
      <c r="C1" s="53" t="s">
        <v>16</v>
      </c>
      <c r="D1" s="53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1"/>
      <c r="J1" s="51"/>
      <c r="K1" s="51"/>
      <c r="L1" s="51"/>
      <c r="M1" s="51"/>
      <c r="N1" s="51"/>
      <c r="O1" s="51" t="s">
        <v>24</v>
      </c>
      <c r="P1" s="51"/>
      <c r="Q1" s="51"/>
      <c r="R1" s="51"/>
      <c r="S1" s="53" t="s">
        <v>25</v>
      </c>
      <c r="T1" s="55" t="s">
        <v>26</v>
      </c>
    </row>
    <row r="2" spans="1:23" ht="33" thickBot="1">
      <c r="A2" s="58"/>
      <c r="B2" s="54"/>
      <c r="C2" s="54"/>
      <c r="D2" s="54"/>
      <c r="E2" s="52"/>
      <c r="F2" s="52"/>
      <c r="G2" s="52"/>
      <c r="H2" s="16" t="s">
        <v>27</v>
      </c>
      <c r="I2" s="42" t="s">
        <v>61</v>
      </c>
      <c r="J2" s="16" t="s">
        <v>28</v>
      </c>
      <c r="K2" s="42" t="s">
        <v>62</v>
      </c>
      <c r="L2" s="16" t="s">
        <v>29</v>
      </c>
      <c r="M2" s="16" t="s">
        <v>30</v>
      </c>
      <c r="N2" s="16" t="s">
        <v>31</v>
      </c>
      <c r="O2" s="17" t="s">
        <v>32</v>
      </c>
      <c r="P2" s="17" t="s">
        <v>33</v>
      </c>
      <c r="Q2" s="17" t="s">
        <v>34</v>
      </c>
      <c r="R2" s="17" t="s">
        <v>35</v>
      </c>
      <c r="S2" s="54"/>
      <c r="T2" s="56"/>
      <c r="U2" s="35" t="s">
        <v>4</v>
      </c>
    </row>
    <row r="3" spans="1:23" ht="16" thickTop="1">
      <c r="A3" s="18">
        <v>900</v>
      </c>
      <c r="B3" s="18">
        <v>48</v>
      </c>
      <c r="C3" s="18">
        <v>25702.7</v>
      </c>
      <c r="D3" s="18">
        <v>19100.900000000001</v>
      </c>
      <c r="E3" s="18">
        <v>0.74</v>
      </c>
      <c r="F3" s="18">
        <v>15.8</v>
      </c>
      <c r="G3" s="18">
        <v>59.3</v>
      </c>
      <c r="H3" s="18">
        <v>86.6</v>
      </c>
      <c r="I3" s="43">
        <v>5.6950000000000003</v>
      </c>
      <c r="J3" s="18">
        <v>370</v>
      </c>
      <c r="K3" s="43">
        <v>62.3</v>
      </c>
      <c r="L3" s="18">
        <v>16.399999999999999</v>
      </c>
      <c r="M3" s="18">
        <v>101.4</v>
      </c>
      <c r="N3" s="18">
        <v>53.9</v>
      </c>
      <c r="O3" s="18">
        <v>3.11</v>
      </c>
      <c r="P3" s="18">
        <v>2.87</v>
      </c>
      <c r="Q3" s="18">
        <v>0.13</v>
      </c>
      <c r="R3" s="18">
        <v>0.14000000000000001</v>
      </c>
      <c r="S3" s="18">
        <v>0.91</v>
      </c>
      <c r="T3" s="19">
        <v>1.45</v>
      </c>
      <c r="U3" s="46" t="s">
        <v>60</v>
      </c>
    </row>
    <row r="4" spans="1:23">
      <c r="A4" s="20">
        <v>620.4</v>
      </c>
      <c r="B4" s="20">
        <v>48</v>
      </c>
      <c r="C4" s="20">
        <v>23598.3</v>
      </c>
      <c r="D4" s="20">
        <v>14776.2</v>
      </c>
      <c r="E4" s="20">
        <v>0.63</v>
      </c>
      <c r="F4" s="20">
        <v>14.5</v>
      </c>
      <c r="G4" s="20">
        <v>58.5</v>
      </c>
      <c r="H4" s="20">
        <v>60.4</v>
      </c>
      <c r="I4" s="43">
        <v>-5.3849999999999998</v>
      </c>
      <c r="J4" s="20">
        <v>329.3</v>
      </c>
      <c r="K4" s="43">
        <v>56.92</v>
      </c>
      <c r="L4" s="20">
        <v>20</v>
      </c>
      <c r="M4" s="20">
        <v>131.19999999999999</v>
      </c>
      <c r="N4" s="20">
        <v>52.5</v>
      </c>
      <c r="O4" s="20">
        <v>3.45</v>
      </c>
      <c r="P4" s="20">
        <v>3.26</v>
      </c>
      <c r="Q4" s="20">
        <v>0.05</v>
      </c>
      <c r="R4" s="20">
        <v>0.13</v>
      </c>
      <c r="S4" s="21">
        <v>0.96</v>
      </c>
      <c r="T4" s="22">
        <v>1.75</v>
      </c>
      <c r="U4" s="46" t="s">
        <v>60</v>
      </c>
    </row>
    <row r="5" spans="1:23">
      <c r="A5" s="20">
        <v>536.29</v>
      </c>
      <c r="B5" s="20">
        <v>35</v>
      </c>
      <c r="C5" s="20">
        <v>21457.46</v>
      </c>
      <c r="D5" s="20">
        <v>15009.68</v>
      </c>
      <c r="E5" s="20">
        <v>0.7</v>
      </c>
      <c r="F5" s="20">
        <v>12.7</v>
      </c>
      <c r="G5" s="20">
        <v>45.3</v>
      </c>
      <c r="H5" s="20">
        <v>75</v>
      </c>
      <c r="I5" s="43">
        <v>1.1539999999999999</v>
      </c>
      <c r="J5" s="20">
        <v>255</v>
      </c>
      <c r="K5" s="43">
        <v>45.69</v>
      </c>
      <c r="L5" s="20">
        <v>6.2</v>
      </c>
      <c r="M5" s="20">
        <v>71.400000000000006</v>
      </c>
      <c r="N5" s="20">
        <v>37.700000000000003</v>
      </c>
      <c r="O5" s="20">
        <v>2.1779999999999999</v>
      </c>
      <c r="P5" s="20">
        <v>1.986</v>
      </c>
      <c r="Q5" s="20">
        <v>4.9000000000000002E-2</v>
      </c>
      <c r="R5" s="20">
        <v>0.11799999999999999</v>
      </c>
      <c r="S5" s="21">
        <v>0.95</v>
      </c>
      <c r="T5" s="22">
        <v>1.22</v>
      </c>
      <c r="U5" s="46" t="s">
        <v>60</v>
      </c>
    </row>
    <row r="6" spans="1:23">
      <c r="A6" s="20">
        <v>533.1</v>
      </c>
      <c r="B6" s="20">
        <v>46</v>
      </c>
      <c r="C6" s="20">
        <v>18182.93</v>
      </c>
      <c r="D6" s="20">
        <v>13996.18</v>
      </c>
      <c r="E6" s="20">
        <v>0.77</v>
      </c>
      <c r="F6" s="20">
        <v>13.6</v>
      </c>
      <c r="G6" s="20">
        <v>56.26</v>
      </c>
      <c r="H6" s="20">
        <v>79.3</v>
      </c>
      <c r="I6" s="43">
        <v>2.895</v>
      </c>
      <c r="J6" s="20">
        <v>315</v>
      </c>
      <c r="K6" s="43">
        <v>54.92</v>
      </c>
      <c r="L6" s="20">
        <v>7.16</v>
      </c>
      <c r="M6" s="20">
        <v>82.22</v>
      </c>
      <c r="N6" s="20">
        <v>50.52</v>
      </c>
      <c r="O6" s="20">
        <v>2.5499999999999998</v>
      </c>
      <c r="P6" s="20">
        <v>2.35</v>
      </c>
      <c r="Q6" s="20">
        <v>4.7E-2</v>
      </c>
      <c r="R6" s="20">
        <v>0.11600000000000001</v>
      </c>
      <c r="S6" s="21">
        <v>0.96</v>
      </c>
      <c r="T6" s="22">
        <v>1.68</v>
      </c>
      <c r="U6" s="46" t="s">
        <v>60</v>
      </c>
    </row>
    <row r="7" spans="1:23">
      <c r="A7" s="20">
        <v>1644.7</v>
      </c>
      <c r="B7" s="20">
        <v>48</v>
      </c>
      <c r="C7" s="20">
        <v>39508.400000000001</v>
      </c>
      <c r="D7" s="20">
        <v>25072.400000000001</v>
      </c>
      <c r="E7" s="20">
        <v>0.63</v>
      </c>
      <c r="F7" s="20">
        <v>18.899999999999999</v>
      </c>
      <c r="G7" s="20">
        <v>55</v>
      </c>
      <c r="H7" s="20">
        <v>67</v>
      </c>
      <c r="I7" s="43">
        <v>-2.2959999999999998</v>
      </c>
      <c r="J7" s="20">
        <v>329.3</v>
      </c>
      <c r="K7" s="43">
        <v>56.92</v>
      </c>
      <c r="L7" s="20">
        <v>6.1</v>
      </c>
      <c r="M7" s="20">
        <v>91.4</v>
      </c>
      <c r="N7" s="20">
        <v>56.4</v>
      </c>
      <c r="O7" s="20">
        <v>6</v>
      </c>
      <c r="P7" s="20">
        <v>4.96</v>
      </c>
      <c r="Q7" s="20">
        <v>0.76</v>
      </c>
      <c r="R7" s="20">
        <v>0.23</v>
      </c>
      <c r="S7" s="21">
        <v>0.9</v>
      </c>
      <c r="T7" s="22">
        <v>1.82</v>
      </c>
      <c r="U7" s="46" t="s">
        <v>60</v>
      </c>
    </row>
    <row r="8" spans="1:23" ht="16">
      <c r="A8" s="20">
        <v>623.20000000000005</v>
      </c>
      <c r="B8" s="20">
        <v>35</v>
      </c>
      <c r="C8" s="20">
        <v>28374.5</v>
      </c>
      <c r="D8" s="20">
        <v>16802.11</v>
      </c>
      <c r="E8" s="20">
        <v>0.59</v>
      </c>
      <c r="F8" s="20">
        <v>12.9</v>
      </c>
      <c r="G8" s="20">
        <v>44</v>
      </c>
      <c r="H8" s="20">
        <v>73.599999999999994</v>
      </c>
      <c r="I8" s="43">
        <v>0.57079999999999997</v>
      </c>
      <c r="J8" s="20">
        <v>286.89999999999998</v>
      </c>
      <c r="K8" s="45">
        <v>50.78</v>
      </c>
      <c r="L8" s="20">
        <v>5.3</v>
      </c>
      <c r="M8" s="20">
        <v>83.6</v>
      </c>
      <c r="N8" s="20">
        <v>47.8</v>
      </c>
      <c r="O8" s="20">
        <v>3.02</v>
      </c>
      <c r="P8" s="20">
        <v>2.76</v>
      </c>
      <c r="Q8" s="20">
        <v>0.13</v>
      </c>
      <c r="R8" s="20">
        <v>0.13</v>
      </c>
      <c r="S8" s="21">
        <v>0.9</v>
      </c>
      <c r="T8" s="22">
        <v>1.28</v>
      </c>
      <c r="U8" s="46" t="s">
        <v>60</v>
      </c>
    </row>
    <row r="9" spans="1:23">
      <c r="A9" s="20">
        <v>620.70000000000005</v>
      </c>
      <c r="B9" s="20">
        <v>48</v>
      </c>
      <c r="C9" s="20">
        <v>24102.9</v>
      </c>
      <c r="D9" s="20">
        <v>15027.6</v>
      </c>
      <c r="E9" s="20">
        <v>0.62</v>
      </c>
      <c r="F9" s="20">
        <v>14.3</v>
      </c>
      <c r="G9" s="20">
        <v>59.1</v>
      </c>
      <c r="H9" s="20">
        <v>80</v>
      </c>
      <c r="I9" s="43">
        <v>3.1720000000000002</v>
      </c>
      <c r="J9" s="20">
        <v>386.5</v>
      </c>
      <c r="K9" s="43">
        <v>64.349999999999994</v>
      </c>
      <c r="L9" s="20">
        <v>8.5</v>
      </c>
      <c r="M9" s="20">
        <v>97.2</v>
      </c>
      <c r="N9" s="20">
        <v>64.400000000000006</v>
      </c>
      <c r="O9" s="20">
        <v>3.56</v>
      </c>
      <c r="P9" s="20">
        <v>3.3</v>
      </c>
      <c r="Q9" s="20">
        <v>0.13</v>
      </c>
      <c r="R9" s="20">
        <v>0.13</v>
      </c>
      <c r="S9" s="21">
        <v>0.92</v>
      </c>
      <c r="T9" s="22">
        <v>1.77</v>
      </c>
      <c r="U9" s="46" t="s">
        <v>60</v>
      </c>
    </row>
    <row r="10" spans="1:23">
      <c r="A10" s="20">
        <v>880.8</v>
      </c>
      <c r="B10" s="20">
        <v>48</v>
      </c>
      <c r="C10" s="20">
        <v>24440</v>
      </c>
      <c r="D10" s="20">
        <v>7248.7</v>
      </c>
      <c r="E10" s="20">
        <v>0.71</v>
      </c>
      <c r="F10" s="20">
        <v>16.7</v>
      </c>
      <c r="G10" s="20">
        <v>53.9</v>
      </c>
      <c r="H10" s="20">
        <v>73.8</v>
      </c>
      <c r="I10" s="43">
        <v>0.65459999999999996</v>
      </c>
      <c r="J10" s="20">
        <v>319.2</v>
      </c>
      <c r="K10" s="43">
        <v>55.52</v>
      </c>
      <c r="L10" s="20">
        <v>19.5</v>
      </c>
      <c r="M10" s="20">
        <v>97.2</v>
      </c>
      <c r="N10" s="20">
        <v>51.9</v>
      </c>
      <c r="O10" s="20">
        <v>3.21</v>
      </c>
      <c r="P10" s="20">
        <v>2.79</v>
      </c>
      <c r="Q10" s="20">
        <v>0.1</v>
      </c>
      <c r="R10" s="20">
        <v>0.3</v>
      </c>
      <c r="S10" s="21">
        <v>0.9526</v>
      </c>
      <c r="T10" s="22">
        <v>1.5760000000000001</v>
      </c>
      <c r="U10" s="46" t="s">
        <v>60</v>
      </c>
    </row>
    <row r="11" spans="1:23">
      <c r="A11" s="20">
        <v>826.1</v>
      </c>
      <c r="B11" s="20">
        <v>35</v>
      </c>
      <c r="C11" s="20">
        <v>37414.699999999997</v>
      </c>
      <c r="D11" s="20">
        <v>23526</v>
      </c>
      <c r="E11" s="20">
        <v>0.63</v>
      </c>
      <c r="F11" s="20">
        <v>12.5</v>
      </c>
      <c r="G11" s="20">
        <v>42.7</v>
      </c>
      <c r="H11" s="20">
        <v>62</v>
      </c>
      <c r="I11" s="43">
        <v>-4.6139999999999999</v>
      </c>
      <c r="J11" s="20">
        <v>255</v>
      </c>
      <c r="K11" s="43">
        <v>45.69</v>
      </c>
      <c r="L11" s="20">
        <v>16.8</v>
      </c>
      <c r="M11" s="20">
        <v>95.1</v>
      </c>
      <c r="N11" s="20">
        <v>39.299999999999997</v>
      </c>
      <c r="O11" s="20">
        <v>3.51</v>
      </c>
      <c r="P11" s="20">
        <v>3.2</v>
      </c>
      <c r="Q11" s="20">
        <v>7.0000000000000007E-2</v>
      </c>
      <c r="R11" s="20">
        <v>0.21</v>
      </c>
      <c r="S11" s="21">
        <v>0.81</v>
      </c>
      <c r="T11" s="22">
        <v>1.1299999999999999</v>
      </c>
      <c r="U11" s="46" t="s">
        <v>60</v>
      </c>
    </row>
    <row r="12" spans="1:23">
      <c r="A12" s="20">
        <v>822.7</v>
      </c>
      <c r="B12" s="20">
        <v>48</v>
      </c>
      <c r="C12" s="20">
        <v>34501.4</v>
      </c>
      <c r="D12" s="20">
        <v>22029</v>
      </c>
      <c r="E12" s="20">
        <v>0.64</v>
      </c>
      <c r="F12" s="20">
        <v>13</v>
      </c>
      <c r="G12" s="20">
        <v>53.7</v>
      </c>
      <c r="H12" s="20">
        <v>70</v>
      </c>
      <c r="I12" s="43">
        <v>-0.9677</v>
      </c>
      <c r="J12" s="20">
        <v>322.5</v>
      </c>
      <c r="K12" s="43">
        <v>55.98</v>
      </c>
      <c r="L12" s="20">
        <v>14.1</v>
      </c>
      <c r="M12" s="20">
        <v>101.7</v>
      </c>
      <c r="N12" s="20">
        <v>51</v>
      </c>
      <c r="O12" s="20">
        <v>3.91</v>
      </c>
      <c r="P12" s="20">
        <v>3.6</v>
      </c>
      <c r="Q12" s="20">
        <v>7.0000000000000007E-2</v>
      </c>
      <c r="R12" s="20">
        <v>0.21</v>
      </c>
      <c r="S12" s="21">
        <v>0.84</v>
      </c>
      <c r="T12" s="22">
        <v>1.36</v>
      </c>
      <c r="U12" s="46" t="s">
        <v>60</v>
      </c>
    </row>
    <row r="13" spans="1:23">
      <c r="A13" s="20">
        <v>1034.23</v>
      </c>
      <c r="B13" s="20">
        <v>35</v>
      </c>
      <c r="C13" s="20">
        <v>26108.78</v>
      </c>
      <c r="D13" s="20">
        <v>19356.55</v>
      </c>
      <c r="E13" s="20">
        <v>0.74</v>
      </c>
      <c r="F13" s="20">
        <v>17.100000000000001</v>
      </c>
      <c r="G13" s="20">
        <v>48.6</v>
      </c>
      <c r="H13" s="20">
        <v>75</v>
      </c>
      <c r="I13" s="43">
        <v>1.1539999999999999</v>
      </c>
      <c r="J13" s="20">
        <v>275</v>
      </c>
      <c r="K13" s="43">
        <v>48.93</v>
      </c>
      <c r="L13" s="20">
        <v>13.9</v>
      </c>
      <c r="M13" s="20">
        <v>85.3</v>
      </c>
      <c r="N13" s="20">
        <v>44.3</v>
      </c>
      <c r="O13" s="20">
        <v>3.07</v>
      </c>
      <c r="P13" s="20">
        <v>2.61</v>
      </c>
      <c r="Q13" s="20">
        <v>0.309</v>
      </c>
      <c r="R13" s="20">
        <v>0.10199999999999999</v>
      </c>
      <c r="S13" s="21">
        <v>0.8</v>
      </c>
      <c r="T13" s="22">
        <v>1.41</v>
      </c>
      <c r="U13" s="46" t="s">
        <v>60</v>
      </c>
    </row>
    <row r="14" spans="1:23" ht="16">
      <c r="A14" s="20">
        <v>1029.1400000000001</v>
      </c>
      <c r="B14" s="20">
        <v>46.1</v>
      </c>
      <c r="C14" s="20">
        <v>22511.89</v>
      </c>
      <c r="D14" s="20">
        <v>17914.16</v>
      </c>
      <c r="E14" s="20">
        <v>0.8</v>
      </c>
      <c r="F14" s="20">
        <v>17.7</v>
      </c>
      <c r="G14" s="20">
        <v>59.2</v>
      </c>
      <c r="H14" s="20">
        <v>82</v>
      </c>
      <c r="I14" s="43">
        <v>3.952</v>
      </c>
      <c r="J14" s="20">
        <v>353</v>
      </c>
      <c r="K14" s="43">
        <v>60.11</v>
      </c>
      <c r="L14" s="20">
        <v>12.1</v>
      </c>
      <c r="M14" s="20">
        <v>97.5</v>
      </c>
      <c r="N14" s="20">
        <v>56.3</v>
      </c>
      <c r="O14" s="20">
        <v>3.28</v>
      </c>
      <c r="P14" s="20">
        <v>2.89</v>
      </c>
      <c r="Q14" s="20">
        <v>0.29599999999999999</v>
      </c>
      <c r="R14" s="20">
        <v>0.10299999999999999</v>
      </c>
      <c r="S14" s="21">
        <v>0.88</v>
      </c>
      <c r="T14" s="22">
        <v>1.75</v>
      </c>
      <c r="U14" s="46" t="s">
        <v>60</v>
      </c>
      <c r="W14" s="40"/>
    </row>
    <row r="15" spans="1:23">
      <c r="A15" s="20">
        <v>1234.1400000000001</v>
      </c>
      <c r="B15" s="20">
        <v>46.1</v>
      </c>
      <c r="C15" s="20">
        <v>32005.29</v>
      </c>
      <c r="D15" s="20">
        <v>23496.65</v>
      </c>
      <c r="E15" s="20">
        <v>0.73</v>
      </c>
      <c r="F15" s="20">
        <v>16.899999999999999</v>
      </c>
      <c r="G15" s="20">
        <v>56</v>
      </c>
      <c r="H15" s="20">
        <v>80.3</v>
      </c>
      <c r="I15" s="43">
        <v>3.29</v>
      </c>
      <c r="J15" s="20">
        <v>341.7</v>
      </c>
      <c r="K15" s="43">
        <v>58.61</v>
      </c>
      <c r="L15" s="20">
        <v>11.4</v>
      </c>
      <c r="M15" s="20">
        <v>79.3</v>
      </c>
      <c r="N15" s="20">
        <v>55.2</v>
      </c>
      <c r="O15" s="20">
        <v>4.3</v>
      </c>
      <c r="P15" s="20">
        <v>3.76</v>
      </c>
      <c r="Q15" s="20">
        <v>0.32700000000000001</v>
      </c>
      <c r="R15" s="20">
        <v>0.20300000000000001</v>
      </c>
      <c r="S15" s="21">
        <v>0.96299999999999997</v>
      </c>
      <c r="T15" s="22">
        <v>1.61</v>
      </c>
      <c r="U15" s="46" t="s">
        <v>60</v>
      </c>
    </row>
    <row r="16" spans="1:23">
      <c r="A16" s="20">
        <v>923.93</v>
      </c>
      <c r="B16" s="20">
        <v>46.1</v>
      </c>
      <c r="C16" s="20">
        <v>30389.15</v>
      </c>
      <c r="D16" s="20">
        <v>21004.54</v>
      </c>
      <c r="E16" s="20">
        <v>0.69</v>
      </c>
      <c r="F16" s="20">
        <v>15.5</v>
      </c>
      <c r="G16" s="20">
        <v>55</v>
      </c>
      <c r="H16" s="20">
        <v>75</v>
      </c>
      <c r="I16" s="43">
        <v>1.1539999999999999</v>
      </c>
      <c r="J16" s="20">
        <v>327</v>
      </c>
      <c r="K16" s="43">
        <v>56.61</v>
      </c>
      <c r="L16" s="20">
        <v>8.3000000000000007</v>
      </c>
      <c r="M16" s="20">
        <v>96.3</v>
      </c>
      <c r="N16" s="20">
        <v>30.1</v>
      </c>
      <c r="O16" s="20">
        <v>4.1500000000000004</v>
      </c>
      <c r="P16" s="20">
        <v>3.68</v>
      </c>
      <c r="Q16" s="20">
        <v>0.25800000000000001</v>
      </c>
      <c r="R16" s="20">
        <v>0.20899999999999999</v>
      </c>
      <c r="S16" s="21">
        <v>0.88</v>
      </c>
      <c r="T16" s="22">
        <v>1.64</v>
      </c>
      <c r="U16" s="46" t="s">
        <v>60</v>
      </c>
    </row>
    <row r="17" spans="1:21">
      <c r="A17" s="20">
        <v>744.67</v>
      </c>
      <c r="B17" s="20">
        <v>46.1</v>
      </c>
      <c r="C17" s="20">
        <v>22273.88</v>
      </c>
      <c r="D17" s="20">
        <v>16268.47</v>
      </c>
      <c r="E17" s="20">
        <v>0.73</v>
      </c>
      <c r="F17" s="20">
        <v>19.600000000000001</v>
      </c>
      <c r="G17" s="20">
        <v>57.5</v>
      </c>
      <c r="H17" s="20">
        <v>78</v>
      </c>
      <c r="I17" s="43">
        <v>2.3759999999999999</v>
      </c>
      <c r="J17" s="20">
        <v>335</v>
      </c>
      <c r="K17" s="43">
        <v>57.71</v>
      </c>
      <c r="L17" s="20">
        <v>10.5</v>
      </c>
      <c r="M17" s="20">
        <v>87.5</v>
      </c>
      <c r="N17" s="20">
        <v>51.4</v>
      </c>
      <c r="O17" s="20">
        <v>2.9630000000000001</v>
      </c>
      <c r="P17" s="20">
        <v>2.7189999999999999</v>
      </c>
      <c r="Q17" s="20">
        <v>0.17100000000000001</v>
      </c>
      <c r="R17" s="20">
        <v>0.10100000000000001</v>
      </c>
      <c r="S17" s="21">
        <v>0.91300000000000003</v>
      </c>
      <c r="T17" s="22">
        <v>1.6</v>
      </c>
      <c r="U17" s="46" t="s">
        <v>60</v>
      </c>
    </row>
    <row r="18" spans="1:21">
      <c r="A18" s="20">
        <v>815.68</v>
      </c>
      <c r="B18" s="20">
        <v>46.04</v>
      </c>
      <c r="C18" s="20">
        <v>24770.71</v>
      </c>
      <c r="D18" s="20">
        <v>18228.11</v>
      </c>
      <c r="E18" s="20">
        <v>0.74</v>
      </c>
      <c r="F18" s="20">
        <v>15.6</v>
      </c>
      <c r="G18" s="20">
        <v>55</v>
      </c>
      <c r="H18" s="20">
        <v>83.7</v>
      </c>
      <c r="I18" s="43">
        <v>4.6040000000000001</v>
      </c>
      <c r="J18" s="20">
        <v>328</v>
      </c>
      <c r="K18" s="43">
        <v>56.75</v>
      </c>
      <c r="L18" s="20">
        <v>23.3</v>
      </c>
      <c r="M18" s="20">
        <v>109.2</v>
      </c>
      <c r="N18" s="20">
        <v>54</v>
      </c>
      <c r="O18" s="20">
        <v>3.3450000000000002</v>
      </c>
      <c r="P18" s="20">
        <v>3.0249999999999999</v>
      </c>
      <c r="Q18" s="20">
        <v>0.183</v>
      </c>
      <c r="R18" s="20">
        <v>9.7000000000000003E-2</v>
      </c>
      <c r="S18" s="21">
        <v>0.9</v>
      </c>
      <c r="T18" s="22">
        <v>1.62</v>
      </c>
      <c r="U18" s="46" t="s">
        <v>60</v>
      </c>
    </row>
    <row r="19" spans="1:21">
      <c r="A19" s="20">
        <v>816.65</v>
      </c>
      <c r="B19" s="20">
        <v>46.1</v>
      </c>
      <c r="C19" s="20">
        <v>24571.599999999999</v>
      </c>
      <c r="D19" s="20">
        <v>18404.7</v>
      </c>
      <c r="E19" s="20">
        <v>0.75</v>
      </c>
      <c r="F19" s="20">
        <v>15.1</v>
      </c>
      <c r="G19" s="20">
        <v>57.1</v>
      </c>
      <c r="H19" s="20">
        <v>82</v>
      </c>
      <c r="I19" s="43">
        <v>3.952</v>
      </c>
      <c r="J19" s="20">
        <v>333</v>
      </c>
      <c r="K19" s="43">
        <v>57.43</v>
      </c>
      <c r="L19" s="20">
        <v>21.6</v>
      </c>
      <c r="M19" s="20">
        <v>105.6</v>
      </c>
      <c r="N19" s="20">
        <v>55.8</v>
      </c>
      <c r="O19" s="20">
        <v>3.3029999999999999</v>
      </c>
      <c r="P19" s="20">
        <v>2.9910000000000001</v>
      </c>
      <c r="Q19" s="20">
        <v>0.188</v>
      </c>
      <c r="R19" s="20">
        <v>9.8000000000000004E-2</v>
      </c>
      <c r="S19" s="21">
        <v>0.9</v>
      </c>
      <c r="T19" s="22">
        <v>1.61</v>
      </c>
      <c r="U19" s="46" t="s">
        <v>60</v>
      </c>
    </row>
    <row r="20" spans="1:21">
      <c r="A20" s="20">
        <v>648.62</v>
      </c>
      <c r="B20" s="20">
        <v>46.1</v>
      </c>
      <c r="C20" s="20">
        <v>19465.599999999999</v>
      </c>
      <c r="D20" s="20">
        <v>14857.66</v>
      </c>
      <c r="E20" s="20">
        <v>0.76</v>
      </c>
      <c r="F20" s="20">
        <v>14.9</v>
      </c>
      <c r="G20" s="20">
        <v>57.6</v>
      </c>
      <c r="H20" s="20">
        <v>74.67</v>
      </c>
      <c r="I20" s="43">
        <v>1.0169999999999999</v>
      </c>
      <c r="J20" s="20">
        <v>340.67</v>
      </c>
      <c r="K20" s="43">
        <v>58.47</v>
      </c>
      <c r="L20" s="20">
        <v>19.899999999999999</v>
      </c>
      <c r="M20" s="20">
        <v>97.2</v>
      </c>
      <c r="N20" s="20">
        <v>55.9</v>
      </c>
      <c r="O20" s="20">
        <v>2.95</v>
      </c>
      <c r="P20" s="20">
        <v>2.69</v>
      </c>
      <c r="Q20" s="20">
        <v>0.113</v>
      </c>
      <c r="R20" s="20">
        <v>4.9000000000000002E-2</v>
      </c>
      <c r="S20" s="21">
        <v>0.92800000000000005</v>
      </c>
      <c r="T20" s="22">
        <v>1.82</v>
      </c>
      <c r="U20" s="46" t="s">
        <v>60</v>
      </c>
    </row>
    <row r="21" spans="1:21">
      <c r="A21" s="20">
        <v>2241.7800000000002</v>
      </c>
      <c r="B21" s="20">
        <v>46.15</v>
      </c>
      <c r="C21" s="20">
        <v>48135.25</v>
      </c>
      <c r="D21" s="20">
        <v>40509.949999999997</v>
      </c>
      <c r="E21" s="20">
        <v>0.84</v>
      </c>
      <c r="F21" s="20">
        <v>17.399999999999999</v>
      </c>
      <c r="G21" s="20">
        <v>57.8</v>
      </c>
      <c r="H21" s="20">
        <v>74</v>
      </c>
      <c r="I21" s="43">
        <v>0.73829999999999996</v>
      </c>
      <c r="J21" s="20">
        <v>343</v>
      </c>
      <c r="K21" s="43">
        <v>58.79</v>
      </c>
      <c r="L21" s="20">
        <v>14.3</v>
      </c>
      <c r="M21" s="20">
        <v>103.6</v>
      </c>
      <c r="N21" s="20">
        <v>58.2</v>
      </c>
      <c r="O21" s="20">
        <v>7.92</v>
      </c>
      <c r="P21" s="20">
        <v>6.9</v>
      </c>
      <c r="Q21" s="20">
        <v>0.64300000000000002</v>
      </c>
      <c r="R21" s="20">
        <v>0.32200000000000001</v>
      </c>
      <c r="S21" s="21">
        <v>0.89</v>
      </c>
      <c r="T21" s="22">
        <v>1.97</v>
      </c>
      <c r="U21" s="46" t="s">
        <v>60</v>
      </c>
    </row>
    <row r="22" spans="1:21">
      <c r="A22" s="20">
        <v>459.47</v>
      </c>
      <c r="B22" s="20">
        <v>46.2</v>
      </c>
      <c r="C22" s="20">
        <v>15915.7</v>
      </c>
      <c r="D22" s="20">
        <v>10625.24</v>
      </c>
      <c r="E22" s="20">
        <v>0.67</v>
      </c>
      <c r="F22" s="20">
        <v>14.8</v>
      </c>
      <c r="G22" s="20">
        <v>59.1</v>
      </c>
      <c r="H22" s="20">
        <v>83</v>
      </c>
      <c r="I22" s="43">
        <v>4.3369999999999997</v>
      </c>
      <c r="J22" s="20">
        <v>380</v>
      </c>
      <c r="K22" s="43">
        <v>63.55</v>
      </c>
      <c r="L22" s="20">
        <v>11.9</v>
      </c>
      <c r="M22" s="20">
        <v>87.8</v>
      </c>
      <c r="N22" s="20">
        <v>58.8</v>
      </c>
      <c r="O22" s="20">
        <v>2.7</v>
      </c>
      <c r="P22" s="20">
        <v>2.52</v>
      </c>
      <c r="Q22" s="20">
        <v>7.4999999999999997E-2</v>
      </c>
      <c r="R22" s="20">
        <v>6.4000000000000001E-2</v>
      </c>
      <c r="S22" s="21">
        <v>0.95</v>
      </c>
      <c r="T22" s="22">
        <v>2.04</v>
      </c>
      <c r="U22" s="46" t="s">
        <v>60</v>
      </c>
    </row>
    <row r="23" spans="1:21">
      <c r="A23" s="20">
        <v>1294.6500000000001</v>
      </c>
      <c r="B23" s="20">
        <v>46.17</v>
      </c>
      <c r="C23" s="20">
        <v>39645.120000000003</v>
      </c>
      <c r="D23" s="20">
        <v>28433</v>
      </c>
      <c r="E23" s="20">
        <v>0.72</v>
      </c>
      <c r="F23" s="20">
        <v>15.4</v>
      </c>
      <c r="G23" s="20">
        <v>58.2</v>
      </c>
      <c r="H23" s="20">
        <v>80</v>
      </c>
      <c r="I23" s="43">
        <v>3.1720000000000002</v>
      </c>
      <c r="J23" s="20">
        <v>350</v>
      </c>
      <c r="K23" s="43">
        <v>59.72</v>
      </c>
      <c r="L23" s="20">
        <v>10.1</v>
      </c>
      <c r="M23" s="20">
        <v>92.3</v>
      </c>
      <c r="N23" s="20">
        <v>56.1</v>
      </c>
      <c r="O23" s="20">
        <v>5.4240000000000004</v>
      </c>
      <c r="P23" s="20">
        <v>4.82</v>
      </c>
      <c r="Q23" s="20">
        <v>0.34100000000000003</v>
      </c>
      <c r="R23" s="20">
        <v>0.219</v>
      </c>
      <c r="S23" s="21">
        <v>0.95</v>
      </c>
      <c r="T23" s="22">
        <v>1.64</v>
      </c>
      <c r="U23" s="46" t="s">
        <v>60</v>
      </c>
    </row>
    <row r="24" spans="1:21">
      <c r="A24" s="20">
        <v>1484.03</v>
      </c>
      <c r="B24" s="20">
        <v>46.2</v>
      </c>
      <c r="C24" s="20">
        <v>49315.54</v>
      </c>
      <c r="D24" s="20">
        <v>35204.21</v>
      </c>
      <c r="E24" s="20">
        <v>0.71</v>
      </c>
      <c r="F24" s="20">
        <v>14.4</v>
      </c>
      <c r="G24" s="20">
        <v>61.1</v>
      </c>
      <c r="H24" s="20">
        <v>75</v>
      </c>
      <c r="I24" s="43">
        <v>1.1539999999999999</v>
      </c>
      <c r="J24" s="20">
        <v>375</v>
      </c>
      <c r="K24" s="43">
        <v>62.93</v>
      </c>
      <c r="L24" s="20">
        <v>15.8</v>
      </c>
      <c r="M24" s="20">
        <v>83.3</v>
      </c>
      <c r="N24" s="20">
        <v>60</v>
      </c>
      <c r="O24" s="20">
        <v>7.9329999999999998</v>
      </c>
      <c r="P24" s="20">
        <v>7.242</v>
      </c>
      <c r="Q24" s="20">
        <v>0.4</v>
      </c>
      <c r="R24" s="20">
        <v>0.248</v>
      </c>
      <c r="S24" s="21">
        <v>0.9</v>
      </c>
      <c r="T24" s="22">
        <v>1.87</v>
      </c>
      <c r="U24" s="46" t="s">
        <v>60</v>
      </c>
    </row>
    <row r="25" spans="1:21">
      <c r="A25" s="20">
        <v>1234.5</v>
      </c>
      <c r="B25" s="20">
        <v>46</v>
      </c>
      <c r="C25" s="20">
        <v>39183.32</v>
      </c>
      <c r="D25" s="20">
        <v>28433.4</v>
      </c>
      <c r="E25" s="20">
        <v>0.73</v>
      </c>
      <c r="F25" s="20">
        <v>14.9</v>
      </c>
      <c r="G25" s="20">
        <v>56.4</v>
      </c>
      <c r="H25" s="20">
        <v>79</v>
      </c>
      <c r="I25" s="43">
        <v>2.7759999999999998</v>
      </c>
      <c r="J25" s="20">
        <v>338</v>
      </c>
      <c r="K25" s="43">
        <v>58.11</v>
      </c>
      <c r="L25" s="20">
        <v>9.6999999999999993</v>
      </c>
      <c r="M25" s="20">
        <v>84.7</v>
      </c>
      <c r="N25" s="20">
        <v>55.6</v>
      </c>
      <c r="O25" s="20">
        <v>5.15</v>
      </c>
      <c r="P25" s="20">
        <v>4.6900000000000004</v>
      </c>
      <c r="Q25" s="20">
        <v>0.28000000000000003</v>
      </c>
      <c r="R25" s="20">
        <v>0.113</v>
      </c>
      <c r="S25" s="21">
        <v>0.88400000000000001</v>
      </c>
      <c r="T25" s="22">
        <v>1.58</v>
      </c>
      <c r="U25" s="46" t="s">
        <v>60</v>
      </c>
    </row>
    <row r="26" spans="1:21">
      <c r="A26" s="20">
        <v>490.65</v>
      </c>
      <c r="B26" s="20">
        <v>35</v>
      </c>
      <c r="C26" s="20">
        <v>23079.95</v>
      </c>
      <c r="D26" s="20">
        <v>14067.74</v>
      </c>
      <c r="E26" s="20">
        <v>0.61</v>
      </c>
      <c r="F26" s="20">
        <v>12.3</v>
      </c>
      <c r="G26" s="20">
        <v>43</v>
      </c>
      <c r="H26" s="20">
        <v>72</v>
      </c>
      <c r="I26" s="43">
        <v>-0.10580000000000001</v>
      </c>
      <c r="J26" s="20">
        <v>360</v>
      </c>
      <c r="K26" s="43">
        <v>61.02</v>
      </c>
      <c r="L26" s="20">
        <v>23.8</v>
      </c>
      <c r="M26" s="20">
        <v>119.5</v>
      </c>
      <c r="N26" s="20">
        <v>37.6</v>
      </c>
      <c r="O26" s="20">
        <v>3.125</v>
      </c>
      <c r="P26" s="20">
        <v>2.9969999999999999</v>
      </c>
      <c r="Q26" s="20">
        <v>4.3999999999999997E-2</v>
      </c>
      <c r="R26" s="20">
        <v>0.109</v>
      </c>
      <c r="S26" s="21">
        <v>0.9</v>
      </c>
      <c r="T26" s="22">
        <v>1.62</v>
      </c>
      <c r="U26" s="46" t="s">
        <v>60</v>
      </c>
    </row>
    <row r="27" spans="1:21">
      <c r="A27" s="20">
        <v>490.83</v>
      </c>
      <c r="B27" s="20">
        <v>46.12</v>
      </c>
      <c r="C27" s="20">
        <v>20318.23</v>
      </c>
      <c r="D27" s="20">
        <v>13150.06</v>
      </c>
      <c r="E27" s="20">
        <v>0.65</v>
      </c>
      <c r="F27" s="20">
        <v>13.3</v>
      </c>
      <c r="G27" s="20">
        <v>54.51</v>
      </c>
      <c r="H27" s="20">
        <v>77</v>
      </c>
      <c r="I27" s="43">
        <v>1.9730000000000001</v>
      </c>
      <c r="J27" s="20">
        <v>443</v>
      </c>
      <c r="K27" s="43">
        <v>70.92</v>
      </c>
      <c r="L27" s="20">
        <v>20.71</v>
      </c>
      <c r="M27" s="20">
        <v>104.85</v>
      </c>
      <c r="N27" s="20">
        <v>49.04</v>
      </c>
      <c r="O27" s="20">
        <v>3.36</v>
      </c>
      <c r="P27" s="20">
        <v>3.23</v>
      </c>
      <c r="Q27" s="20">
        <v>4.4999999999999998E-2</v>
      </c>
      <c r="R27" s="20">
        <v>0.111</v>
      </c>
      <c r="S27" s="21">
        <v>0.9</v>
      </c>
      <c r="T27" s="22">
        <v>1.98</v>
      </c>
      <c r="U27" s="46" t="s">
        <v>60</v>
      </c>
    </row>
    <row r="28" spans="1:21">
      <c r="A28" s="20">
        <v>3455.1</v>
      </c>
      <c r="B28" s="20">
        <v>35</v>
      </c>
      <c r="C28" s="20">
        <v>94294.6</v>
      </c>
      <c r="D28" s="20">
        <v>64049.8</v>
      </c>
      <c r="E28" s="20">
        <v>0.68</v>
      </c>
      <c r="F28" s="20">
        <v>17.2</v>
      </c>
      <c r="G28" s="20">
        <v>47.1</v>
      </c>
      <c r="H28" s="20">
        <v>79</v>
      </c>
      <c r="I28" s="43">
        <v>2.7759999999999998</v>
      </c>
      <c r="J28" s="20">
        <v>265</v>
      </c>
      <c r="K28" s="43">
        <v>47.33</v>
      </c>
      <c r="L28" s="20">
        <v>12.9</v>
      </c>
      <c r="M28" s="20">
        <v>76.7</v>
      </c>
      <c r="N28" s="20">
        <v>43</v>
      </c>
      <c r="O28" s="20">
        <v>10.76</v>
      </c>
      <c r="P28" s="20">
        <v>7.37</v>
      </c>
      <c r="Q28" s="20">
        <v>2.77</v>
      </c>
      <c r="R28" s="20">
        <v>0.62</v>
      </c>
      <c r="S28" s="21">
        <v>0.86</v>
      </c>
      <c r="T28" s="22">
        <v>1.37</v>
      </c>
      <c r="U28" s="46" t="s">
        <v>60</v>
      </c>
    </row>
    <row r="29" spans="1:21">
      <c r="A29" s="20">
        <v>3453.1</v>
      </c>
      <c r="B29" s="20">
        <v>46.1</v>
      </c>
      <c r="C29" s="20">
        <v>80574</v>
      </c>
      <c r="D29" s="20">
        <v>57182.3</v>
      </c>
      <c r="E29" s="20">
        <v>0.71</v>
      </c>
      <c r="F29" s="20">
        <v>18.2</v>
      </c>
      <c r="G29" s="20">
        <v>57.8</v>
      </c>
      <c r="H29" s="20">
        <v>84</v>
      </c>
      <c r="I29" s="43">
        <v>4.718</v>
      </c>
      <c r="J29" s="20">
        <v>330</v>
      </c>
      <c r="K29" s="43">
        <v>57.02</v>
      </c>
      <c r="L29" s="20">
        <v>13.5</v>
      </c>
      <c r="M29" s="20">
        <v>89.3</v>
      </c>
      <c r="N29" s="20">
        <v>51.9</v>
      </c>
      <c r="O29" s="20">
        <v>12.42</v>
      </c>
      <c r="P29" s="20">
        <v>9.0299999999999994</v>
      </c>
      <c r="Q29" s="20">
        <v>2.77</v>
      </c>
      <c r="R29" s="20">
        <v>0.62</v>
      </c>
      <c r="S29" s="21">
        <v>0.88</v>
      </c>
      <c r="T29" s="22">
        <v>1.85</v>
      </c>
      <c r="U29" s="46" t="s">
        <v>60</v>
      </c>
    </row>
    <row r="30" spans="1:21">
      <c r="A30" s="20">
        <v>3450.7</v>
      </c>
      <c r="B30" s="20">
        <v>35</v>
      </c>
      <c r="C30" s="20">
        <v>98378.8</v>
      </c>
      <c r="D30" s="20">
        <v>66166.2</v>
      </c>
      <c r="E30" s="20">
        <v>0.67</v>
      </c>
      <c r="F30" s="20">
        <v>16.899999999999999</v>
      </c>
      <c r="G30" s="20">
        <v>46.7</v>
      </c>
      <c r="H30" s="20">
        <v>79</v>
      </c>
      <c r="I30" s="43">
        <v>2.7759999999999998</v>
      </c>
      <c r="J30" s="20">
        <v>265</v>
      </c>
      <c r="K30" s="43">
        <v>47.33</v>
      </c>
      <c r="L30" s="20">
        <v>11</v>
      </c>
      <c r="M30" s="20">
        <v>75</v>
      </c>
      <c r="N30" s="20">
        <v>44.2</v>
      </c>
      <c r="O30" s="20">
        <v>10.71</v>
      </c>
      <c r="P30" s="20">
        <v>7.51</v>
      </c>
      <c r="Q30" s="20">
        <v>2.5099999999999998</v>
      </c>
      <c r="R30" s="20">
        <v>0.63</v>
      </c>
      <c r="S30" s="21">
        <v>0.86</v>
      </c>
      <c r="T30" s="22">
        <v>1.31</v>
      </c>
      <c r="U30" s="46" t="s">
        <v>60</v>
      </c>
    </row>
    <row r="31" spans="1:21">
      <c r="A31" s="20">
        <v>3501.6</v>
      </c>
      <c r="B31" s="20">
        <v>46.1</v>
      </c>
      <c r="C31" s="20">
        <v>82656.100000000006</v>
      </c>
      <c r="D31" s="20">
        <v>58702.1</v>
      </c>
      <c r="E31" s="20">
        <v>0.71</v>
      </c>
      <c r="F31" s="20">
        <v>18.2</v>
      </c>
      <c r="G31" s="20">
        <v>57</v>
      </c>
      <c r="H31" s="20">
        <v>84</v>
      </c>
      <c r="I31" s="43">
        <v>4.718</v>
      </c>
      <c r="J31" s="20">
        <v>330</v>
      </c>
      <c r="K31" s="43">
        <v>57.02</v>
      </c>
      <c r="L31" s="20">
        <v>13.2</v>
      </c>
      <c r="M31" s="20">
        <v>87.4</v>
      </c>
      <c r="N31" s="20">
        <v>53.1</v>
      </c>
      <c r="O31" s="20">
        <v>12.47</v>
      </c>
      <c r="P31" s="20">
        <v>9.23</v>
      </c>
      <c r="Q31" s="20">
        <v>2.5099999999999998</v>
      </c>
      <c r="R31" s="20">
        <v>0.63</v>
      </c>
      <c r="S31" s="21">
        <v>0.88</v>
      </c>
      <c r="T31" s="22">
        <v>1.81</v>
      </c>
      <c r="U31" s="46" t="s">
        <v>60</v>
      </c>
    </row>
    <row r="32" spans="1:21">
      <c r="A32" s="20">
        <v>3461.2</v>
      </c>
      <c r="B32" s="20">
        <v>35</v>
      </c>
      <c r="C32" s="20">
        <v>95957.4</v>
      </c>
      <c r="D32" s="20">
        <v>69917.7</v>
      </c>
      <c r="E32" s="20">
        <v>0.73</v>
      </c>
      <c r="F32" s="20">
        <v>16.399999999999999</v>
      </c>
      <c r="G32" s="20">
        <v>46.5</v>
      </c>
      <c r="H32" s="20">
        <v>76</v>
      </c>
      <c r="I32" s="43">
        <v>1.5649999999999999</v>
      </c>
      <c r="J32" s="20">
        <v>255</v>
      </c>
      <c r="K32" s="43">
        <v>45.69</v>
      </c>
      <c r="L32" s="20">
        <v>16.2</v>
      </c>
      <c r="M32" s="20">
        <v>78.2</v>
      </c>
      <c r="N32" s="20">
        <v>43.8</v>
      </c>
      <c r="O32" s="20">
        <v>9.49</v>
      </c>
      <c r="P32" s="20">
        <v>7.31</v>
      </c>
      <c r="Q32" s="20">
        <v>1.53</v>
      </c>
      <c r="R32" s="20">
        <v>0.57999999999999996</v>
      </c>
      <c r="S32" s="21">
        <v>0.84</v>
      </c>
      <c r="T32" s="22">
        <v>1.19</v>
      </c>
      <c r="U32" s="46" t="s">
        <v>60</v>
      </c>
    </row>
    <row r="33" spans="1:21">
      <c r="A33" s="20">
        <v>3449.2</v>
      </c>
      <c r="B33" s="20">
        <v>46.1</v>
      </c>
      <c r="C33" s="20">
        <v>83813.8</v>
      </c>
      <c r="D33" s="20">
        <v>64169.3</v>
      </c>
      <c r="E33" s="20">
        <v>0.77</v>
      </c>
      <c r="F33" s="20">
        <v>17.2</v>
      </c>
      <c r="G33" s="20">
        <v>58.8</v>
      </c>
      <c r="H33" s="20">
        <v>81</v>
      </c>
      <c r="I33" s="43">
        <v>3.5640000000000001</v>
      </c>
      <c r="J33" s="20">
        <v>325</v>
      </c>
      <c r="K33" s="43">
        <v>56.33</v>
      </c>
      <c r="L33" s="20">
        <v>13.3</v>
      </c>
      <c r="M33" s="20">
        <v>89.8</v>
      </c>
      <c r="N33" s="20">
        <v>52.8</v>
      </c>
      <c r="O33" s="20">
        <v>11.22</v>
      </c>
      <c r="P33" s="20">
        <v>9.02</v>
      </c>
      <c r="Q33" s="20">
        <v>1.53</v>
      </c>
      <c r="R33" s="20">
        <v>0.57999999999999996</v>
      </c>
      <c r="S33" s="21">
        <v>0.87</v>
      </c>
      <c r="T33" s="22">
        <v>1.61</v>
      </c>
      <c r="U33" s="46" t="s">
        <v>60</v>
      </c>
    </row>
    <row r="34" spans="1:21">
      <c r="A34" s="20">
        <v>585.23</v>
      </c>
      <c r="B34" s="20">
        <v>35</v>
      </c>
      <c r="C34" s="20">
        <v>23691.46</v>
      </c>
      <c r="D34" s="20">
        <v>15996.7</v>
      </c>
      <c r="E34" s="20">
        <v>0.68</v>
      </c>
      <c r="F34" s="20">
        <v>13</v>
      </c>
      <c r="G34" s="20">
        <v>44.8</v>
      </c>
      <c r="H34" s="20">
        <v>67.13</v>
      </c>
      <c r="I34" s="43">
        <v>-2.238</v>
      </c>
      <c r="J34" s="20">
        <v>294.81</v>
      </c>
      <c r="K34" s="43">
        <v>51.97</v>
      </c>
      <c r="L34" s="20">
        <v>2.4</v>
      </c>
      <c r="M34" s="20">
        <v>87.7</v>
      </c>
      <c r="N34" s="20">
        <v>35.799999999999997</v>
      </c>
      <c r="O34" s="20">
        <v>2.5299999999999998</v>
      </c>
      <c r="P34" s="20">
        <v>2.34</v>
      </c>
      <c r="Q34" s="20">
        <v>7.0000000000000007E-2</v>
      </c>
      <c r="R34" s="20">
        <v>0.112</v>
      </c>
      <c r="S34" s="21">
        <v>0.95</v>
      </c>
      <c r="T34" s="22">
        <v>1.28</v>
      </c>
      <c r="U34" s="46" t="s">
        <v>60</v>
      </c>
    </row>
    <row r="35" spans="1:21">
      <c r="A35" s="20">
        <v>577.5</v>
      </c>
      <c r="B35" s="20">
        <v>48</v>
      </c>
      <c r="C35" s="20">
        <v>22560.1</v>
      </c>
      <c r="D35" s="20">
        <v>14570.9</v>
      </c>
      <c r="E35" s="20">
        <v>0.65</v>
      </c>
      <c r="F35" s="20">
        <v>13.8</v>
      </c>
      <c r="G35" s="20">
        <v>57.7</v>
      </c>
      <c r="H35" s="20">
        <v>76.3</v>
      </c>
      <c r="I35" s="43">
        <v>1.6879999999999999</v>
      </c>
      <c r="J35" s="20">
        <v>390.2</v>
      </c>
      <c r="K35" s="43">
        <v>64.8</v>
      </c>
      <c r="L35" s="20">
        <v>6.8</v>
      </c>
      <c r="M35" s="20">
        <v>97.2</v>
      </c>
      <c r="N35" s="20">
        <v>51.4</v>
      </c>
      <c r="O35" s="20">
        <v>3.07</v>
      </c>
      <c r="P35" s="20">
        <v>2.87</v>
      </c>
      <c r="Q35" s="20">
        <v>7.0000000000000007E-2</v>
      </c>
      <c r="R35" s="20">
        <v>0.11</v>
      </c>
      <c r="S35" s="21">
        <v>0.96</v>
      </c>
      <c r="T35" s="22">
        <v>1.63</v>
      </c>
      <c r="U35" s="46" t="s">
        <v>60</v>
      </c>
    </row>
    <row r="36" spans="1:21">
      <c r="A36" s="20">
        <v>2670.9</v>
      </c>
      <c r="B36" s="20">
        <v>48</v>
      </c>
      <c r="C36" s="20">
        <v>60376.4</v>
      </c>
      <c r="D36" s="20">
        <v>47950.400000000001</v>
      </c>
      <c r="E36" s="20">
        <v>0.79</v>
      </c>
      <c r="F36" s="20">
        <v>17.5</v>
      </c>
      <c r="G36" s="20">
        <v>58.4</v>
      </c>
      <c r="H36" s="20">
        <v>86.3</v>
      </c>
      <c r="I36" s="43">
        <v>5.5830000000000002</v>
      </c>
      <c r="J36" s="20">
        <v>373.7</v>
      </c>
      <c r="K36" s="43">
        <v>62.76</v>
      </c>
      <c r="L36" s="20">
        <v>11.8</v>
      </c>
      <c r="M36" s="20">
        <v>103</v>
      </c>
      <c r="N36" s="20">
        <v>59.8</v>
      </c>
      <c r="O36" s="20">
        <v>10.79</v>
      </c>
      <c r="P36" s="20">
        <v>8.64</v>
      </c>
      <c r="Q36" s="20">
        <v>1.149</v>
      </c>
      <c r="R36" s="20">
        <v>1</v>
      </c>
      <c r="S36" s="21">
        <v>0.86</v>
      </c>
      <c r="T36" s="22">
        <v>2.14</v>
      </c>
      <c r="U36" s="46" t="s">
        <v>60</v>
      </c>
    </row>
    <row r="37" spans="1:21">
      <c r="A37" s="20">
        <v>519.1</v>
      </c>
      <c r="B37" s="20">
        <v>48</v>
      </c>
      <c r="C37" s="20">
        <v>23708.3</v>
      </c>
      <c r="D37" s="20">
        <v>14193.8</v>
      </c>
      <c r="E37" s="20">
        <v>0.6</v>
      </c>
      <c r="F37" s="20">
        <v>12.8</v>
      </c>
      <c r="G37" s="20">
        <v>60.5</v>
      </c>
      <c r="H37" s="20">
        <v>70</v>
      </c>
      <c r="I37" s="43">
        <v>-0.9677</v>
      </c>
      <c r="J37" s="20">
        <v>395.3</v>
      </c>
      <c r="K37" s="43">
        <v>65.42</v>
      </c>
      <c r="L37" s="20">
        <v>8.8000000000000007</v>
      </c>
      <c r="M37" s="20">
        <v>97.1</v>
      </c>
      <c r="N37" s="20">
        <v>55.5</v>
      </c>
      <c r="O37" s="20">
        <v>3.88</v>
      </c>
      <c r="P37" s="20">
        <v>3.58</v>
      </c>
      <c r="Q37" s="20">
        <v>0.17</v>
      </c>
      <c r="R37" s="20">
        <v>0.09</v>
      </c>
      <c r="S37" s="21">
        <v>0.96</v>
      </c>
      <c r="T37" s="22">
        <v>1.96</v>
      </c>
      <c r="U37" s="46" t="s">
        <v>60</v>
      </c>
    </row>
    <row r="38" spans="1:21">
      <c r="A38" s="20">
        <v>468.98</v>
      </c>
      <c r="B38" s="20">
        <v>35</v>
      </c>
      <c r="C38" s="20">
        <v>18472.23</v>
      </c>
      <c r="D38" s="20">
        <v>11250.42</v>
      </c>
      <c r="E38" s="20">
        <v>0.61</v>
      </c>
      <c r="F38" s="20">
        <v>14.4</v>
      </c>
      <c r="G38" s="20">
        <v>48.1</v>
      </c>
      <c r="H38" s="20">
        <v>71.3</v>
      </c>
      <c r="I38" s="43">
        <v>-0.40539999999999998</v>
      </c>
      <c r="J38" s="20">
        <v>318.3</v>
      </c>
      <c r="K38" s="43">
        <v>55.39</v>
      </c>
      <c r="L38" s="20">
        <v>7.6</v>
      </c>
      <c r="M38" s="20">
        <v>63.2</v>
      </c>
      <c r="N38" s="20">
        <v>38.5</v>
      </c>
      <c r="O38" s="20">
        <v>2.4119999999999999</v>
      </c>
      <c r="P38" s="20">
        <v>2.1520000000000001</v>
      </c>
      <c r="Q38" s="20">
        <v>3.5000000000000003E-2</v>
      </c>
      <c r="R38" s="20">
        <v>0.14499999999999999</v>
      </c>
      <c r="S38" s="21">
        <v>0.97</v>
      </c>
      <c r="T38" s="22">
        <v>1.57</v>
      </c>
      <c r="U38" s="46" t="s">
        <v>60</v>
      </c>
    </row>
    <row r="39" spans="1:21">
      <c r="A39" s="20">
        <v>473.56</v>
      </c>
      <c r="B39" s="20">
        <v>46.1</v>
      </c>
      <c r="C39" s="20">
        <v>16198.51</v>
      </c>
      <c r="D39" s="20">
        <v>10420.24</v>
      </c>
      <c r="E39" s="20">
        <v>0.64</v>
      </c>
      <c r="F39" s="20">
        <v>15.4</v>
      </c>
      <c r="G39" s="20">
        <v>59</v>
      </c>
      <c r="H39" s="20">
        <v>80.3</v>
      </c>
      <c r="I39" s="43">
        <v>3.29</v>
      </c>
      <c r="J39" s="20">
        <v>397.3</v>
      </c>
      <c r="K39" s="43">
        <v>65.66</v>
      </c>
      <c r="L39" s="20">
        <v>10.199999999999999</v>
      </c>
      <c r="M39" s="20">
        <v>74.2</v>
      </c>
      <c r="N39" s="20">
        <v>50.9</v>
      </c>
      <c r="O39" s="20">
        <v>2.9660000000000002</v>
      </c>
      <c r="P39" s="20">
        <v>2.6680000000000001</v>
      </c>
      <c r="Q39" s="20">
        <v>3.5000000000000003E-2</v>
      </c>
      <c r="R39" s="20">
        <v>0.14499999999999999</v>
      </c>
      <c r="S39" s="21">
        <v>0.97</v>
      </c>
      <c r="T39" s="22">
        <v>2.2000000000000002</v>
      </c>
      <c r="U39" s="46" t="s">
        <v>60</v>
      </c>
    </row>
    <row r="40" spans="1:21">
      <c r="A40" s="20">
        <v>1185.32</v>
      </c>
      <c r="B40" s="20">
        <v>35</v>
      </c>
      <c r="C40" s="20">
        <v>31535.61</v>
      </c>
      <c r="D40" s="20">
        <v>22124.11</v>
      </c>
      <c r="E40" s="20">
        <v>0.7</v>
      </c>
      <c r="F40" s="20">
        <v>17.100000000000001</v>
      </c>
      <c r="G40" s="20">
        <v>40.299999999999997</v>
      </c>
      <c r="H40" s="20">
        <v>71.5</v>
      </c>
      <c r="I40" s="43">
        <v>-0.3196</v>
      </c>
      <c r="J40" s="20">
        <v>275.5</v>
      </c>
      <c r="K40" s="43">
        <v>49.01</v>
      </c>
      <c r="L40" s="20">
        <v>21.5</v>
      </c>
      <c r="M40" s="20">
        <v>89.5</v>
      </c>
      <c r="N40" s="20">
        <v>43.5</v>
      </c>
      <c r="O40" s="20">
        <v>3.7719999999999998</v>
      </c>
      <c r="P40" s="20">
        <v>3.3340000000000001</v>
      </c>
      <c r="Q40" s="20">
        <v>0.34699999999999998</v>
      </c>
      <c r="R40" s="20">
        <v>0.14599999999999999</v>
      </c>
      <c r="S40" s="21">
        <v>0.9</v>
      </c>
      <c r="T40" s="22">
        <v>1.44</v>
      </c>
      <c r="U40" s="46" t="s">
        <v>60</v>
      </c>
    </row>
    <row r="41" spans="1:21">
      <c r="A41" s="20">
        <v>1192.57</v>
      </c>
      <c r="B41" s="20">
        <v>46.1</v>
      </c>
      <c r="C41" s="20">
        <v>27754.05</v>
      </c>
      <c r="D41" s="20">
        <v>21521.39</v>
      </c>
      <c r="E41" s="20">
        <v>0.78</v>
      </c>
      <c r="F41" s="20">
        <v>17.399999999999999</v>
      </c>
      <c r="G41" s="20">
        <v>52.3</v>
      </c>
      <c r="H41" s="20">
        <v>80</v>
      </c>
      <c r="I41" s="43">
        <v>3.1720000000000002</v>
      </c>
      <c r="J41" s="20">
        <v>348</v>
      </c>
      <c r="K41" s="43">
        <v>59.45</v>
      </c>
      <c r="L41" s="20">
        <v>20</v>
      </c>
      <c r="M41" s="20">
        <v>99.5</v>
      </c>
      <c r="N41" s="20">
        <v>56.5</v>
      </c>
      <c r="O41" s="20">
        <v>4.3540000000000001</v>
      </c>
      <c r="P41" s="20">
        <v>3.831</v>
      </c>
      <c r="Q41" s="20">
        <v>0.34699999999999998</v>
      </c>
      <c r="R41" s="20">
        <v>0.215</v>
      </c>
      <c r="S41" s="21">
        <v>0.9</v>
      </c>
      <c r="T41" s="22">
        <v>1.88</v>
      </c>
      <c r="U41" s="46" t="s">
        <v>60</v>
      </c>
    </row>
    <row r="42" spans="1:21">
      <c r="A42" s="20">
        <v>1227.18</v>
      </c>
      <c r="B42" s="20">
        <v>35</v>
      </c>
      <c r="C42" s="20">
        <v>35113.269999999997</v>
      </c>
      <c r="D42" s="20">
        <v>22680.89</v>
      </c>
      <c r="E42" s="20">
        <v>0.65</v>
      </c>
      <c r="F42" s="20">
        <v>17.2</v>
      </c>
      <c r="G42" s="20">
        <v>46.4</v>
      </c>
      <c r="H42" s="20">
        <v>70</v>
      </c>
      <c r="I42" s="43">
        <v>-0.9677</v>
      </c>
      <c r="J42" s="20">
        <v>270</v>
      </c>
      <c r="K42" s="43">
        <v>48.14</v>
      </c>
      <c r="L42" s="20">
        <v>23.2</v>
      </c>
      <c r="M42" s="20">
        <v>97</v>
      </c>
      <c r="N42" s="20">
        <v>40.200000000000003</v>
      </c>
      <c r="O42" s="20">
        <v>3.7450000000000001</v>
      </c>
      <c r="P42" s="20">
        <v>3.2690000000000001</v>
      </c>
      <c r="Q42" s="20">
        <v>0.35199999999999998</v>
      </c>
      <c r="R42" s="20">
        <v>0.185</v>
      </c>
      <c r="S42" s="21">
        <v>0.9</v>
      </c>
      <c r="T42" s="22">
        <v>1.28</v>
      </c>
      <c r="U42" s="46" t="s">
        <v>60</v>
      </c>
    </row>
    <row r="43" spans="1:21">
      <c r="A43" s="20">
        <v>1236.6500000000001</v>
      </c>
      <c r="B43" s="20">
        <v>46.1</v>
      </c>
      <c r="C43" s="20">
        <v>30611.14</v>
      </c>
      <c r="D43" s="20">
        <v>21955.64</v>
      </c>
      <c r="E43" s="20">
        <v>0.72</v>
      </c>
      <c r="F43" s="20">
        <v>17.600000000000001</v>
      </c>
      <c r="G43" s="20">
        <v>56.8</v>
      </c>
      <c r="H43" s="20">
        <v>78</v>
      </c>
      <c r="I43" s="43">
        <v>2.3759999999999999</v>
      </c>
      <c r="J43" s="20">
        <v>345</v>
      </c>
      <c r="K43" s="43">
        <v>59.05</v>
      </c>
      <c r="L43" s="20">
        <v>20.8</v>
      </c>
      <c r="M43" s="20">
        <v>104.9</v>
      </c>
      <c r="N43" s="20">
        <v>50.9</v>
      </c>
      <c r="O43" s="20">
        <v>4.2549999999999999</v>
      </c>
      <c r="P43" s="20">
        <v>3.7480000000000002</v>
      </c>
      <c r="Q43" s="20">
        <v>0.35699999999999998</v>
      </c>
      <c r="R43" s="20">
        <v>0.185</v>
      </c>
      <c r="S43" s="21">
        <v>0.9</v>
      </c>
      <c r="T43" s="22">
        <v>1.67</v>
      </c>
      <c r="U43" s="46" t="s">
        <v>60</v>
      </c>
    </row>
    <row r="44" spans="1:21">
      <c r="A44" s="20">
        <v>620.59</v>
      </c>
      <c r="B44" s="20">
        <v>35.1</v>
      </c>
      <c r="C44" s="20">
        <v>22762.83</v>
      </c>
      <c r="D44" s="20">
        <v>15591.83</v>
      </c>
      <c r="E44" s="20">
        <v>0.68</v>
      </c>
      <c r="F44" s="20">
        <v>13.8</v>
      </c>
      <c r="G44" s="20">
        <v>42.4</v>
      </c>
      <c r="H44" s="20">
        <v>75</v>
      </c>
      <c r="I44" s="43">
        <v>1.1539999999999999</v>
      </c>
      <c r="J44" s="20">
        <v>242.5</v>
      </c>
      <c r="K44" s="43">
        <v>43.57</v>
      </c>
      <c r="L44" s="20">
        <v>9.8000000000000007</v>
      </c>
      <c r="M44" s="20">
        <v>64.400000000000006</v>
      </c>
      <c r="N44" s="20">
        <v>44</v>
      </c>
      <c r="O44" s="20">
        <v>2.5219999999999998</v>
      </c>
      <c r="P44" s="20">
        <v>2.2029999999999998</v>
      </c>
      <c r="Q44" s="20">
        <v>0.157</v>
      </c>
      <c r="R44" s="20">
        <v>0.14399999999999999</v>
      </c>
      <c r="S44" s="21">
        <v>0.92</v>
      </c>
      <c r="T44" s="22">
        <v>1.33</v>
      </c>
      <c r="U44" s="46" t="s">
        <v>60</v>
      </c>
    </row>
    <row r="45" spans="1:21">
      <c r="A45" s="20">
        <v>618.5</v>
      </c>
      <c r="B45" s="20">
        <v>46.1</v>
      </c>
      <c r="C45" s="20">
        <v>19168.47</v>
      </c>
      <c r="D45" s="20">
        <v>14408.1</v>
      </c>
      <c r="E45" s="20">
        <v>0.75</v>
      </c>
      <c r="F45" s="20">
        <v>14.7</v>
      </c>
      <c r="G45" s="20">
        <v>53.3</v>
      </c>
      <c r="H45" s="20">
        <v>81</v>
      </c>
      <c r="I45" s="43">
        <v>3.5640000000000001</v>
      </c>
      <c r="J45" s="20">
        <v>322.5</v>
      </c>
      <c r="K45" s="43">
        <v>55.98</v>
      </c>
      <c r="L45" s="20">
        <v>11.7</v>
      </c>
      <c r="M45" s="20">
        <v>78</v>
      </c>
      <c r="N45" s="20">
        <v>55.2</v>
      </c>
      <c r="O45" s="20">
        <v>2.9279999999999999</v>
      </c>
      <c r="P45" s="20">
        <v>2.5139999999999998</v>
      </c>
      <c r="Q45" s="20">
        <v>0.157</v>
      </c>
      <c r="R45" s="20">
        <v>0.14000000000000001</v>
      </c>
      <c r="S45" s="21">
        <v>0.93</v>
      </c>
      <c r="T45" s="22">
        <v>1.83</v>
      </c>
      <c r="U45" s="46" t="s">
        <v>60</v>
      </c>
    </row>
    <row r="46" spans="1:21">
      <c r="A46" s="20">
        <v>833.07</v>
      </c>
      <c r="B46" s="20">
        <v>35</v>
      </c>
      <c r="C46" s="20">
        <v>24349.99</v>
      </c>
      <c r="D46" s="20">
        <v>17419.43</v>
      </c>
      <c r="E46" s="20">
        <v>0.72</v>
      </c>
      <c r="F46" s="20">
        <v>16</v>
      </c>
      <c r="G46" s="20">
        <v>44.1</v>
      </c>
      <c r="H46" s="20">
        <v>79</v>
      </c>
      <c r="I46" s="43">
        <v>2.7759999999999998</v>
      </c>
      <c r="J46" s="20">
        <v>248.3</v>
      </c>
      <c r="K46" s="43">
        <v>44.56</v>
      </c>
      <c r="L46" s="20">
        <v>12.4</v>
      </c>
      <c r="M46" s="20">
        <v>66.099999999999994</v>
      </c>
      <c r="N46" s="20">
        <v>44.2</v>
      </c>
      <c r="O46" s="20">
        <v>2.649</v>
      </c>
      <c r="P46" s="20">
        <v>2.2690000000000001</v>
      </c>
      <c r="Q46" s="20">
        <v>0.20599999999999999</v>
      </c>
      <c r="R46" s="20">
        <v>0.14599999999999999</v>
      </c>
      <c r="S46" s="21">
        <v>0.91</v>
      </c>
      <c r="T46" s="22">
        <v>1.3</v>
      </c>
      <c r="U46" s="46" t="s">
        <v>60</v>
      </c>
    </row>
    <row r="47" spans="1:21">
      <c r="A47" s="20">
        <v>829.15</v>
      </c>
      <c r="B47" s="20">
        <v>46.1</v>
      </c>
      <c r="C47" s="20">
        <v>21772.97</v>
      </c>
      <c r="D47" s="20">
        <v>16423.439999999999</v>
      </c>
      <c r="E47" s="20">
        <v>0.75</v>
      </c>
      <c r="F47" s="20">
        <v>16.5</v>
      </c>
      <c r="G47" s="20">
        <v>54.6</v>
      </c>
      <c r="H47" s="20">
        <v>84.2</v>
      </c>
      <c r="I47" s="43">
        <v>4.7939999999999996</v>
      </c>
      <c r="J47" s="20">
        <v>316.7</v>
      </c>
      <c r="K47" s="43">
        <v>55.16</v>
      </c>
      <c r="L47" s="20">
        <v>14.1</v>
      </c>
      <c r="M47" s="20">
        <v>78.599999999999994</v>
      </c>
      <c r="N47" s="20">
        <v>54.2</v>
      </c>
      <c r="O47" s="20">
        <v>2.95</v>
      </c>
      <c r="P47" s="20">
        <v>2.5720000000000001</v>
      </c>
      <c r="Q47" s="20">
        <v>0.20799999999999999</v>
      </c>
      <c r="R47" s="20">
        <v>0.14599999999999999</v>
      </c>
      <c r="S47" s="21">
        <v>0.91</v>
      </c>
      <c r="T47" s="22">
        <v>1.63</v>
      </c>
      <c r="U47" s="46" t="s">
        <v>60</v>
      </c>
    </row>
    <row r="48" spans="1:21">
      <c r="A48" s="20">
        <v>3758.77</v>
      </c>
      <c r="B48" s="20">
        <v>48</v>
      </c>
      <c r="C48" s="20">
        <v>78347.31</v>
      </c>
      <c r="D48" s="20">
        <v>60714.75</v>
      </c>
      <c r="E48" s="20">
        <v>0.78</v>
      </c>
      <c r="F48" s="20">
        <v>18.440000000000001</v>
      </c>
      <c r="G48" s="20">
        <v>57.45</v>
      </c>
      <c r="H48" s="20">
        <v>155</v>
      </c>
      <c r="I48" s="43">
        <v>9.4939999999999998</v>
      </c>
      <c r="J48" s="20">
        <v>512.5</v>
      </c>
      <c r="K48" s="43">
        <v>56.2</v>
      </c>
      <c r="L48" s="20">
        <v>18.03</v>
      </c>
      <c r="M48" s="20">
        <v>87.91</v>
      </c>
      <c r="N48" s="20">
        <v>51.8</v>
      </c>
      <c r="O48" s="20">
        <v>10.24</v>
      </c>
      <c r="P48" s="20">
        <v>8.33</v>
      </c>
      <c r="Q48" s="20">
        <v>1.33</v>
      </c>
      <c r="R48" s="20">
        <v>0.55000000000000004</v>
      </c>
      <c r="S48" s="21">
        <v>0.84</v>
      </c>
      <c r="T48" s="22">
        <v>1.56</v>
      </c>
      <c r="U48" s="28" t="s">
        <v>63</v>
      </c>
    </row>
    <row r="49" spans="1:21">
      <c r="A49" s="20">
        <v>3311.3</v>
      </c>
      <c r="B49" s="20">
        <v>48</v>
      </c>
      <c r="C49" s="20">
        <v>77161.7</v>
      </c>
      <c r="D49" s="20">
        <v>61307.9</v>
      </c>
      <c r="E49" s="20">
        <v>0.79</v>
      </c>
      <c r="F49" s="20">
        <v>17.2</v>
      </c>
      <c r="G49" s="20">
        <v>60.7</v>
      </c>
      <c r="H49" s="20">
        <v>160</v>
      </c>
      <c r="I49" s="43">
        <v>10.57</v>
      </c>
      <c r="J49" s="20">
        <v>542.5</v>
      </c>
      <c r="K49" s="43">
        <v>58.77</v>
      </c>
      <c r="L49" s="20">
        <v>21.2</v>
      </c>
      <c r="M49" s="20">
        <v>89.3</v>
      </c>
      <c r="N49" s="20">
        <v>53.1</v>
      </c>
      <c r="O49" s="20">
        <v>9.73</v>
      </c>
      <c r="P49" s="20">
        <v>7.79</v>
      </c>
      <c r="Q49" s="20">
        <v>1.66</v>
      </c>
      <c r="R49" s="20">
        <v>0.28000000000000003</v>
      </c>
      <c r="S49" s="21">
        <v>0.79</v>
      </c>
      <c r="T49" s="22">
        <v>1.51</v>
      </c>
      <c r="U49" s="28" t="s">
        <v>63</v>
      </c>
    </row>
    <row r="50" spans="1:21">
      <c r="A50" s="20">
        <v>2900.78</v>
      </c>
      <c r="B50" s="20">
        <v>48</v>
      </c>
      <c r="C50" s="20">
        <v>81057.850000000006</v>
      </c>
      <c r="D50" s="20">
        <v>54255.37</v>
      </c>
      <c r="E50" s="20">
        <v>0.67</v>
      </c>
      <c r="F50" s="20">
        <v>17.12</v>
      </c>
      <c r="G50" s="20">
        <v>52.36</v>
      </c>
      <c r="H50" s="20">
        <v>81.39</v>
      </c>
      <c r="I50" s="43">
        <v>3.7160000000000002</v>
      </c>
      <c r="J50" s="20">
        <v>349.05</v>
      </c>
      <c r="K50" s="43">
        <v>59.59</v>
      </c>
      <c r="L50" s="20">
        <v>18.87</v>
      </c>
      <c r="M50" s="20">
        <v>106.35</v>
      </c>
      <c r="N50" s="20">
        <v>54.8</v>
      </c>
      <c r="O50" s="20">
        <v>9.69</v>
      </c>
      <c r="P50" s="20">
        <v>8.1</v>
      </c>
      <c r="Q50" s="20">
        <v>0.93</v>
      </c>
      <c r="R50" s="20">
        <v>0.66</v>
      </c>
      <c r="S50" s="21">
        <v>0.75</v>
      </c>
      <c r="T50" s="22">
        <v>1.4350000000000001</v>
      </c>
      <c r="U50" s="46" t="s">
        <v>60</v>
      </c>
    </row>
    <row r="51" spans="1:21">
      <c r="A51" s="20">
        <v>2854.69</v>
      </c>
      <c r="B51" s="20">
        <v>48</v>
      </c>
      <c r="C51" s="20">
        <v>63114.59</v>
      </c>
      <c r="D51" s="20">
        <v>49539.94</v>
      </c>
      <c r="E51" s="20">
        <v>0.79</v>
      </c>
      <c r="F51" s="20">
        <v>17.8</v>
      </c>
      <c r="G51" s="20">
        <v>58.5</v>
      </c>
      <c r="H51" s="20">
        <v>165</v>
      </c>
      <c r="I51" s="43">
        <v>11.62</v>
      </c>
      <c r="J51" s="20">
        <v>533</v>
      </c>
      <c r="K51" s="43">
        <v>57.97</v>
      </c>
      <c r="L51" s="20">
        <v>20.5</v>
      </c>
      <c r="M51" s="20">
        <v>91.3</v>
      </c>
      <c r="N51" s="20">
        <v>52</v>
      </c>
      <c r="O51" s="20">
        <v>7.64</v>
      </c>
      <c r="P51" s="20">
        <v>5.66</v>
      </c>
      <c r="Q51" s="20">
        <v>1.59</v>
      </c>
      <c r="R51" s="20">
        <v>0.33</v>
      </c>
      <c r="S51" s="21">
        <v>0.85</v>
      </c>
      <c r="T51" s="22">
        <v>1.44</v>
      </c>
      <c r="U51" s="28" t="s">
        <v>63</v>
      </c>
    </row>
    <row r="52" spans="1:21">
      <c r="A52" s="20">
        <v>2149.4</v>
      </c>
      <c r="B52" s="20">
        <v>48</v>
      </c>
      <c r="C52" s="20">
        <v>45006.1</v>
      </c>
      <c r="D52" s="20">
        <v>34581.699999999997</v>
      </c>
      <c r="E52" s="20">
        <v>0.77</v>
      </c>
      <c r="F52" s="20">
        <v>18.5</v>
      </c>
      <c r="G52" s="20">
        <v>59.6</v>
      </c>
      <c r="H52" s="20">
        <v>168.5</v>
      </c>
      <c r="I52" s="43">
        <v>12.34</v>
      </c>
      <c r="J52" s="20">
        <v>542.6</v>
      </c>
      <c r="K52" s="43">
        <v>58.78</v>
      </c>
      <c r="L52" s="20">
        <v>23</v>
      </c>
      <c r="M52" s="20">
        <v>89.8</v>
      </c>
      <c r="N52" s="20">
        <v>53.2</v>
      </c>
      <c r="O52" s="20">
        <v>5.12</v>
      </c>
      <c r="P52" s="20">
        <v>3.83</v>
      </c>
      <c r="Q52" s="20">
        <v>0.94</v>
      </c>
      <c r="R52" s="20">
        <v>0.35</v>
      </c>
      <c r="S52" s="21">
        <v>0.83</v>
      </c>
      <c r="T52" s="22">
        <v>1.37</v>
      </c>
      <c r="U52" s="28" t="s">
        <v>63</v>
      </c>
    </row>
    <row r="53" spans="1:21">
      <c r="A53" s="20">
        <v>3152.95</v>
      </c>
      <c r="B53" s="20">
        <v>48</v>
      </c>
      <c r="C53" s="20">
        <v>62974.84</v>
      </c>
      <c r="D53" s="20">
        <v>47418.62</v>
      </c>
      <c r="E53" s="20">
        <v>0.75</v>
      </c>
      <c r="F53" s="20">
        <v>19</v>
      </c>
      <c r="G53" s="20">
        <v>55.9</v>
      </c>
      <c r="H53" s="20">
        <v>160.76</v>
      </c>
      <c r="I53" s="43">
        <v>10.73</v>
      </c>
      <c r="J53" s="20">
        <v>530.52</v>
      </c>
      <c r="K53" s="43">
        <v>57.76</v>
      </c>
      <c r="L53" s="20">
        <v>23.6</v>
      </c>
      <c r="M53" s="20">
        <v>94</v>
      </c>
      <c r="N53" s="20">
        <v>54.9</v>
      </c>
      <c r="O53" s="20">
        <v>6.7279999999999998</v>
      </c>
      <c r="P53" s="20">
        <v>5.3380000000000001</v>
      </c>
      <c r="Q53" s="20">
        <v>1.145</v>
      </c>
      <c r="R53" s="20">
        <v>0.26</v>
      </c>
      <c r="S53" s="21">
        <v>0.81</v>
      </c>
      <c r="T53" s="22">
        <v>1.28</v>
      </c>
      <c r="U53" s="28" t="s">
        <v>63</v>
      </c>
    </row>
    <row r="54" spans="1:21">
      <c r="A54" s="20">
        <v>3830.24</v>
      </c>
      <c r="B54" s="20">
        <v>48</v>
      </c>
      <c r="C54" s="20">
        <v>77453.509999999995</v>
      </c>
      <c r="D54" s="20">
        <v>59246.39</v>
      </c>
      <c r="E54" s="20">
        <v>0.76</v>
      </c>
      <c r="F54" s="20">
        <v>18.78</v>
      </c>
      <c r="G54" s="20">
        <v>59.43</v>
      </c>
      <c r="H54" s="20">
        <v>153.79</v>
      </c>
      <c r="I54" s="43">
        <v>9.23</v>
      </c>
      <c r="J54" s="20">
        <v>534.21</v>
      </c>
      <c r="K54" s="43">
        <v>58.07</v>
      </c>
      <c r="L54" s="20">
        <v>18.36</v>
      </c>
      <c r="M54" s="20">
        <v>91.3</v>
      </c>
      <c r="N54" s="20">
        <v>55.12</v>
      </c>
      <c r="O54" s="20">
        <v>8.9499999999999993</v>
      </c>
      <c r="P54" s="20">
        <v>7.07</v>
      </c>
      <c r="Q54" s="20">
        <v>1.51</v>
      </c>
      <c r="R54" s="20">
        <v>33</v>
      </c>
      <c r="S54" s="21">
        <v>0.78</v>
      </c>
      <c r="T54" s="22">
        <v>1.39</v>
      </c>
      <c r="U54" s="28" t="s">
        <v>63</v>
      </c>
    </row>
    <row r="55" spans="1:21">
      <c r="A55" s="20">
        <v>1942.7</v>
      </c>
      <c r="B55" s="20">
        <v>48</v>
      </c>
      <c r="C55" s="20">
        <v>57097.8</v>
      </c>
      <c r="D55" s="20">
        <v>40462.35</v>
      </c>
      <c r="E55" s="20">
        <v>0.71</v>
      </c>
      <c r="F55" s="20">
        <v>16</v>
      </c>
      <c r="G55" s="20">
        <v>61.5</v>
      </c>
      <c r="H55" s="20">
        <v>150</v>
      </c>
      <c r="I55" s="43">
        <v>8.3930000000000007</v>
      </c>
      <c r="J55" s="20">
        <v>559.1</v>
      </c>
      <c r="K55" s="43">
        <v>60.14</v>
      </c>
      <c r="L55" s="20">
        <v>12.8</v>
      </c>
      <c r="M55" s="20">
        <v>89.5</v>
      </c>
      <c r="N55" s="20">
        <v>55.6</v>
      </c>
      <c r="O55" s="20">
        <v>7.85</v>
      </c>
      <c r="P55" s="20">
        <v>6.41</v>
      </c>
      <c r="Q55" s="20">
        <v>1.24</v>
      </c>
      <c r="R55" s="20">
        <v>0.19</v>
      </c>
      <c r="S55" s="21">
        <v>0.87</v>
      </c>
      <c r="T55" s="22">
        <v>1.65</v>
      </c>
      <c r="U55" s="28" t="s">
        <v>63</v>
      </c>
    </row>
    <row r="56" spans="1:21">
      <c r="A56" s="20">
        <v>607.29999999999995</v>
      </c>
      <c r="B56" s="20">
        <v>35</v>
      </c>
      <c r="C56" s="20">
        <v>25650.799999999999</v>
      </c>
      <c r="D56" s="20">
        <v>15873.6</v>
      </c>
      <c r="E56" s="20">
        <v>0.62</v>
      </c>
      <c r="F56" s="20">
        <v>13.3</v>
      </c>
      <c r="G56" s="20">
        <v>44.4</v>
      </c>
      <c r="H56" s="20">
        <v>60</v>
      </c>
      <c r="I56" s="43">
        <v>-5.58</v>
      </c>
      <c r="J56" s="20">
        <v>281</v>
      </c>
      <c r="K56" s="43">
        <v>49.87</v>
      </c>
      <c r="L56" s="20">
        <v>14.7</v>
      </c>
      <c r="M56" s="20">
        <v>105.6</v>
      </c>
      <c r="N56" s="20">
        <v>36.200000000000003</v>
      </c>
      <c r="O56" s="20">
        <v>2.77</v>
      </c>
      <c r="P56" s="20">
        <v>2.52</v>
      </c>
      <c r="Q56" s="20">
        <v>0.08</v>
      </c>
      <c r="R56" s="20">
        <v>0.16</v>
      </c>
      <c r="S56" s="21">
        <v>0.9</v>
      </c>
      <c r="T56" s="22">
        <v>1.29</v>
      </c>
      <c r="U56" s="28" t="s">
        <v>60</v>
      </c>
    </row>
    <row r="57" spans="1:21">
      <c r="A57" s="20">
        <v>606.6</v>
      </c>
      <c r="B57" s="20">
        <v>48</v>
      </c>
      <c r="C57" s="20">
        <v>24401.7</v>
      </c>
      <c r="D57" s="20">
        <v>15422.3</v>
      </c>
      <c r="E57" s="20">
        <v>0.63</v>
      </c>
      <c r="F57" s="20">
        <v>13.7</v>
      </c>
      <c r="G57" s="20">
        <v>56</v>
      </c>
      <c r="H57" s="20">
        <v>69</v>
      </c>
      <c r="I57" s="43">
        <v>-1.4059999999999999</v>
      </c>
      <c r="J57" s="20">
        <v>367.5</v>
      </c>
      <c r="K57" s="43">
        <v>61.98</v>
      </c>
      <c r="L57" s="20">
        <v>16</v>
      </c>
      <c r="M57" s="20">
        <v>115.9</v>
      </c>
      <c r="N57" s="20">
        <v>48.7</v>
      </c>
      <c r="O57" s="20">
        <v>3.22</v>
      </c>
      <c r="P57" s="20">
        <v>2.98</v>
      </c>
      <c r="Q57" s="20">
        <v>0.08</v>
      </c>
      <c r="R57" s="20">
        <v>0.16</v>
      </c>
      <c r="S57" s="21">
        <v>0.92</v>
      </c>
      <c r="T57" s="22">
        <v>1.59</v>
      </c>
      <c r="U57" s="28" t="s">
        <v>60</v>
      </c>
    </row>
    <row r="58" spans="1:21">
      <c r="A58" s="20">
        <v>607</v>
      </c>
      <c r="B58" s="20">
        <v>35</v>
      </c>
      <c r="C58" s="20">
        <v>24347.5</v>
      </c>
      <c r="D58" s="20">
        <v>15191.3</v>
      </c>
      <c r="E58" s="20">
        <v>0.62</v>
      </c>
      <c r="F58" s="20">
        <v>13.9</v>
      </c>
      <c r="G58" s="20">
        <v>45</v>
      </c>
      <c r="H58" s="20">
        <v>63</v>
      </c>
      <c r="I58" s="43">
        <v>-4.1390000000000002</v>
      </c>
      <c r="J58" s="20">
        <v>295</v>
      </c>
      <c r="K58" s="43">
        <v>52</v>
      </c>
      <c r="L58" s="20">
        <v>15.8</v>
      </c>
      <c r="M58" s="20">
        <v>104.5</v>
      </c>
      <c r="N58" s="20">
        <v>36.4</v>
      </c>
      <c r="O58" s="20">
        <v>2.78</v>
      </c>
      <c r="P58" s="20">
        <v>2.5299999999999998</v>
      </c>
      <c r="Q58" s="20">
        <v>0.08</v>
      </c>
      <c r="R58" s="20">
        <v>0.15</v>
      </c>
      <c r="S58" s="21">
        <v>0.9</v>
      </c>
      <c r="T58" s="22">
        <v>1.37</v>
      </c>
      <c r="U58" s="28" t="s">
        <v>60</v>
      </c>
    </row>
    <row r="59" spans="1:21">
      <c r="A59" s="20">
        <v>605.20000000000005</v>
      </c>
      <c r="B59" s="20">
        <v>48</v>
      </c>
      <c r="C59" s="20">
        <v>23614.799999999999</v>
      </c>
      <c r="D59" s="20">
        <v>15119.7</v>
      </c>
      <c r="E59" s="20">
        <v>0.64</v>
      </c>
      <c r="F59" s="20">
        <v>13.9</v>
      </c>
      <c r="G59" s="20">
        <v>56.8</v>
      </c>
      <c r="H59" s="20">
        <v>71</v>
      </c>
      <c r="I59" s="43">
        <v>-0.53449999999999998</v>
      </c>
      <c r="J59" s="20">
        <v>375</v>
      </c>
      <c r="K59" s="43">
        <v>62.93</v>
      </c>
      <c r="L59" s="20">
        <v>12.6</v>
      </c>
      <c r="M59" s="20">
        <v>111.1</v>
      </c>
      <c r="N59" s="20">
        <v>48.2</v>
      </c>
      <c r="O59" s="20">
        <v>3.26</v>
      </c>
      <c r="P59" s="20">
        <v>3.03</v>
      </c>
      <c r="Q59" s="20">
        <v>0.08</v>
      </c>
      <c r="R59" s="20">
        <v>0.15</v>
      </c>
      <c r="S59" s="21">
        <v>0.93</v>
      </c>
      <c r="T59" s="22">
        <v>1.65</v>
      </c>
      <c r="U59" s="28" t="s">
        <v>60</v>
      </c>
    </row>
    <row r="60" spans="1:21">
      <c r="A60" s="20">
        <v>537.1</v>
      </c>
      <c r="B60" s="20">
        <v>35</v>
      </c>
      <c r="C60" s="20">
        <v>24784.3</v>
      </c>
      <c r="D60" s="20">
        <v>15223.16</v>
      </c>
      <c r="E60" s="20">
        <v>0.61</v>
      </c>
      <c r="F60" s="20">
        <v>12.1</v>
      </c>
      <c r="G60" s="20">
        <v>42.7</v>
      </c>
      <c r="H60" s="20">
        <v>72.8</v>
      </c>
      <c r="I60" s="43">
        <v>0.2339</v>
      </c>
      <c r="J60" s="20">
        <v>260.2</v>
      </c>
      <c r="K60" s="43">
        <v>46.55</v>
      </c>
      <c r="L60" s="20">
        <v>16.5</v>
      </c>
      <c r="M60" s="20">
        <v>91.1</v>
      </c>
      <c r="N60" s="20">
        <v>40.700000000000003</v>
      </c>
      <c r="O60" s="20">
        <v>2.34</v>
      </c>
      <c r="P60" s="20">
        <v>2.1</v>
      </c>
      <c r="Q60" s="20">
        <v>7.0000000000000007E-2</v>
      </c>
      <c r="R60" s="20">
        <v>0.16</v>
      </c>
      <c r="S60" s="21">
        <v>0.88160000000000005</v>
      </c>
      <c r="T60" s="22">
        <v>1.1399999999999999</v>
      </c>
      <c r="U60" s="28" t="s">
        <v>60</v>
      </c>
    </row>
    <row r="61" spans="1:21">
      <c r="A61" s="20">
        <v>536.20000000000005</v>
      </c>
      <c r="B61" s="20">
        <v>48</v>
      </c>
      <c r="C61" s="20">
        <v>22181.8</v>
      </c>
      <c r="D61" s="20">
        <v>14166.8</v>
      </c>
      <c r="E61" s="20">
        <v>0.64</v>
      </c>
      <c r="F61" s="20">
        <v>13.2</v>
      </c>
      <c r="G61" s="20">
        <v>56</v>
      </c>
      <c r="H61" s="20">
        <v>77.3</v>
      </c>
      <c r="I61" s="43">
        <v>2.0939999999999999</v>
      </c>
      <c r="J61" s="20">
        <v>350.7</v>
      </c>
      <c r="K61" s="43">
        <v>59.81</v>
      </c>
      <c r="L61" s="20">
        <v>16.600000000000001</v>
      </c>
      <c r="M61" s="20">
        <v>109.3</v>
      </c>
      <c r="N61" s="20">
        <v>56.3</v>
      </c>
      <c r="O61" s="20">
        <v>2.86</v>
      </c>
      <c r="P61" s="20">
        <v>2.61</v>
      </c>
      <c r="Q61" s="20">
        <v>7.0000000000000007E-2</v>
      </c>
      <c r="R61" s="20">
        <v>0.16</v>
      </c>
      <c r="S61" s="21">
        <v>0.92</v>
      </c>
      <c r="T61" s="22">
        <v>1.55</v>
      </c>
      <c r="U61" s="28" t="s">
        <v>60</v>
      </c>
    </row>
    <row r="62" spans="1:21">
      <c r="A62" s="20">
        <v>577.83000000000004</v>
      </c>
      <c r="B62" s="20">
        <v>35</v>
      </c>
      <c r="C62" s="20">
        <v>25014.09</v>
      </c>
      <c r="D62" s="20">
        <v>16153.07</v>
      </c>
      <c r="E62" s="20">
        <v>0.65</v>
      </c>
      <c r="F62" s="20">
        <v>27</v>
      </c>
      <c r="G62" s="20">
        <v>47.3</v>
      </c>
      <c r="H62" s="20">
        <v>62</v>
      </c>
      <c r="I62" s="43">
        <v>-4.6139999999999999</v>
      </c>
      <c r="J62" s="20">
        <v>290</v>
      </c>
      <c r="K62" s="43">
        <v>51.25</v>
      </c>
      <c r="L62" s="20">
        <v>5.3</v>
      </c>
      <c r="M62" s="20">
        <v>76.5</v>
      </c>
      <c r="N62" s="20">
        <v>36.5</v>
      </c>
      <c r="O62" s="20">
        <v>2.91</v>
      </c>
      <c r="P62" s="20">
        <v>2.65</v>
      </c>
      <c r="Q62" s="20">
        <v>5.2999999999999999E-2</v>
      </c>
      <c r="R62" s="20">
        <v>0.13800000000000001</v>
      </c>
      <c r="S62" s="21">
        <v>0.94</v>
      </c>
      <c r="T62" s="22">
        <v>1.4</v>
      </c>
      <c r="U62" s="28" t="s">
        <v>60</v>
      </c>
    </row>
    <row r="63" spans="1:21">
      <c r="A63" s="20">
        <v>576.16999999999996</v>
      </c>
      <c r="B63" s="20">
        <v>48</v>
      </c>
      <c r="C63" s="20">
        <v>22645.9</v>
      </c>
      <c r="D63" s="20">
        <v>15287.05</v>
      </c>
      <c r="E63" s="20">
        <v>0.68</v>
      </c>
      <c r="F63" s="20">
        <v>27</v>
      </c>
      <c r="G63" s="20">
        <v>58</v>
      </c>
      <c r="H63" s="20">
        <v>67</v>
      </c>
      <c r="I63" s="43">
        <v>-2.2959999999999998</v>
      </c>
      <c r="J63" s="20">
        <v>370</v>
      </c>
      <c r="K63" s="43">
        <v>62.3</v>
      </c>
      <c r="L63" s="20">
        <v>7.23</v>
      </c>
      <c r="M63" s="20">
        <v>87.9</v>
      </c>
      <c r="N63" s="20">
        <v>48.5</v>
      </c>
      <c r="O63" s="20">
        <v>3.34</v>
      </c>
      <c r="P63" s="20">
        <v>3.12</v>
      </c>
      <c r="Q63" s="20">
        <v>0.05</v>
      </c>
      <c r="R63" s="20">
        <v>0.13200000000000001</v>
      </c>
      <c r="S63" s="21">
        <v>0.95</v>
      </c>
      <c r="T63" s="22">
        <v>1.77</v>
      </c>
      <c r="U63" s="28" t="s">
        <v>60</v>
      </c>
    </row>
    <row r="64" spans="1:21">
      <c r="A64" s="20">
        <v>678.02</v>
      </c>
      <c r="B64" s="20">
        <v>35</v>
      </c>
      <c r="C64" s="20">
        <v>24242.400000000001</v>
      </c>
      <c r="D64" s="20">
        <v>17793.77</v>
      </c>
      <c r="E64" s="20">
        <v>0.73</v>
      </c>
      <c r="F64" s="20">
        <v>27</v>
      </c>
      <c r="G64" s="20">
        <v>48</v>
      </c>
      <c r="H64" s="20">
        <v>69</v>
      </c>
      <c r="I64" s="43">
        <v>-1.4059999999999999</v>
      </c>
      <c r="J64" s="20">
        <v>280</v>
      </c>
      <c r="K64" s="43">
        <v>49.71</v>
      </c>
      <c r="L64" s="20">
        <v>12.5</v>
      </c>
      <c r="M64" s="20">
        <v>67.900000000000006</v>
      </c>
      <c r="N64" s="20">
        <v>44.7</v>
      </c>
      <c r="O64" s="20">
        <v>2.9089999999999998</v>
      </c>
      <c r="P64" s="20">
        <v>2.7029999999999998</v>
      </c>
      <c r="Q64" s="20">
        <v>5.5E-2</v>
      </c>
      <c r="R64" s="20">
        <v>0.14099999999999999</v>
      </c>
      <c r="S64" s="21">
        <v>0.93</v>
      </c>
      <c r="T64" s="22">
        <v>1.44</v>
      </c>
      <c r="U64" s="28" t="s">
        <v>60</v>
      </c>
    </row>
    <row r="65" spans="1:21">
      <c r="A65" s="20">
        <v>667.24</v>
      </c>
      <c r="B65" s="20">
        <v>48</v>
      </c>
      <c r="C65" s="20">
        <v>21622.37</v>
      </c>
      <c r="D65" s="20">
        <v>16425.78</v>
      </c>
      <c r="E65" s="20">
        <v>0.76</v>
      </c>
      <c r="F65" s="20">
        <v>27</v>
      </c>
      <c r="G65" s="20">
        <v>59.5</v>
      </c>
      <c r="H65" s="20">
        <v>74.3</v>
      </c>
      <c r="I65" s="43">
        <v>0.86339999999999995</v>
      </c>
      <c r="J65" s="20">
        <v>368.3</v>
      </c>
      <c r="K65" s="43">
        <v>62.08</v>
      </c>
      <c r="L65" s="20">
        <v>14.5</v>
      </c>
      <c r="M65" s="20">
        <v>90</v>
      </c>
      <c r="N65" s="20">
        <v>58.1</v>
      </c>
      <c r="O65" s="20">
        <v>3.5230000000000001</v>
      </c>
      <c r="P65" s="20">
        <v>3.347</v>
      </c>
      <c r="Q65" s="20">
        <v>5.8299999999999998E-2</v>
      </c>
      <c r="R65" s="20">
        <v>0.15</v>
      </c>
      <c r="S65" s="21">
        <v>0.93</v>
      </c>
      <c r="T65" s="22">
        <v>1.95</v>
      </c>
      <c r="U65" s="28" t="s">
        <v>60</v>
      </c>
    </row>
    <row r="66" spans="1:21">
      <c r="A66" s="20">
        <v>1336.2</v>
      </c>
      <c r="B66" s="20">
        <v>35</v>
      </c>
      <c r="C66" s="20">
        <v>48865.599999999999</v>
      </c>
      <c r="D66" s="20">
        <v>32083.599999999999</v>
      </c>
      <c r="E66" s="20">
        <v>0.66</v>
      </c>
      <c r="F66" s="20">
        <v>14.4</v>
      </c>
      <c r="G66" s="20">
        <v>44.2</v>
      </c>
      <c r="H66" s="20">
        <v>66</v>
      </c>
      <c r="I66" s="43">
        <v>-2.7490000000000001</v>
      </c>
      <c r="J66" s="20">
        <v>295</v>
      </c>
      <c r="K66" s="43">
        <v>52</v>
      </c>
      <c r="L66" s="20">
        <v>3.6</v>
      </c>
      <c r="M66" s="20">
        <v>80.900000000000006</v>
      </c>
      <c r="N66" s="20">
        <v>44.4</v>
      </c>
      <c r="O66" s="20">
        <v>5.23</v>
      </c>
      <c r="P66" s="20">
        <v>4.47</v>
      </c>
      <c r="Q66" s="20">
        <v>0.48699999999999999</v>
      </c>
      <c r="R66" s="20">
        <v>0.22700000000000001</v>
      </c>
      <c r="S66" s="21">
        <v>0.85</v>
      </c>
      <c r="T66" s="22">
        <v>1.28</v>
      </c>
      <c r="U66" s="28" t="s">
        <v>60</v>
      </c>
    </row>
    <row r="67" spans="1:21">
      <c r="A67" s="20">
        <v>1336.8</v>
      </c>
      <c r="B67" s="20">
        <v>46.1</v>
      </c>
      <c r="C67" s="20">
        <v>40913.199999999997</v>
      </c>
      <c r="D67" s="20">
        <v>29443.599999999999</v>
      </c>
      <c r="E67" s="20">
        <v>0.72</v>
      </c>
      <c r="F67" s="20">
        <v>15.5</v>
      </c>
      <c r="G67" s="20">
        <v>55.7</v>
      </c>
      <c r="H67" s="20">
        <v>69</v>
      </c>
      <c r="I67" s="43">
        <v>-1.4059999999999999</v>
      </c>
      <c r="J67" s="20">
        <v>360</v>
      </c>
      <c r="K67" s="43">
        <v>61.02</v>
      </c>
      <c r="L67" s="20">
        <v>4.9000000000000004</v>
      </c>
      <c r="M67" s="20">
        <v>97.1</v>
      </c>
      <c r="N67" s="20">
        <v>58.6</v>
      </c>
      <c r="O67" s="20">
        <v>6.2</v>
      </c>
      <c r="P67" s="20">
        <v>5.45</v>
      </c>
      <c r="Q67" s="20">
        <v>0.48599999999999999</v>
      </c>
      <c r="R67" s="20">
        <v>0.222</v>
      </c>
      <c r="S67" s="21">
        <v>0.88</v>
      </c>
      <c r="T67" s="22">
        <v>1.82</v>
      </c>
      <c r="U67" s="28" t="s">
        <v>60</v>
      </c>
    </row>
    <row r="68" spans="1:21">
      <c r="A68" s="20">
        <v>592.80999999999995</v>
      </c>
      <c r="B68" s="20">
        <v>35</v>
      </c>
      <c r="C68" s="20">
        <v>28939.66</v>
      </c>
      <c r="D68" s="20">
        <v>17137.13</v>
      </c>
      <c r="E68" s="20">
        <v>0.59</v>
      </c>
      <c r="F68" s="20">
        <v>11.9</v>
      </c>
      <c r="G68" s="20">
        <v>45</v>
      </c>
      <c r="H68" s="20">
        <v>65</v>
      </c>
      <c r="I68" s="43">
        <v>-3.2069999999999999</v>
      </c>
      <c r="J68" s="20">
        <v>274.23</v>
      </c>
      <c r="K68" s="43">
        <v>48.81</v>
      </c>
      <c r="L68" s="20">
        <v>3.7</v>
      </c>
      <c r="M68" s="20">
        <v>81.48</v>
      </c>
      <c r="N68" s="20">
        <v>35.770000000000003</v>
      </c>
      <c r="O68" s="20">
        <v>3.01</v>
      </c>
      <c r="P68" s="20">
        <v>2.54</v>
      </c>
      <c r="Q68" s="20">
        <v>0.09</v>
      </c>
      <c r="R68" s="20">
        <v>0.107</v>
      </c>
      <c r="S68" s="21"/>
      <c r="T68" s="22">
        <v>1.25</v>
      </c>
      <c r="U68" s="28" t="s">
        <v>60</v>
      </c>
    </row>
    <row r="69" spans="1:21">
      <c r="A69" s="20">
        <v>583.29999999999995</v>
      </c>
      <c r="B69" s="20">
        <v>46.1</v>
      </c>
      <c r="C69" s="20">
        <v>24928.1</v>
      </c>
      <c r="D69" s="20">
        <v>15271.63</v>
      </c>
      <c r="E69" s="20">
        <v>0.65</v>
      </c>
      <c r="F69" s="20">
        <v>13.3</v>
      </c>
      <c r="G69" s="20">
        <v>43.55</v>
      </c>
      <c r="H69" s="20">
        <v>74</v>
      </c>
      <c r="I69" s="43">
        <v>0.73829999999999996</v>
      </c>
      <c r="J69" s="20">
        <v>258.52999999999997</v>
      </c>
      <c r="K69" s="43">
        <v>46.27</v>
      </c>
      <c r="L69" s="20">
        <v>7.23</v>
      </c>
      <c r="M69" s="20">
        <v>76.8</v>
      </c>
      <c r="N69" s="20">
        <v>35.200000000000003</v>
      </c>
      <c r="O69" s="20">
        <v>3.4064999999999999</v>
      </c>
      <c r="P69" s="20">
        <v>3.1749999999999998</v>
      </c>
      <c r="Q69" s="20">
        <v>0.09</v>
      </c>
      <c r="R69" s="20">
        <v>0.107</v>
      </c>
      <c r="S69" s="21"/>
      <c r="T69" s="22">
        <v>1.26</v>
      </c>
      <c r="U69" s="28" t="s">
        <v>60</v>
      </c>
    </row>
    <row r="70" spans="1:21" ht="16" thickBot="1">
      <c r="A70" s="23">
        <v>590.48</v>
      </c>
      <c r="B70" s="23">
        <v>35</v>
      </c>
      <c r="C70" s="23">
        <v>24702.87</v>
      </c>
      <c r="D70" s="23">
        <v>15441.15</v>
      </c>
      <c r="E70" s="23">
        <v>0.63</v>
      </c>
      <c r="F70" s="23">
        <v>13.3</v>
      </c>
      <c r="G70" s="23">
        <v>57.2</v>
      </c>
      <c r="H70" s="23"/>
      <c r="I70" s="44" t="s">
        <v>64</v>
      </c>
      <c r="J70" s="23">
        <v>354.94</v>
      </c>
      <c r="K70" s="44" t="s">
        <v>64</v>
      </c>
      <c r="L70" s="23">
        <v>9.3000000000000007</v>
      </c>
      <c r="M70" s="23">
        <v>86.05</v>
      </c>
      <c r="N70" s="23">
        <v>50.3</v>
      </c>
      <c r="O70" s="23">
        <v>3.58</v>
      </c>
      <c r="P70" s="23"/>
      <c r="Q70" s="23"/>
      <c r="R70" s="23"/>
      <c r="S70" s="23"/>
      <c r="T70" s="24">
        <v>1.74</v>
      </c>
      <c r="U70" s="28" t="s">
        <v>60</v>
      </c>
    </row>
    <row r="71" spans="1:21" ht="16" thickTop="1"/>
  </sheetData>
  <mergeCells count="11">
    <mergeCell ref="F1:F2"/>
    <mergeCell ref="A1:A2"/>
    <mergeCell ref="B1:B2"/>
    <mergeCell ref="C1:C2"/>
    <mergeCell ref="D1:D2"/>
    <mergeCell ref="E1:E2"/>
    <mergeCell ref="G1:G2"/>
    <mergeCell ref="H1:N1"/>
    <mergeCell ref="O1:R1"/>
    <mergeCell ref="S1:S2"/>
    <mergeCell ref="T1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3"/>
  <sheetViews>
    <sheetView workbookViewId="0">
      <selection activeCell="M2" sqref="M2"/>
    </sheetView>
  </sheetViews>
  <sheetFormatPr baseColWidth="10" defaultColWidth="8.83203125" defaultRowHeight="15"/>
  <cols>
    <col min="1" max="1" width="9.33203125" style="27" bestFit="1" customWidth="1"/>
    <col min="2" max="2" width="6.83203125" style="27" customWidth="1"/>
    <col min="3" max="3" width="10.6640625" style="27" customWidth="1"/>
    <col min="4" max="4" width="10" style="27" customWidth="1"/>
    <col min="5" max="5" width="5.1640625" style="27" customWidth="1"/>
    <col min="6" max="6" width="6" style="27" customWidth="1"/>
    <col min="7" max="7" width="6.83203125" style="27" bestFit="1" customWidth="1"/>
    <col min="8" max="8" width="5.1640625" style="27" customWidth="1"/>
    <col min="9" max="9" width="5.5" style="27" customWidth="1"/>
    <col min="10" max="10" width="8.1640625" style="27" customWidth="1"/>
    <col min="11" max="11" width="4.5" style="27" customWidth="1"/>
    <col min="12" max="12" width="5.1640625" style="27" customWidth="1"/>
    <col min="13" max="13" width="8" style="27" customWidth="1"/>
    <col min="14" max="14" width="5.33203125" style="27" customWidth="1"/>
    <col min="15" max="16" width="5.6640625" style="27" customWidth="1"/>
    <col min="17" max="17" width="6" style="27" customWidth="1"/>
    <col min="18" max="19" width="7.83203125" style="27" customWidth="1"/>
    <col min="20" max="20" width="5.83203125" style="27" bestFit="1" customWidth="1"/>
    <col min="21" max="21" width="6.83203125" style="27" bestFit="1" customWidth="1"/>
    <col min="22" max="23" width="5.83203125" style="27" bestFit="1" customWidth="1"/>
    <col min="24" max="24" width="6.6640625" style="27" bestFit="1" customWidth="1"/>
    <col min="25" max="25" width="6.6640625" style="27" customWidth="1"/>
  </cols>
  <sheetData>
    <row r="1" spans="1:26" ht="48">
      <c r="A1" s="20" t="s">
        <v>17</v>
      </c>
      <c r="B1" s="25" t="s">
        <v>18</v>
      </c>
      <c r="C1" s="25" t="s">
        <v>16</v>
      </c>
      <c r="D1" s="25" t="s">
        <v>19</v>
      </c>
      <c r="E1" s="20" t="s">
        <v>20</v>
      </c>
      <c r="F1" s="20" t="s">
        <v>21</v>
      </c>
      <c r="G1" s="20" t="s">
        <v>22</v>
      </c>
      <c r="H1" s="59" t="s">
        <v>23</v>
      </c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60" t="s">
        <v>24</v>
      </c>
      <c r="U1" s="61"/>
      <c r="V1" s="61"/>
      <c r="W1" s="62"/>
      <c r="X1" s="63" t="s">
        <v>25</v>
      </c>
      <c r="Y1" s="65" t="s">
        <v>26</v>
      </c>
    </row>
    <row r="2" spans="1:26" ht="32">
      <c r="A2" s="20"/>
      <c r="B2" s="20"/>
      <c r="C2" s="20"/>
      <c r="D2" s="20"/>
      <c r="E2" s="20"/>
      <c r="F2" s="20"/>
      <c r="G2" s="20"/>
      <c r="H2" s="25" t="s">
        <v>36</v>
      </c>
      <c r="I2" s="25" t="s">
        <v>37</v>
      </c>
      <c r="J2" s="48" t="s">
        <v>61</v>
      </c>
      <c r="K2" s="25" t="s">
        <v>38</v>
      </c>
      <c r="L2" s="25" t="s">
        <v>39</v>
      </c>
      <c r="M2" s="48" t="s">
        <v>62</v>
      </c>
      <c r="N2" s="25" t="s">
        <v>40</v>
      </c>
      <c r="O2" s="25" t="s">
        <v>41</v>
      </c>
      <c r="P2" s="25" t="s">
        <v>42</v>
      </c>
      <c r="Q2" s="25" t="s">
        <v>43</v>
      </c>
      <c r="R2" s="25" t="s">
        <v>44</v>
      </c>
      <c r="S2" s="25" t="s">
        <v>45</v>
      </c>
      <c r="T2" s="20" t="s">
        <v>32</v>
      </c>
      <c r="U2" s="20" t="s">
        <v>46</v>
      </c>
      <c r="V2" s="20" t="s">
        <v>34</v>
      </c>
      <c r="W2" s="20" t="s">
        <v>35</v>
      </c>
      <c r="X2" s="64"/>
      <c r="Y2" s="66"/>
      <c r="Z2" s="35" t="s">
        <v>4</v>
      </c>
    </row>
    <row r="3" spans="1:26">
      <c r="A3" s="21">
        <v>2889.59</v>
      </c>
      <c r="B3" s="20">
        <v>48</v>
      </c>
      <c r="C3" s="20">
        <v>84675.81</v>
      </c>
      <c r="D3" s="20">
        <v>50335.21</v>
      </c>
      <c r="E3" s="20">
        <v>0.59</v>
      </c>
      <c r="F3" s="20">
        <v>17.8</v>
      </c>
      <c r="G3" s="20">
        <v>57</v>
      </c>
      <c r="H3" s="20">
        <v>81</v>
      </c>
      <c r="I3" s="20"/>
      <c r="J3" s="43">
        <v>3.5640000000000001</v>
      </c>
      <c r="K3" s="20">
        <v>313.89999999999998</v>
      </c>
      <c r="L3" s="20"/>
      <c r="M3" s="43">
        <v>54.76</v>
      </c>
      <c r="N3" s="20">
        <v>20.100000000000001</v>
      </c>
      <c r="O3" s="20"/>
      <c r="P3" s="20">
        <v>103.7</v>
      </c>
      <c r="Q3" s="20"/>
      <c r="R3" s="20">
        <v>54.4</v>
      </c>
      <c r="S3" s="20"/>
      <c r="T3" s="20">
        <v>9.82</v>
      </c>
      <c r="U3" s="20">
        <v>7.8479999999999999</v>
      </c>
      <c r="V3" s="20">
        <v>1.401</v>
      </c>
      <c r="W3" s="20">
        <v>0.55300000000000005</v>
      </c>
      <c r="X3" s="20">
        <v>0.79</v>
      </c>
      <c r="Y3" s="20">
        <v>1.39</v>
      </c>
      <c r="Z3" t="s">
        <v>60</v>
      </c>
    </row>
    <row r="4" spans="1:26">
      <c r="A4" s="21">
        <v>889.7</v>
      </c>
      <c r="B4" s="20">
        <v>48</v>
      </c>
      <c r="C4" s="20">
        <v>22089.599999999999</v>
      </c>
      <c r="D4" s="20">
        <v>15186</v>
      </c>
      <c r="E4" s="20">
        <v>0.69</v>
      </c>
      <c r="F4" s="20">
        <v>18</v>
      </c>
      <c r="G4" s="20">
        <v>53.9</v>
      </c>
      <c r="H4" s="20">
        <v>61</v>
      </c>
      <c r="I4" s="20"/>
      <c r="J4" s="43">
        <v>-5.0940000000000003</v>
      </c>
      <c r="K4" s="20">
        <v>321.8</v>
      </c>
      <c r="L4" s="20"/>
      <c r="M4" s="43">
        <v>55.88</v>
      </c>
      <c r="N4" s="20">
        <v>24.9</v>
      </c>
      <c r="O4" s="20"/>
      <c r="P4" s="20">
        <v>119.7</v>
      </c>
      <c r="Q4" s="20"/>
      <c r="R4" s="20">
        <v>48.1</v>
      </c>
      <c r="S4" s="20"/>
      <c r="T4" s="20">
        <v>3.15</v>
      </c>
      <c r="U4" s="20">
        <v>2.44</v>
      </c>
      <c r="V4" s="20">
        <v>0.42</v>
      </c>
      <c r="W4" s="20">
        <v>0.29099999999999998</v>
      </c>
      <c r="X4" s="20">
        <v>0.93</v>
      </c>
      <c r="Y4" s="20">
        <v>1.71</v>
      </c>
      <c r="Z4" t="s">
        <v>60</v>
      </c>
    </row>
    <row r="5" spans="1:26">
      <c r="A5" s="21">
        <v>707.27</v>
      </c>
      <c r="B5" s="20">
        <v>35</v>
      </c>
      <c r="C5" s="20">
        <v>23694.55</v>
      </c>
      <c r="D5" s="20">
        <v>15658.35</v>
      </c>
      <c r="E5" s="20">
        <v>0.66</v>
      </c>
      <c r="F5" s="20">
        <v>15.4</v>
      </c>
      <c r="G5" s="20">
        <v>41.8</v>
      </c>
      <c r="H5" s="20">
        <v>79</v>
      </c>
      <c r="I5" s="20"/>
      <c r="J5" s="43">
        <v>2.7759999999999998</v>
      </c>
      <c r="K5" s="20">
        <v>288</v>
      </c>
      <c r="L5" s="20"/>
      <c r="M5" s="43">
        <v>50.94</v>
      </c>
      <c r="N5" s="20">
        <v>18.5</v>
      </c>
      <c r="O5" s="20"/>
      <c r="P5" s="20">
        <v>94.2</v>
      </c>
      <c r="Q5" s="20"/>
      <c r="R5" s="20">
        <v>36.4</v>
      </c>
      <c r="S5" s="20"/>
      <c r="T5" s="20">
        <v>2.589</v>
      </c>
      <c r="U5" s="20">
        <v>2.04</v>
      </c>
      <c r="V5" s="20">
        <v>0.14299999999999999</v>
      </c>
      <c r="W5" s="20">
        <v>153</v>
      </c>
      <c r="X5" s="20">
        <v>0.94</v>
      </c>
      <c r="Y5" s="20">
        <v>1.31</v>
      </c>
      <c r="Z5" t="s">
        <v>60</v>
      </c>
    </row>
    <row r="6" spans="1:26">
      <c r="A6" s="21">
        <v>707</v>
      </c>
      <c r="B6" s="20">
        <v>46.1</v>
      </c>
      <c r="C6" s="20">
        <v>18445.38</v>
      </c>
      <c r="D6" s="20">
        <v>14718.75</v>
      </c>
      <c r="E6" s="20">
        <v>0.8</v>
      </c>
      <c r="F6" s="20">
        <v>16.07</v>
      </c>
      <c r="G6" s="20">
        <v>52.62</v>
      </c>
      <c r="H6" s="20">
        <v>87</v>
      </c>
      <c r="I6" s="20"/>
      <c r="J6" s="43">
        <v>5.843</v>
      </c>
      <c r="K6" s="20">
        <v>366.7</v>
      </c>
      <c r="L6" s="20"/>
      <c r="M6" s="43">
        <v>61.88</v>
      </c>
      <c r="N6" s="20">
        <v>13.14</v>
      </c>
      <c r="O6" s="20"/>
      <c r="P6" s="20">
        <v>95.72</v>
      </c>
      <c r="Q6" s="20"/>
      <c r="R6" s="20">
        <v>48.27</v>
      </c>
      <c r="S6" s="20"/>
      <c r="T6" s="20">
        <v>2.7770000000000001</v>
      </c>
      <c r="U6" s="20">
        <v>2.46</v>
      </c>
      <c r="V6" s="20">
        <v>0.14299999999999999</v>
      </c>
      <c r="W6" s="20">
        <v>0.151</v>
      </c>
      <c r="X6" s="20">
        <v>0.94</v>
      </c>
      <c r="Y6" s="20">
        <v>1.81</v>
      </c>
      <c r="Z6" t="s">
        <v>60</v>
      </c>
    </row>
    <row r="7" spans="1:26">
      <c r="A7" s="21">
        <v>1381</v>
      </c>
      <c r="B7" s="20">
        <v>35</v>
      </c>
      <c r="C7" s="20">
        <v>39892</v>
      </c>
      <c r="D7" s="20">
        <v>27152.5</v>
      </c>
      <c r="E7" s="20">
        <v>0.68</v>
      </c>
      <c r="F7" s="20">
        <v>16.600000000000001</v>
      </c>
      <c r="G7" s="20">
        <v>49.7</v>
      </c>
      <c r="H7" s="20">
        <v>79</v>
      </c>
      <c r="I7" s="20"/>
      <c r="J7" s="43">
        <v>2.7759999999999998</v>
      </c>
      <c r="K7" s="20">
        <v>300</v>
      </c>
      <c r="L7" s="20"/>
      <c r="M7" s="43">
        <v>52.74</v>
      </c>
      <c r="N7" s="20">
        <v>12.8</v>
      </c>
      <c r="O7" s="20"/>
      <c r="P7" s="20">
        <v>87.1</v>
      </c>
      <c r="Q7" s="20"/>
      <c r="R7" s="20">
        <v>38.799999999999997</v>
      </c>
      <c r="S7" s="20"/>
      <c r="T7" s="20">
        <v>4.62</v>
      </c>
      <c r="U7" s="20">
        <v>3.8</v>
      </c>
      <c r="V7" s="20">
        <v>0.501</v>
      </c>
      <c r="W7" s="20">
        <v>0.27600000000000002</v>
      </c>
      <c r="X7" s="20">
        <v>0.91</v>
      </c>
      <c r="Y7" s="20">
        <v>1.39</v>
      </c>
      <c r="Z7" t="s">
        <v>60</v>
      </c>
    </row>
    <row r="8" spans="1:26">
      <c r="A8" s="21">
        <v>1388.9</v>
      </c>
      <c r="B8" s="20">
        <v>46.1</v>
      </c>
      <c r="C8" s="20">
        <v>33318.9</v>
      </c>
      <c r="D8" s="20">
        <v>24200.6</v>
      </c>
      <c r="E8" s="20">
        <v>0.73</v>
      </c>
      <c r="F8" s="20">
        <v>17.8</v>
      </c>
      <c r="G8" s="20">
        <v>57.9</v>
      </c>
      <c r="H8" s="20">
        <v>85</v>
      </c>
      <c r="I8" s="20"/>
      <c r="J8" s="43">
        <v>5.0970000000000004</v>
      </c>
      <c r="K8" s="20">
        <v>375</v>
      </c>
      <c r="L8" s="20"/>
      <c r="M8" s="43">
        <v>62.93</v>
      </c>
      <c r="N8" s="20">
        <v>14.9</v>
      </c>
      <c r="O8" s="20"/>
      <c r="P8" s="20">
        <v>88.6</v>
      </c>
      <c r="Q8" s="20"/>
      <c r="R8" s="20">
        <v>48.1</v>
      </c>
      <c r="S8" s="20"/>
      <c r="T8" s="20">
        <v>4.9400000000000004</v>
      </c>
      <c r="U8" s="20">
        <v>4.1500000000000004</v>
      </c>
      <c r="V8" s="20">
        <v>0.501</v>
      </c>
      <c r="W8" s="20">
        <v>0.27600000000000002</v>
      </c>
      <c r="X8" s="20">
        <v>0.91</v>
      </c>
      <c r="Y8" s="20">
        <v>1.78</v>
      </c>
      <c r="Z8" t="s">
        <v>60</v>
      </c>
    </row>
    <row r="9" spans="1:26">
      <c r="A9" s="21">
        <v>1582.9</v>
      </c>
      <c r="B9" s="20">
        <v>35</v>
      </c>
      <c r="C9" s="20">
        <v>49033.1</v>
      </c>
      <c r="D9" s="20">
        <v>31415.200000000001</v>
      </c>
      <c r="E9" s="20">
        <v>0.64</v>
      </c>
      <c r="F9" s="20">
        <v>16.600000000000001</v>
      </c>
      <c r="G9" s="20">
        <v>47.9</v>
      </c>
      <c r="H9" s="20">
        <v>80</v>
      </c>
      <c r="I9" s="20"/>
      <c r="J9" s="43">
        <v>3.1720000000000002</v>
      </c>
      <c r="K9" s="20">
        <v>303</v>
      </c>
      <c r="L9" s="20"/>
      <c r="M9" s="43">
        <v>53.19</v>
      </c>
      <c r="N9" s="20">
        <v>13.7</v>
      </c>
      <c r="O9" s="20"/>
      <c r="P9" s="20">
        <v>65.7</v>
      </c>
      <c r="Q9" s="20"/>
      <c r="R9" s="20">
        <v>43.1</v>
      </c>
      <c r="S9" s="20"/>
      <c r="T9" s="20">
        <v>5.38</v>
      </c>
      <c r="U9" s="20">
        <v>4.46</v>
      </c>
      <c r="V9" s="20">
        <v>0.63500000000000001</v>
      </c>
      <c r="W9" s="20">
        <v>0.27600000000000002</v>
      </c>
      <c r="X9" s="20">
        <v>0.84</v>
      </c>
      <c r="Y9" s="20">
        <v>1.32</v>
      </c>
      <c r="Z9" t="s">
        <v>60</v>
      </c>
    </row>
    <row r="10" spans="1:26">
      <c r="A10" s="21">
        <v>1592.3</v>
      </c>
      <c r="B10" s="20">
        <v>46.1</v>
      </c>
      <c r="C10" s="20">
        <v>43330.400000000001</v>
      </c>
      <c r="D10" s="20">
        <v>28850.3</v>
      </c>
      <c r="E10" s="20">
        <v>0.67</v>
      </c>
      <c r="F10" s="20">
        <v>17.399999999999999</v>
      </c>
      <c r="G10" s="20">
        <v>58.2</v>
      </c>
      <c r="H10" s="20">
        <v>87</v>
      </c>
      <c r="I10" s="20"/>
      <c r="J10" s="43">
        <v>5.843</v>
      </c>
      <c r="K10" s="20">
        <v>175</v>
      </c>
      <c r="L10" s="20"/>
      <c r="M10" s="43">
        <v>30.46</v>
      </c>
      <c r="N10" s="20">
        <v>14</v>
      </c>
      <c r="O10" s="20"/>
      <c r="P10" s="20">
        <v>73.8</v>
      </c>
      <c r="Q10" s="20"/>
      <c r="R10" s="20">
        <v>53.1</v>
      </c>
      <c r="S10" s="20"/>
      <c r="T10" s="20">
        <v>6.02</v>
      </c>
      <c r="U10" s="20">
        <v>5.13</v>
      </c>
      <c r="V10" s="20">
        <v>0.63500000000000001</v>
      </c>
      <c r="W10" s="20">
        <v>0.27600000000000002</v>
      </c>
      <c r="X10" s="20">
        <v>0.86</v>
      </c>
      <c r="Y10" s="20">
        <v>1.67</v>
      </c>
      <c r="Z10" t="s">
        <v>60</v>
      </c>
    </row>
    <row r="11" spans="1:26">
      <c r="A11" s="21">
        <v>3988.1</v>
      </c>
      <c r="B11" s="20">
        <v>35</v>
      </c>
      <c r="C11" s="20">
        <v>124823.1</v>
      </c>
      <c r="D11" s="20">
        <v>84606.8</v>
      </c>
      <c r="E11" s="20">
        <v>0.84</v>
      </c>
      <c r="F11" s="20">
        <v>16.2</v>
      </c>
      <c r="G11" s="20">
        <v>47</v>
      </c>
      <c r="H11" s="20">
        <v>82</v>
      </c>
      <c r="I11" s="20">
        <v>65</v>
      </c>
      <c r="J11" s="43">
        <v>3.952</v>
      </c>
      <c r="K11" s="20">
        <v>305</v>
      </c>
      <c r="L11" s="20">
        <v>300</v>
      </c>
      <c r="M11" s="43">
        <v>53.48</v>
      </c>
      <c r="N11" s="20">
        <v>27.5</v>
      </c>
      <c r="O11" s="20">
        <v>38.1</v>
      </c>
      <c r="P11" s="20">
        <v>94.8</v>
      </c>
      <c r="Q11" s="20">
        <v>109.3</v>
      </c>
      <c r="R11" s="20">
        <v>47.4</v>
      </c>
      <c r="S11" s="20">
        <v>47.2</v>
      </c>
      <c r="T11" s="20">
        <v>13.61</v>
      </c>
      <c r="U11" s="20">
        <v>11.164999999999999</v>
      </c>
      <c r="V11" s="20">
        <v>2</v>
      </c>
      <c r="W11" s="20">
        <v>0.56200000000000006</v>
      </c>
      <c r="X11" s="20">
        <v>0.84</v>
      </c>
      <c r="Y11" s="20">
        <v>1.31</v>
      </c>
      <c r="Z11" t="s">
        <v>60</v>
      </c>
    </row>
    <row r="12" spans="1:26">
      <c r="A12" s="21">
        <v>3972.1</v>
      </c>
      <c r="B12" s="20">
        <v>46.1</v>
      </c>
      <c r="C12" s="20">
        <v>111691</v>
      </c>
      <c r="D12" s="20">
        <v>77641.5</v>
      </c>
      <c r="E12" s="20">
        <v>0.7</v>
      </c>
      <c r="F12" s="20">
        <v>16.7</v>
      </c>
      <c r="G12" s="20">
        <v>56.7</v>
      </c>
      <c r="H12" s="20">
        <v>85</v>
      </c>
      <c r="I12" s="20">
        <v>75</v>
      </c>
      <c r="J12" s="43">
        <v>5.0970000000000004</v>
      </c>
      <c r="K12" s="20">
        <v>385</v>
      </c>
      <c r="L12" s="20">
        <v>380</v>
      </c>
      <c r="M12" s="43">
        <v>64.17</v>
      </c>
      <c r="N12" s="20">
        <v>31.2</v>
      </c>
      <c r="O12" s="20">
        <v>48.2</v>
      </c>
      <c r="P12" s="20">
        <v>112</v>
      </c>
      <c r="Q12" s="20">
        <v>120.9</v>
      </c>
      <c r="R12" s="20">
        <v>56.4</v>
      </c>
      <c r="S12" s="20">
        <v>56.4</v>
      </c>
      <c r="T12" s="20">
        <v>16.309999999999999</v>
      </c>
      <c r="U12" s="20">
        <v>13.778</v>
      </c>
      <c r="V12" s="20">
        <v>2</v>
      </c>
      <c r="W12" s="20">
        <v>0.56200000000000006</v>
      </c>
      <c r="X12" s="20">
        <v>0.87</v>
      </c>
      <c r="Y12" s="20">
        <v>1.75</v>
      </c>
      <c r="Z12" t="s">
        <v>60</v>
      </c>
    </row>
    <row r="13" spans="1:26">
      <c r="A13" s="21">
        <v>3901.7</v>
      </c>
      <c r="B13" s="20">
        <v>35</v>
      </c>
      <c r="C13" s="20">
        <v>68599.100000000006</v>
      </c>
      <c r="D13" s="20">
        <v>48917</v>
      </c>
      <c r="E13" s="20">
        <v>0.71</v>
      </c>
      <c r="F13" s="20">
        <v>15.9</v>
      </c>
      <c r="G13" s="20">
        <v>52.1</v>
      </c>
      <c r="H13" s="20">
        <v>83</v>
      </c>
      <c r="I13" s="20"/>
      <c r="J13" s="43">
        <v>4.3369999999999997</v>
      </c>
      <c r="K13" s="20">
        <v>333</v>
      </c>
      <c r="L13" s="20"/>
      <c r="M13" s="43">
        <v>57.43</v>
      </c>
      <c r="N13" s="20">
        <v>13.2</v>
      </c>
      <c r="O13" s="20"/>
      <c r="P13" s="20">
        <v>72.5</v>
      </c>
      <c r="Q13" s="20"/>
      <c r="R13" s="20">
        <v>15.8</v>
      </c>
      <c r="S13" s="20"/>
      <c r="T13" s="20">
        <v>7.32</v>
      </c>
      <c r="U13" s="20">
        <v>5.94</v>
      </c>
      <c r="V13" s="20">
        <v>1.0900000000000001</v>
      </c>
      <c r="W13" s="20">
        <v>0.23</v>
      </c>
      <c r="X13" s="20">
        <v>0.89</v>
      </c>
      <c r="Y13" s="20">
        <v>1.28</v>
      </c>
      <c r="Z13" t="s">
        <v>60</v>
      </c>
    </row>
    <row r="14" spans="1:26">
      <c r="A14" s="21">
        <v>3894.6</v>
      </c>
      <c r="B14" s="20">
        <v>46.1</v>
      </c>
      <c r="C14" s="20">
        <v>58270.400000000001</v>
      </c>
      <c r="D14" s="20">
        <v>43395.5</v>
      </c>
      <c r="E14" s="20">
        <v>0.74</v>
      </c>
      <c r="F14" s="20">
        <v>16.899999999999999</v>
      </c>
      <c r="G14" s="20">
        <v>62.7</v>
      </c>
      <c r="H14" s="20">
        <v>86</v>
      </c>
      <c r="I14" s="20"/>
      <c r="J14" s="43">
        <v>5.4710000000000001</v>
      </c>
      <c r="K14" s="20">
        <v>405</v>
      </c>
      <c r="L14" s="20"/>
      <c r="M14" s="43">
        <v>66.58</v>
      </c>
      <c r="N14" s="20">
        <v>15.6</v>
      </c>
      <c r="O14" s="20"/>
      <c r="P14" s="20">
        <v>83</v>
      </c>
      <c r="Q14" s="20"/>
      <c r="R14" s="20">
        <v>17.399999999999999</v>
      </c>
      <c r="S14" s="20"/>
      <c r="T14" s="20">
        <v>8.5399999999999991</v>
      </c>
      <c r="U14" s="20">
        <v>7.15</v>
      </c>
      <c r="V14" s="20">
        <v>1.0900000000000001</v>
      </c>
      <c r="W14" s="20">
        <v>0.23</v>
      </c>
      <c r="X14" s="20">
        <v>0.91</v>
      </c>
      <c r="Y14" s="20">
        <v>1.76</v>
      </c>
      <c r="Z14" t="s">
        <v>60</v>
      </c>
    </row>
    <row r="15" spans="1:26">
      <c r="A15" s="21">
        <v>1655.607027</v>
      </c>
      <c r="B15" s="20">
        <v>48</v>
      </c>
      <c r="C15" s="20">
        <v>39772.5</v>
      </c>
      <c r="D15" s="20">
        <v>27149.4</v>
      </c>
      <c r="E15" s="20">
        <v>0.68</v>
      </c>
      <c r="F15" s="20">
        <v>18.3</v>
      </c>
      <c r="G15" s="20">
        <v>51.8</v>
      </c>
      <c r="H15" s="20">
        <v>94.6</v>
      </c>
      <c r="I15" s="20"/>
      <c r="J15" s="43">
        <v>8.5660000000000007</v>
      </c>
      <c r="K15" s="20">
        <v>373.5</v>
      </c>
      <c r="L15" s="20"/>
      <c r="M15" s="43">
        <v>62.74</v>
      </c>
      <c r="N15" s="20">
        <v>22.9</v>
      </c>
      <c r="O15" s="20"/>
      <c r="P15" s="20">
        <v>108.7</v>
      </c>
      <c r="Q15" s="20"/>
      <c r="R15" s="20">
        <v>56.8</v>
      </c>
      <c r="S15" s="20"/>
      <c r="T15" s="20">
        <v>4.91</v>
      </c>
      <c r="U15" s="20">
        <v>4</v>
      </c>
      <c r="V15" s="20">
        <v>0.96</v>
      </c>
      <c r="W15" s="20">
        <v>0.22</v>
      </c>
      <c r="X15" s="20">
        <v>0.84</v>
      </c>
      <c r="Y15" s="20">
        <v>1.48</v>
      </c>
      <c r="Z15" t="s">
        <v>60</v>
      </c>
    </row>
    <row r="16" spans="1:26">
      <c r="A16" s="21">
        <v>2352.9</v>
      </c>
      <c r="B16" s="20">
        <v>48</v>
      </c>
      <c r="C16" s="20">
        <v>58679.6</v>
      </c>
      <c r="D16" s="20">
        <v>36262.9</v>
      </c>
      <c r="E16" s="20">
        <v>0.62</v>
      </c>
      <c r="F16" s="20">
        <v>18.8</v>
      </c>
      <c r="G16" s="20">
        <v>58.9</v>
      </c>
      <c r="H16" s="20">
        <v>74.3</v>
      </c>
      <c r="I16" s="20"/>
      <c r="J16" s="43">
        <v>0.86339999999999995</v>
      </c>
      <c r="K16" s="20">
        <v>294.10000000000002</v>
      </c>
      <c r="L16" s="20"/>
      <c r="M16" s="43">
        <v>51.87</v>
      </c>
      <c r="N16" s="20">
        <v>22.6</v>
      </c>
      <c r="O16" s="20"/>
      <c r="P16" s="20">
        <v>108.6</v>
      </c>
      <c r="Q16" s="20"/>
      <c r="R16" s="20">
        <v>57.4</v>
      </c>
      <c r="S16" s="20"/>
      <c r="T16" s="20">
        <v>7.73</v>
      </c>
      <c r="U16" s="20">
        <v>6.07</v>
      </c>
      <c r="V16" s="20">
        <v>1.3</v>
      </c>
      <c r="W16" s="20">
        <v>0.33</v>
      </c>
      <c r="X16" s="20">
        <v>0.85</v>
      </c>
      <c r="Y16" s="20">
        <v>1.58</v>
      </c>
      <c r="Z16" t="s">
        <v>60</v>
      </c>
    </row>
    <row r="17" spans="1:26">
      <c r="A17" s="20">
        <v>2515</v>
      </c>
      <c r="B17" s="20">
        <v>48</v>
      </c>
      <c r="C17" s="20">
        <v>66139.600000000006</v>
      </c>
      <c r="D17" s="20">
        <v>43974.6</v>
      </c>
      <c r="E17" s="20">
        <v>0.66</v>
      </c>
      <c r="F17" s="20">
        <v>17.899999999999999</v>
      </c>
      <c r="G17" s="20">
        <v>59.5</v>
      </c>
      <c r="H17" s="20">
        <v>88.3</v>
      </c>
      <c r="I17" s="20"/>
      <c r="J17" s="43">
        <v>6.3209999999999997</v>
      </c>
      <c r="K17" s="20">
        <v>382.3</v>
      </c>
      <c r="L17" s="20"/>
      <c r="M17" s="43">
        <v>63.83</v>
      </c>
      <c r="N17" s="20">
        <v>18.5</v>
      </c>
      <c r="O17" s="20"/>
      <c r="P17" s="20">
        <v>105.2</v>
      </c>
      <c r="Q17" s="20"/>
      <c r="R17" s="20">
        <v>58.1</v>
      </c>
      <c r="S17" s="20"/>
      <c r="T17" s="20">
        <v>8.56</v>
      </c>
      <c r="U17" s="20">
        <v>7.24</v>
      </c>
      <c r="V17" s="20">
        <v>0.93</v>
      </c>
      <c r="W17" s="20">
        <v>0.37</v>
      </c>
      <c r="X17" s="20">
        <v>0.78</v>
      </c>
      <c r="Y17" s="20">
        <v>1.55</v>
      </c>
      <c r="Z17" t="s">
        <v>60</v>
      </c>
    </row>
    <row r="18" spans="1:26">
      <c r="A18" s="20">
        <v>3018.84</v>
      </c>
      <c r="B18" s="20">
        <v>48</v>
      </c>
      <c r="C18" s="20">
        <v>77979</v>
      </c>
      <c r="D18" s="20">
        <v>50825</v>
      </c>
      <c r="E18" s="20">
        <v>0.65</v>
      </c>
      <c r="F18" s="20">
        <v>18.100000000000001</v>
      </c>
      <c r="G18" s="20">
        <v>62.4</v>
      </c>
      <c r="H18" s="20">
        <v>75</v>
      </c>
      <c r="I18" s="20"/>
      <c r="J18" s="43">
        <v>1.1539999999999999</v>
      </c>
      <c r="K18" s="20">
        <v>363.1</v>
      </c>
      <c r="L18" s="20"/>
      <c r="M18" s="43">
        <v>61.42</v>
      </c>
      <c r="N18" s="20">
        <v>24.1</v>
      </c>
      <c r="O18" s="20"/>
      <c r="P18" s="20">
        <v>106.7</v>
      </c>
      <c r="Q18" s="20"/>
      <c r="R18" s="20">
        <v>57.5</v>
      </c>
      <c r="S18" s="20"/>
      <c r="T18" s="20">
        <v>10.6</v>
      </c>
      <c r="U18" s="20">
        <v>9.11</v>
      </c>
      <c r="V18" s="20">
        <v>1.18</v>
      </c>
      <c r="W18" s="20">
        <v>0.31</v>
      </c>
      <c r="X18" s="20">
        <v>0.8</v>
      </c>
      <c r="Y18" s="20">
        <v>1.63</v>
      </c>
      <c r="Z18" t="s">
        <v>60</v>
      </c>
    </row>
    <row r="19" spans="1:26">
      <c r="A19" s="20">
        <v>2468.9</v>
      </c>
      <c r="B19" s="20">
        <v>48</v>
      </c>
      <c r="C19" s="20">
        <v>74560.5</v>
      </c>
      <c r="D19" s="20">
        <v>46030.2</v>
      </c>
      <c r="E19" s="20">
        <v>0.62</v>
      </c>
      <c r="F19" s="20">
        <v>17.100000000000001</v>
      </c>
      <c r="G19" s="20">
        <v>61.2</v>
      </c>
      <c r="H19" s="20">
        <v>78</v>
      </c>
      <c r="I19" s="20"/>
      <c r="J19" s="43">
        <v>2.3759999999999999</v>
      </c>
      <c r="K19" s="20">
        <v>375</v>
      </c>
      <c r="L19" s="20"/>
      <c r="M19" s="43">
        <v>62.93</v>
      </c>
      <c r="N19" s="20">
        <v>19</v>
      </c>
      <c r="O19" s="20"/>
      <c r="P19" s="20">
        <v>106.2</v>
      </c>
      <c r="Q19" s="20"/>
      <c r="R19" s="20">
        <v>59.7</v>
      </c>
      <c r="S19" s="20"/>
      <c r="T19" s="20">
        <v>11.08</v>
      </c>
      <c r="U19" s="20">
        <v>9.42</v>
      </c>
      <c r="V19" s="20">
        <v>1.31</v>
      </c>
      <c r="W19" s="20">
        <v>0.35</v>
      </c>
      <c r="X19" s="20">
        <v>0.81</v>
      </c>
      <c r="Y19" s="20">
        <v>1.78</v>
      </c>
      <c r="Z19" t="s">
        <v>60</v>
      </c>
    </row>
    <row r="20" spans="1:26">
      <c r="A20" s="20">
        <v>915</v>
      </c>
      <c r="B20" s="20">
        <v>48</v>
      </c>
      <c r="C20" s="20">
        <v>28547.8</v>
      </c>
      <c r="D20" s="20">
        <v>19685.400000000001</v>
      </c>
      <c r="E20" s="20">
        <v>0.69</v>
      </c>
      <c r="F20" s="20">
        <v>15.7</v>
      </c>
      <c r="G20" s="20">
        <v>54.4</v>
      </c>
      <c r="H20" s="20">
        <v>73.5</v>
      </c>
      <c r="I20" s="20"/>
      <c r="J20" s="43">
        <v>0.52890000000000004</v>
      </c>
      <c r="K20" s="20">
        <v>335.2</v>
      </c>
      <c r="L20" s="20"/>
      <c r="M20" s="43">
        <v>57.73</v>
      </c>
      <c r="N20" s="20">
        <v>17.3</v>
      </c>
      <c r="O20" s="20"/>
      <c r="P20" s="20">
        <v>102.3</v>
      </c>
      <c r="Q20" s="20"/>
      <c r="R20" s="20">
        <v>54.1</v>
      </c>
      <c r="S20" s="20"/>
      <c r="T20" s="20">
        <v>3.6</v>
      </c>
      <c r="U20" s="20">
        <v>2.88</v>
      </c>
      <c r="V20" s="20">
        <v>0.42</v>
      </c>
      <c r="W20" s="20">
        <v>0.28000000000000003</v>
      </c>
      <c r="X20" s="20">
        <v>0.87</v>
      </c>
      <c r="Y20" s="20">
        <v>1.51</v>
      </c>
      <c r="Z20" t="s">
        <v>60</v>
      </c>
    </row>
    <row r="21" spans="1:26">
      <c r="A21" s="20">
        <v>1138</v>
      </c>
      <c r="B21" s="20">
        <v>48</v>
      </c>
      <c r="C21" s="20">
        <v>28391.599999999999</v>
      </c>
      <c r="D21" s="20">
        <v>19934</v>
      </c>
      <c r="E21" s="20">
        <v>0.7</v>
      </c>
      <c r="F21" s="20">
        <v>17.7</v>
      </c>
      <c r="G21" s="20">
        <v>55.7</v>
      </c>
      <c r="H21" s="20">
        <v>69.5</v>
      </c>
      <c r="I21" s="20"/>
      <c r="J21" s="43">
        <v>-1.1859999999999999</v>
      </c>
      <c r="K21" s="20">
        <v>339.7</v>
      </c>
      <c r="L21" s="20"/>
      <c r="M21" s="43">
        <v>58.34</v>
      </c>
      <c r="N21" s="20">
        <v>25.2</v>
      </c>
      <c r="O21" s="20"/>
      <c r="P21" s="20">
        <v>114.1</v>
      </c>
      <c r="Q21" s="20"/>
      <c r="R21" s="20">
        <v>52.3</v>
      </c>
      <c r="S21" s="20"/>
      <c r="T21" s="20">
        <v>3.81</v>
      </c>
      <c r="U21" s="20">
        <v>3.17</v>
      </c>
      <c r="V21" s="20">
        <v>0.4</v>
      </c>
      <c r="W21" s="20">
        <v>0.26</v>
      </c>
      <c r="X21" s="20">
        <v>0.8</v>
      </c>
      <c r="Y21" s="20">
        <v>1.61</v>
      </c>
      <c r="Z21" t="s">
        <v>60</v>
      </c>
    </row>
    <row r="22" spans="1:26">
      <c r="A22" s="20">
        <v>1466.3</v>
      </c>
      <c r="B22" s="20">
        <v>46</v>
      </c>
      <c r="C22" s="20">
        <v>38046</v>
      </c>
      <c r="D22" s="20">
        <v>24518</v>
      </c>
      <c r="E22" s="20">
        <v>0.64</v>
      </c>
      <c r="F22" s="20">
        <v>18.100000000000001</v>
      </c>
      <c r="G22" s="20">
        <v>57.5</v>
      </c>
      <c r="H22" s="20">
        <v>75</v>
      </c>
      <c r="I22" s="20"/>
      <c r="J22" s="43">
        <v>1.1539999999999999</v>
      </c>
      <c r="K22" s="20">
        <v>345</v>
      </c>
      <c r="L22" s="20"/>
      <c r="M22" s="43">
        <v>59.05</v>
      </c>
      <c r="N22" s="20">
        <v>23.5</v>
      </c>
      <c r="O22" s="20"/>
      <c r="P22" s="20">
        <v>116.1</v>
      </c>
      <c r="Q22" s="20"/>
      <c r="R22" s="20">
        <v>51</v>
      </c>
      <c r="S22" s="20"/>
      <c r="T22" s="20">
        <v>5.33</v>
      </c>
      <c r="U22" s="20">
        <v>4.4400000000000004</v>
      </c>
      <c r="V22" s="20">
        <v>0.62</v>
      </c>
      <c r="W22" s="20">
        <v>0.22</v>
      </c>
      <c r="X22" s="20">
        <v>0.82</v>
      </c>
      <c r="Y22" s="20">
        <v>1.68</v>
      </c>
      <c r="Z22" t="s">
        <v>60</v>
      </c>
    </row>
    <row r="23" spans="1:26">
      <c r="A23" s="20">
        <v>1464.8</v>
      </c>
      <c r="B23" s="20">
        <v>48</v>
      </c>
      <c r="C23" s="20">
        <v>37315.1</v>
      </c>
      <c r="D23" s="20">
        <v>24164.400000000001</v>
      </c>
      <c r="E23" s="20">
        <v>0.65</v>
      </c>
      <c r="F23" s="20">
        <v>18.3</v>
      </c>
      <c r="G23" s="20">
        <v>59.5</v>
      </c>
      <c r="H23" s="20">
        <v>77</v>
      </c>
      <c r="I23" s="20"/>
      <c r="J23" s="43">
        <v>1.9730000000000001</v>
      </c>
      <c r="K23" s="20">
        <v>355</v>
      </c>
      <c r="L23" s="20"/>
      <c r="M23" s="43">
        <v>60.37</v>
      </c>
      <c r="N23" s="20">
        <v>23.4</v>
      </c>
      <c r="O23" s="20"/>
      <c r="P23" s="20">
        <v>117.7</v>
      </c>
      <c r="Q23" s="20"/>
      <c r="R23" s="20">
        <v>53.3</v>
      </c>
      <c r="S23" s="20"/>
      <c r="T23" s="20">
        <v>5.41</v>
      </c>
      <c r="U23" s="20">
        <v>4.5599999999999996</v>
      </c>
      <c r="V23" s="20">
        <v>0.62</v>
      </c>
      <c r="W23" s="20">
        <v>0.22</v>
      </c>
      <c r="X23" s="20">
        <v>0.82</v>
      </c>
      <c r="Y23" s="20">
        <v>1.74</v>
      </c>
      <c r="Z23" t="s">
        <v>60</v>
      </c>
    </row>
    <row r="24" spans="1:26">
      <c r="A24" s="20">
        <v>1668.2</v>
      </c>
      <c r="B24" s="20">
        <v>48</v>
      </c>
      <c r="C24" s="20">
        <v>41273.599999999999</v>
      </c>
      <c r="D24" s="20">
        <v>28194.9</v>
      </c>
      <c r="E24" s="20">
        <v>0.68</v>
      </c>
      <c r="F24" s="20">
        <v>18</v>
      </c>
      <c r="G24" s="20">
        <v>58.4</v>
      </c>
      <c r="H24" s="20">
        <v>88.8</v>
      </c>
      <c r="I24" s="20"/>
      <c r="J24" s="43">
        <v>6.5030000000000001</v>
      </c>
      <c r="K24" s="20">
        <v>320.60000000000002</v>
      </c>
      <c r="L24" s="20"/>
      <c r="M24" s="43">
        <v>55.71</v>
      </c>
      <c r="N24" s="20">
        <v>18.5</v>
      </c>
      <c r="O24" s="20"/>
      <c r="P24" s="20">
        <v>104.2</v>
      </c>
      <c r="Q24" s="20"/>
      <c r="R24" s="20">
        <v>54.6</v>
      </c>
      <c r="S24" s="20"/>
      <c r="T24" s="20">
        <v>5.4</v>
      </c>
      <c r="U24" s="20">
        <v>4.4400000000000004</v>
      </c>
      <c r="V24" s="20">
        <v>0.67</v>
      </c>
      <c r="W24" s="20">
        <v>0.24</v>
      </c>
      <c r="X24" s="20">
        <v>0.9</v>
      </c>
      <c r="Y24" s="20">
        <v>1.57</v>
      </c>
      <c r="Z24" t="s">
        <v>60</v>
      </c>
    </row>
    <row r="25" spans="1:26">
      <c r="A25" s="26">
        <v>3715.9</v>
      </c>
      <c r="B25" s="26">
        <v>46</v>
      </c>
      <c r="C25" s="26">
        <v>89683.7</v>
      </c>
      <c r="D25" s="26">
        <v>58045.7</v>
      </c>
      <c r="E25" s="26">
        <v>0.65</v>
      </c>
      <c r="F25" s="26">
        <v>18.7</v>
      </c>
      <c r="G25" s="26">
        <v>55.9</v>
      </c>
      <c r="H25" s="26">
        <v>63</v>
      </c>
      <c r="I25" s="26"/>
      <c r="J25" s="43">
        <v>-4.1390000000000002</v>
      </c>
      <c r="K25" s="26">
        <v>336</v>
      </c>
      <c r="L25" s="26"/>
      <c r="M25" s="43">
        <v>57.84</v>
      </c>
      <c r="N25" s="26">
        <v>26.7</v>
      </c>
      <c r="O25" s="26"/>
      <c r="P25" s="26">
        <v>115.6</v>
      </c>
      <c r="Q25" s="26"/>
      <c r="R25" s="26">
        <v>56.4</v>
      </c>
      <c r="S25" s="26"/>
      <c r="T25" s="26">
        <v>12.39</v>
      </c>
      <c r="U25" s="26">
        <v>10.02</v>
      </c>
      <c r="V25" s="26">
        <v>1.9</v>
      </c>
      <c r="W25" s="26">
        <v>0.56000000000000005</v>
      </c>
      <c r="X25" s="26">
        <v>0.8</v>
      </c>
      <c r="Y25" s="26">
        <v>1.66</v>
      </c>
      <c r="Z25" t="s">
        <v>60</v>
      </c>
    </row>
    <row r="26" spans="1:26">
      <c r="A26" s="26">
        <v>3714.8</v>
      </c>
      <c r="B26" s="26">
        <v>48</v>
      </c>
      <c r="C26" s="26">
        <v>8868.9</v>
      </c>
      <c r="D26" s="26">
        <v>58001.8</v>
      </c>
      <c r="E26" s="26">
        <v>0.65</v>
      </c>
      <c r="F26" s="26">
        <v>18.7</v>
      </c>
      <c r="G26" s="26">
        <v>58.4</v>
      </c>
      <c r="H26" s="26">
        <v>65</v>
      </c>
      <c r="I26" s="26"/>
      <c r="J26" s="43">
        <v>-3.2069999999999999</v>
      </c>
      <c r="K26" s="26">
        <v>350</v>
      </c>
      <c r="L26" s="26"/>
      <c r="M26" s="43">
        <v>59.72</v>
      </c>
      <c r="N26" s="26">
        <v>26.9</v>
      </c>
      <c r="O26" s="26"/>
      <c r="P26" s="26">
        <v>118.6</v>
      </c>
      <c r="Q26" s="26"/>
      <c r="R26" s="26">
        <v>59</v>
      </c>
      <c r="S26" s="26"/>
      <c r="T26" s="26">
        <v>12.81</v>
      </c>
      <c r="U26" s="26">
        <v>10.33</v>
      </c>
      <c r="V26" s="26">
        <v>1.9</v>
      </c>
      <c r="W26" s="26">
        <v>0.56000000000000005</v>
      </c>
      <c r="X26" s="26">
        <v>0.81</v>
      </c>
      <c r="Y26" s="26">
        <v>1.73</v>
      </c>
      <c r="Z26" t="s">
        <v>60</v>
      </c>
    </row>
    <row r="27" spans="1:26">
      <c r="A27" s="20">
        <v>3360.8</v>
      </c>
      <c r="B27" s="20">
        <v>48</v>
      </c>
      <c r="C27" s="20">
        <v>83619.399999999994</v>
      </c>
      <c r="D27" s="20">
        <v>53735.4</v>
      </c>
      <c r="E27" s="20">
        <v>0.64</v>
      </c>
      <c r="F27" s="20">
        <v>18.5</v>
      </c>
      <c r="G27" s="20">
        <v>59.2</v>
      </c>
      <c r="H27" s="20">
        <v>65</v>
      </c>
      <c r="I27" s="20"/>
      <c r="J27" s="43">
        <v>-3.2069999999999999</v>
      </c>
      <c r="K27" s="20">
        <v>360</v>
      </c>
      <c r="L27" s="20"/>
      <c r="M27" s="43">
        <v>61.02</v>
      </c>
      <c r="N27" s="20">
        <v>26.9</v>
      </c>
      <c r="O27" s="20"/>
      <c r="P27" s="20">
        <v>120.6</v>
      </c>
      <c r="Q27" s="20"/>
      <c r="R27" s="20">
        <v>60</v>
      </c>
      <c r="S27" s="20"/>
      <c r="T27" s="20">
        <v>13</v>
      </c>
      <c r="U27" s="20">
        <v>10.53</v>
      </c>
      <c r="V27" s="20">
        <v>1.9</v>
      </c>
      <c r="W27" s="20">
        <v>0.56000000000000005</v>
      </c>
      <c r="X27" s="20">
        <v>0.81</v>
      </c>
      <c r="Y27" s="20">
        <v>1.87</v>
      </c>
      <c r="Z27" t="s">
        <v>60</v>
      </c>
    </row>
    <row r="28" spans="1:26">
      <c r="A28" s="20">
        <v>3858</v>
      </c>
      <c r="B28" s="20">
        <v>48</v>
      </c>
      <c r="C28" s="20">
        <v>104147.2</v>
      </c>
      <c r="D28" s="20">
        <v>71149.399999999994</v>
      </c>
      <c r="E28" s="20">
        <v>0.68</v>
      </c>
      <c r="F28" s="20">
        <v>17.3</v>
      </c>
      <c r="G28" s="20">
        <v>59.1</v>
      </c>
      <c r="H28" s="20">
        <v>73</v>
      </c>
      <c r="I28" s="20">
        <v>70</v>
      </c>
      <c r="J28" s="43">
        <v>0.31840000000000002</v>
      </c>
      <c r="K28" s="20">
        <v>331</v>
      </c>
      <c r="L28" s="20">
        <v>335</v>
      </c>
      <c r="M28" s="43">
        <v>57.16</v>
      </c>
      <c r="N28" s="20">
        <v>15.9</v>
      </c>
      <c r="O28" s="20">
        <v>18.600000000000001</v>
      </c>
      <c r="P28" s="20">
        <v>105.8</v>
      </c>
      <c r="Q28" s="20">
        <v>110.4</v>
      </c>
      <c r="R28" s="20">
        <v>56.8</v>
      </c>
      <c r="S28" s="20">
        <v>54</v>
      </c>
      <c r="T28" s="20">
        <v>12.9</v>
      </c>
      <c r="U28" s="20">
        <v>10.85</v>
      </c>
      <c r="V28" s="20">
        <v>1.42</v>
      </c>
      <c r="W28" s="20">
        <v>0.58299999999999996</v>
      </c>
      <c r="X28" s="20">
        <v>0.83</v>
      </c>
      <c r="Y28" s="20">
        <v>1.49</v>
      </c>
      <c r="Z28" t="s">
        <v>60</v>
      </c>
    </row>
    <row r="29" spans="1:26">
      <c r="A29" s="20">
        <v>3751.8</v>
      </c>
      <c r="B29" s="20">
        <v>48</v>
      </c>
      <c r="C29" s="20">
        <v>104831.7</v>
      </c>
      <c r="D29" s="20">
        <v>69159.199999999997</v>
      </c>
      <c r="E29" s="20">
        <v>0.66</v>
      </c>
      <c r="F29" s="20">
        <v>17.3</v>
      </c>
      <c r="G29" s="20">
        <v>61.3</v>
      </c>
      <c r="H29" s="20">
        <v>82</v>
      </c>
      <c r="I29" s="20">
        <v>83.5</v>
      </c>
      <c r="J29" s="43">
        <v>3.952</v>
      </c>
      <c r="K29" s="20">
        <v>348</v>
      </c>
      <c r="L29" s="20">
        <v>355</v>
      </c>
      <c r="M29" s="43">
        <v>59.45</v>
      </c>
      <c r="N29" s="20">
        <v>12.2</v>
      </c>
      <c r="O29" s="20">
        <v>11.7</v>
      </c>
      <c r="P29" s="20">
        <v>91.8</v>
      </c>
      <c r="Q29" s="20">
        <v>93.5</v>
      </c>
      <c r="R29" s="20">
        <v>57.4</v>
      </c>
      <c r="S29" s="20">
        <v>57.5</v>
      </c>
      <c r="T29" s="20">
        <v>13.62</v>
      </c>
      <c r="U29" s="20">
        <v>11.37</v>
      </c>
      <c r="V29" s="20">
        <v>1.57</v>
      </c>
      <c r="W29" s="20">
        <v>0.64</v>
      </c>
      <c r="X29" s="20">
        <v>0.81</v>
      </c>
      <c r="Y29" s="20">
        <v>1.56</v>
      </c>
      <c r="Z29" t="s">
        <v>60</v>
      </c>
    </row>
    <row r="30" spans="1:26">
      <c r="A30" s="20">
        <v>3703.8</v>
      </c>
      <c r="B30" s="20">
        <v>48</v>
      </c>
      <c r="C30" s="20">
        <v>70935.399999999994</v>
      </c>
      <c r="D30" s="20">
        <v>47981.599999999999</v>
      </c>
      <c r="E30" s="20">
        <v>0.68</v>
      </c>
      <c r="F30" s="20">
        <v>20.100000000000001</v>
      </c>
      <c r="G30" s="20">
        <v>56.1</v>
      </c>
      <c r="H30" s="20">
        <v>86.1</v>
      </c>
      <c r="I30" s="20">
        <v>85</v>
      </c>
      <c r="J30" s="43">
        <v>5.5090000000000003</v>
      </c>
      <c r="K30" s="20">
        <v>271.8</v>
      </c>
      <c r="L30" s="20">
        <v>330</v>
      </c>
      <c r="M30" s="43">
        <v>48.42</v>
      </c>
      <c r="N30" s="20">
        <v>20</v>
      </c>
      <c r="O30" s="20">
        <v>22.5</v>
      </c>
      <c r="P30" s="20">
        <v>95</v>
      </c>
      <c r="Q30" s="20">
        <v>95.6</v>
      </c>
      <c r="R30" s="20">
        <v>54.8</v>
      </c>
      <c r="S30" s="20">
        <v>56.4</v>
      </c>
      <c r="T30" s="20">
        <v>10.199999999999999</v>
      </c>
      <c r="U30" s="20">
        <v>7.61</v>
      </c>
      <c r="V30" s="20">
        <v>1.91</v>
      </c>
      <c r="W30" s="20">
        <v>0.57999999999999996</v>
      </c>
      <c r="X30" s="20">
        <v>0.79</v>
      </c>
      <c r="Y30" s="20">
        <v>1.72</v>
      </c>
      <c r="Z30" t="s">
        <v>60</v>
      </c>
    </row>
    <row r="31" spans="1:26">
      <c r="A31" s="20">
        <v>3740.9</v>
      </c>
      <c r="B31" s="20">
        <v>48</v>
      </c>
      <c r="C31" s="20">
        <v>78836.7</v>
      </c>
      <c r="D31" s="20">
        <v>58145.2</v>
      </c>
      <c r="E31" s="20">
        <v>0.74</v>
      </c>
      <c r="F31" s="20">
        <v>18.8</v>
      </c>
      <c r="G31" s="20">
        <v>56.4</v>
      </c>
      <c r="H31" s="20">
        <v>94.9</v>
      </c>
      <c r="I31" s="20">
        <v>92</v>
      </c>
      <c r="J31" s="43">
        <v>8.67</v>
      </c>
      <c r="K31" s="20">
        <v>343.7</v>
      </c>
      <c r="L31" s="20">
        <v>337.5</v>
      </c>
      <c r="M31" s="43">
        <v>58.88</v>
      </c>
      <c r="N31" s="20">
        <v>18.600000000000001</v>
      </c>
      <c r="O31" s="20">
        <v>21.4</v>
      </c>
      <c r="P31" s="20">
        <v>91.7</v>
      </c>
      <c r="Q31" s="20">
        <v>92.4</v>
      </c>
      <c r="R31" s="20">
        <v>56.9</v>
      </c>
      <c r="S31" s="20">
        <v>59.2</v>
      </c>
      <c r="T31" s="20">
        <v>10.82</v>
      </c>
      <c r="U31" s="20">
        <v>8.17</v>
      </c>
      <c r="V31" s="20">
        <v>1.96</v>
      </c>
      <c r="W31" s="20">
        <v>0.6</v>
      </c>
      <c r="X31" s="20">
        <v>0.8</v>
      </c>
      <c r="Y31" s="20">
        <v>1.65</v>
      </c>
      <c r="Z31" t="s">
        <v>60</v>
      </c>
    </row>
    <row r="32" spans="1:26">
      <c r="A32" s="20">
        <v>3630.6</v>
      </c>
      <c r="B32" s="20">
        <v>48</v>
      </c>
      <c r="C32" s="20">
        <v>79298.7</v>
      </c>
      <c r="D32" s="20">
        <v>57844.7</v>
      </c>
      <c r="E32" s="20">
        <v>0.73</v>
      </c>
      <c r="F32" s="20">
        <v>18.600000000000001</v>
      </c>
      <c r="G32" s="20">
        <v>56</v>
      </c>
      <c r="H32" s="20">
        <v>94</v>
      </c>
      <c r="I32" s="20">
        <v>91</v>
      </c>
      <c r="J32" s="43">
        <v>8.3569999999999993</v>
      </c>
      <c r="K32" s="20">
        <v>340.8</v>
      </c>
      <c r="L32" s="20">
        <v>337.5</v>
      </c>
      <c r="M32" s="43">
        <v>58.49</v>
      </c>
      <c r="N32" s="20">
        <v>18.3</v>
      </c>
      <c r="O32" s="20">
        <v>21</v>
      </c>
      <c r="P32" s="20">
        <v>90.9</v>
      </c>
      <c r="Q32" s="20">
        <v>91.3</v>
      </c>
      <c r="R32" s="20">
        <v>56.6</v>
      </c>
      <c r="S32" s="20">
        <v>58.9</v>
      </c>
      <c r="T32" s="20">
        <v>10.63</v>
      </c>
      <c r="U32" s="20">
        <v>8.1</v>
      </c>
      <c r="V32" s="20">
        <v>1.89</v>
      </c>
      <c r="W32" s="20">
        <v>0.56999999999999995</v>
      </c>
      <c r="X32" s="20">
        <v>0.79</v>
      </c>
      <c r="Y32" s="20">
        <v>1.61</v>
      </c>
      <c r="Z32" t="s">
        <v>60</v>
      </c>
    </row>
    <row r="33" spans="1:26">
      <c r="A33" s="20">
        <v>1449.5</v>
      </c>
      <c r="B33" s="20">
        <v>48</v>
      </c>
      <c r="C33" s="20">
        <v>32022.9</v>
      </c>
      <c r="D33" s="20">
        <v>23148.2</v>
      </c>
      <c r="E33" s="20">
        <v>0.72</v>
      </c>
      <c r="F33" s="20">
        <v>18.5</v>
      </c>
      <c r="G33" s="20">
        <v>55.4</v>
      </c>
      <c r="H33" s="20">
        <v>75.400000000000006</v>
      </c>
      <c r="I33" s="20"/>
      <c r="J33" s="43">
        <v>1.319</v>
      </c>
      <c r="K33" s="20">
        <v>352.5</v>
      </c>
      <c r="L33" s="20"/>
      <c r="M33" s="43">
        <v>60.04</v>
      </c>
      <c r="N33" s="20">
        <v>23.6</v>
      </c>
      <c r="O33" s="20"/>
      <c r="P33" s="20">
        <v>114</v>
      </c>
      <c r="Q33" s="20"/>
      <c r="R33" s="20">
        <v>58.1</v>
      </c>
      <c r="S33" s="20"/>
      <c r="T33" s="20">
        <v>4.26</v>
      </c>
      <c r="U33" s="20">
        <v>3.59</v>
      </c>
      <c r="V33" s="20">
        <v>0.39</v>
      </c>
      <c r="W33" s="20">
        <v>0.26</v>
      </c>
      <c r="X33" s="20">
        <v>0.96</v>
      </c>
      <c r="Y33" s="20">
        <v>1.6</v>
      </c>
      <c r="Z33" t="s">
        <v>60</v>
      </c>
    </row>
    <row r="34" spans="1:26">
      <c r="A34" s="20">
        <v>3364.9</v>
      </c>
      <c r="B34" s="20">
        <v>46</v>
      </c>
      <c r="C34" s="20">
        <v>84648.4</v>
      </c>
      <c r="D34" s="20">
        <v>53979</v>
      </c>
      <c r="E34" s="20">
        <v>0.64</v>
      </c>
      <c r="F34" s="20">
        <v>18.5</v>
      </c>
      <c r="G34" s="20">
        <v>56.9</v>
      </c>
      <c r="H34" s="20">
        <v>63</v>
      </c>
      <c r="I34" s="20"/>
      <c r="J34" s="43">
        <v>-4.1390000000000002</v>
      </c>
      <c r="K34" s="20">
        <v>345</v>
      </c>
      <c r="L34" s="20"/>
      <c r="M34" s="43">
        <v>59.05</v>
      </c>
      <c r="N34" s="20">
        <v>26.9</v>
      </c>
      <c r="O34" s="20"/>
      <c r="P34" s="20">
        <v>118</v>
      </c>
      <c r="Q34" s="20"/>
      <c r="R34" s="20">
        <v>58</v>
      </c>
      <c r="S34" s="20"/>
      <c r="T34" s="20">
        <v>12.39</v>
      </c>
      <c r="U34" s="20">
        <v>10.08</v>
      </c>
      <c r="V34" s="20">
        <v>1.9</v>
      </c>
      <c r="W34" s="20">
        <v>0.56000000000000005</v>
      </c>
      <c r="X34" s="20">
        <v>0.81</v>
      </c>
      <c r="Y34" s="20">
        <v>1.76</v>
      </c>
      <c r="Z34" t="s">
        <v>60</v>
      </c>
    </row>
    <row r="35" spans="1:26">
      <c r="A35" s="20">
        <v>3360.8</v>
      </c>
      <c r="B35" s="20">
        <v>48</v>
      </c>
      <c r="C35" s="20">
        <v>83619.399999999994</v>
      </c>
      <c r="D35" s="20">
        <v>53735.4</v>
      </c>
      <c r="E35" s="20">
        <v>0.64</v>
      </c>
      <c r="F35" s="20">
        <v>18.5</v>
      </c>
      <c r="G35" s="20">
        <v>59.2</v>
      </c>
      <c r="H35" s="20">
        <v>65</v>
      </c>
      <c r="I35" s="20"/>
      <c r="J35" s="43">
        <v>-3.2069999999999999</v>
      </c>
      <c r="K35" s="20">
        <v>360</v>
      </c>
      <c r="L35" s="20"/>
      <c r="M35" s="43">
        <v>61.02</v>
      </c>
      <c r="N35" s="20">
        <v>26.9</v>
      </c>
      <c r="O35" s="20"/>
      <c r="P35" s="20">
        <v>120.6</v>
      </c>
      <c r="Q35" s="20"/>
      <c r="R35" s="20">
        <v>60</v>
      </c>
      <c r="S35" s="20"/>
      <c r="T35" s="20">
        <v>13</v>
      </c>
      <c r="U35" s="20">
        <v>10.53</v>
      </c>
      <c r="V35" s="20">
        <v>1.9</v>
      </c>
      <c r="W35" s="20">
        <v>0.56000000000000005</v>
      </c>
      <c r="X35" s="20">
        <v>0.81</v>
      </c>
      <c r="Y35" s="20">
        <v>1.87</v>
      </c>
      <c r="Z35" t="s">
        <v>60</v>
      </c>
    </row>
    <row r="36" spans="1:26">
      <c r="A36" s="20"/>
      <c r="B36" s="20"/>
      <c r="C36" s="20"/>
      <c r="D36" s="20"/>
      <c r="E36" s="20"/>
      <c r="F36" s="20"/>
      <c r="G36" s="20"/>
      <c r="H36" s="20"/>
      <c r="I36" s="20"/>
      <c r="J36" s="41"/>
      <c r="K36" s="20"/>
      <c r="L36" s="20"/>
      <c r="M36" s="41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6">
      <c r="A37" s="20"/>
      <c r="B37" s="20"/>
      <c r="C37" s="20"/>
      <c r="D37" s="20"/>
      <c r="E37" s="20"/>
      <c r="F37" s="20"/>
      <c r="G37" s="20"/>
      <c r="H37" s="20"/>
      <c r="I37" s="20"/>
      <c r="J37" s="41"/>
      <c r="K37" s="20"/>
      <c r="L37" s="20"/>
      <c r="M37" s="41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6">
      <c r="A38" s="20"/>
      <c r="B38" s="20"/>
      <c r="C38" s="20"/>
      <c r="D38" s="20"/>
      <c r="E38" s="20"/>
      <c r="F38" s="20"/>
      <c r="G38" s="20"/>
      <c r="H38" s="20"/>
      <c r="I38" s="20"/>
      <c r="J38" s="41"/>
      <c r="K38" s="20"/>
      <c r="L38" s="20"/>
      <c r="M38" s="41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6">
      <c r="A39" s="20"/>
      <c r="B39" s="20"/>
      <c r="C39" s="20"/>
      <c r="D39" s="20"/>
      <c r="E39" s="20"/>
      <c r="F39" s="20"/>
      <c r="G39" s="20"/>
      <c r="H39" s="20"/>
      <c r="I39" s="20"/>
      <c r="J39" s="41"/>
      <c r="K39" s="20"/>
      <c r="L39" s="20"/>
      <c r="M39" s="41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6">
      <c r="A40" s="20"/>
      <c r="B40" s="20"/>
      <c r="C40" s="20"/>
      <c r="D40" s="20"/>
      <c r="E40" s="20"/>
      <c r="F40" s="20"/>
      <c r="G40" s="20"/>
      <c r="H40" s="20"/>
      <c r="I40" s="20"/>
      <c r="J40" s="41"/>
      <c r="K40" s="20"/>
      <c r="L40" s="20"/>
      <c r="M40" s="41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6">
      <c r="A41" s="20"/>
      <c r="B41" s="20"/>
      <c r="C41" s="20"/>
      <c r="D41" s="20"/>
      <c r="E41" s="20"/>
      <c r="F41" s="20"/>
      <c r="G41" s="20"/>
      <c r="H41" s="20"/>
      <c r="I41" s="20"/>
      <c r="J41" s="41"/>
      <c r="K41" s="20"/>
      <c r="L41" s="20"/>
      <c r="M41" s="41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6">
      <c r="A42" s="20"/>
      <c r="B42" s="20"/>
      <c r="C42" s="20"/>
      <c r="D42" s="20"/>
      <c r="E42" s="20"/>
      <c r="F42" s="20"/>
      <c r="G42" s="20"/>
      <c r="H42" s="20"/>
      <c r="I42" s="20"/>
      <c r="J42" s="41"/>
      <c r="K42" s="20"/>
      <c r="L42" s="20"/>
      <c r="M42" s="41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6">
      <c r="A43" s="20"/>
      <c r="B43" s="20"/>
      <c r="C43" s="20"/>
      <c r="D43" s="20"/>
      <c r="E43" s="20"/>
      <c r="F43" s="20"/>
      <c r="G43" s="20"/>
      <c r="H43" s="20"/>
      <c r="I43" s="20"/>
      <c r="J43" s="41"/>
      <c r="K43" s="20"/>
      <c r="L43" s="20"/>
      <c r="M43" s="41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6">
      <c r="A44" s="20"/>
      <c r="B44" s="20"/>
      <c r="C44" s="20"/>
      <c r="D44" s="20"/>
      <c r="E44" s="20"/>
      <c r="F44" s="20"/>
      <c r="G44" s="20"/>
      <c r="H44" s="20"/>
      <c r="I44" s="20"/>
      <c r="J44" s="41"/>
      <c r="K44" s="20"/>
      <c r="L44" s="20"/>
      <c r="M44" s="41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6">
      <c r="A45" s="20"/>
      <c r="B45" s="20"/>
      <c r="C45" s="20"/>
      <c r="D45" s="20"/>
      <c r="E45" s="20"/>
      <c r="F45" s="20"/>
      <c r="G45" s="20"/>
      <c r="H45" s="20"/>
      <c r="I45" s="20"/>
      <c r="J45" s="41"/>
      <c r="K45" s="20"/>
      <c r="L45" s="20"/>
      <c r="M45" s="41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6">
      <c r="A46" s="20"/>
      <c r="B46" s="20"/>
      <c r="C46" s="20"/>
      <c r="D46" s="20"/>
      <c r="E46" s="20"/>
      <c r="F46" s="20"/>
      <c r="G46" s="20"/>
      <c r="H46" s="20"/>
      <c r="I46" s="20"/>
      <c r="J46" s="41"/>
      <c r="K46" s="20"/>
      <c r="L46" s="20"/>
      <c r="M46" s="41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6">
      <c r="A47" s="20"/>
      <c r="B47" s="20"/>
      <c r="C47" s="20"/>
      <c r="D47" s="20"/>
      <c r="E47" s="20"/>
      <c r="F47" s="20"/>
      <c r="G47" s="20"/>
      <c r="H47" s="20"/>
      <c r="I47" s="20"/>
      <c r="J47" s="41"/>
      <c r="K47" s="20"/>
      <c r="L47" s="20"/>
      <c r="M47" s="41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6">
      <c r="A48" s="20"/>
      <c r="B48" s="20"/>
      <c r="C48" s="20"/>
      <c r="D48" s="20"/>
      <c r="E48" s="20"/>
      <c r="F48" s="20"/>
      <c r="G48" s="20"/>
      <c r="H48" s="20"/>
      <c r="I48" s="20"/>
      <c r="J48" s="41"/>
      <c r="K48" s="20"/>
      <c r="L48" s="20"/>
      <c r="M48" s="41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>
      <c r="A49" s="20"/>
      <c r="B49" s="20"/>
      <c r="C49" s="20"/>
      <c r="D49" s="20"/>
      <c r="E49" s="20"/>
      <c r="F49" s="20"/>
      <c r="G49" s="20"/>
      <c r="H49" s="20"/>
      <c r="I49" s="20"/>
      <c r="J49" s="41"/>
      <c r="K49" s="20"/>
      <c r="L49" s="20"/>
      <c r="M49" s="41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>
      <c r="A50" s="20"/>
      <c r="B50" s="20"/>
      <c r="C50" s="20"/>
      <c r="D50" s="20"/>
      <c r="E50" s="20"/>
      <c r="F50" s="20"/>
      <c r="G50" s="20"/>
      <c r="H50" s="20"/>
      <c r="I50" s="20"/>
      <c r="J50" s="41"/>
      <c r="K50" s="20"/>
      <c r="L50" s="20"/>
      <c r="M50" s="41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>
      <c r="A51" s="20"/>
      <c r="B51" s="20"/>
      <c r="C51" s="20"/>
      <c r="D51" s="20"/>
      <c r="E51" s="20"/>
      <c r="F51" s="20"/>
      <c r="G51" s="20"/>
      <c r="H51" s="20"/>
      <c r="I51" s="20"/>
      <c r="J51" s="41"/>
      <c r="K51" s="20"/>
      <c r="L51" s="20"/>
      <c r="M51" s="41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>
      <c r="A52" s="20"/>
      <c r="B52" s="20"/>
      <c r="C52" s="20"/>
      <c r="D52" s="20"/>
      <c r="E52" s="20"/>
      <c r="F52" s="20"/>
      <c r="G52" s="20"/>
      <c r="H52" s="20"/>
      <c r="I52" s="20"/>
      <c r="J52" s="41"/>
      <c r="K52" s="20"/>
      <c r="L52" s="20"/>
      <c r="M52" s="41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>
      <c r="A53" s="20"/>
      <c r="B53" s="20"/>
      <c r="C53" s="20"/>
      <c r="D53" s="20"/>
      <c r="E53" s="20"/>
      <c r="F53" s="20"/>
      <c r="G53" s="20"/>
      <c r="H53" s="20"/>
      <c r="I53" s="20"/>
      <c r="J53" s="41"/>
      <c r="K53" s="20"/>
      <c r="L53" s="20"/>
      <c r="M53" s="41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>
      <c r="A54" s="20"/>
      <c r="B54" s="20"/>
      <c r="C54" s="20"/>
      <c r="D54" s="20"/>
      <c r="E54" s="20"/>
      <c r="F54" s="20"/>
      <c r="G54" s="20"/>
      <c r="H54" s="20"/>
      <c r="I54" s="20"/>
      <c r="J54" s="41"/>
      <c r="K54" s="20"/>
      <c r="L54" s="20"/>
      <c r="M54" s="41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>
      <c r="A55" s="20"/>
      <c r="B55" s="20"/>
      <c r="C55" s="20"/>
      <c r="D55" s="20"/>
      <c r="E55" s="20"/>
      <c r="F55" s="20"/>
      <c r="G55" s="20"/>
      <c r="H55" s="20"/>
      <c r="I55" s="20"/>
      <c r="J55" s="41"/>
      <c r="K55" s="20"/>
      <c r="L55" s="20"/>
      <c r="M55" s="41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>
      <c r="A56" s="20"/>
      <c r="B56" s="20"/>
      <c r="C56" s="20"/>
      <c r="D56" s="20"/>
      <c r="E56" s="20"/>
      <c r="F56" s="20"/>
      <c r="G56" s="20"/>
      <c r="H56" s="20"/>
      <c r="I56" s="20"/>
      <c r="J56" s="41"/>
      <c r="K56" s="20"/>
      <c r="L56" s="20"/>
      <c r="M56" s="41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>
      <c r="A57" s="20"/>
      <c r="B57" s="20"/>
      <c r="C57" s="20"/>
      <c r="D57" s="20"/>
      <c r="E57" s="20"/>
      <c r="F57" s="20"/>
      <c r="G57" s="20"/>
      <c r="H57" s="20"/>
      <c r="I57" s="20"/>
      <c r="J57" s="41"/>
      <c r="K57" s="20"/>
      <c r="L57" s="20"/>
      <c r="M57" s="41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>
      <c r="A58" s="20"/>
      <c r="B58" s="20"/>
      <c r="C58" s="20"/>
      <c r="D58" s="20"/>
      <c r="E58" s="20"/>
      <c r="F58" s="20"/>
      <c r="G58" s="20"/>
      <c r="H58" s="20"/>
      <c r="I58" s="20"/>
      <c r="J58" s="41"/>
      <c r="K58" s="20"/>
      <c r="L58" s="20"/>
      <c r="M58" s="41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>
      <c r="A59" s="20"/>
      <c r="B59" s="20"/>
      <c r="C59" s="20"/>
      <c r="D59" s="20"/>
      <c r="E59" s="20"/>
      <c r="F59" s="20"/>
      <c r="G59" s="20"/>
      <c r="H59" s="20"/>
      <c r="I59" s="20"/>
      <c r="J59" s="41"/>
      <c r="K59" s="20"/>
      <c r="L59" s="20"/>
      <c r="M59" s="41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>
      <c r="A60" s="20"/>
      <c r="B60" s="20"/>
      <c r="C60" s="20"/>
      <c r="D60" s="20"/>
      <c r="E60" s="20"/>
      <c r="F60" s="20"/>
      <c r="G60" s="20"/>
      <c r="H60" s="20"/>
      <c r="I60" s="20"/>
      <c r="J60" s="41"/>
      <c r="K60" s="20"/>
      <c r="L60" s="20"/>
      <c r="M60" s="41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>
      <c r="A61" s="20"/>
      <c r="B61" s="20"/>
      <c r="C61" s="20"/>
      <c r="D61" s="20"/>
      <c r="E61" s="20"/>
      <c r="F61" s="20"/>
      <c r="G61" s="20"/>
      <c r="H61" s="20"/>
      <c r="I61" s="20"/>
      <c r="J61" s="41"/>
      <c r="K61" s="20"/>
      <c r="L61" s="20"/>
      <c r="M61" s="41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1:25">
      <c r="A62" s="20"/>
      <c r="B62" s="20"/>
      <c r="C62" s="20"/>
      <c r="D62" s="20"/>
      <c r="E62" s="20"/>
      <c r="F62" s="20"/>
      <c r="G62" s="20"/>
      <c r="H62" s="20"/>
      <c r="I62" s="20"/>
      <c r="J62" s="41"/>
      <c r="K62" s="20"/>
      <c r="L62" s="20"/>
      <c r="M62" s="41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>
      <c r="A63" s="20"/>
      <c r="B63" s="20"/>
      <c r="C63" s="20"/>
      <c r="D63" s="20"/>
      <c r="E63" s="20"/>
      <c r="F63" s="20"/>
      <c r="G63" s="20"/>
      <c r="H63" s="20"/>
      <c r="I63" s="20"/>
      <c r="J63" s="41"/>
      <c r="K63" s="20"/>
      <c r="L63" s="20"/>
      <c r="M63" s="41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>
      <c r="A64" s="20"/>
      <c r="B64" s="20"/>
      <c r="C64" s="20"/>
      <c r="D64" s="20"/>
      <c r="E64" s="20"/>
      <c r="F64" s="20"/>
      <c r="G64" s="20"/>
      <c r="H64" s="20"/>
      <c r="I64" s="20"/>
      <c r="J64" s="41"/>
      <c r="K64" s="20"/>
      <c r="L64" s="20"/>
      <c r="M64" s="41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>
      <c r="A65" s="20"/>
      <c r="B65" s="20"/>
      <c r="C65" s="20"/>
      <c r="D65" s="20"/>
      <c r="E65" s="20"/>
      <c r="F65" s="20"/>
      <c r="G65" s="20"/>
      <c r="H65" s="20"/>
      <c r="I65" s="20"/>
      <c r="J65" s="41"/>
      <c r="K65" s="20"/>
      <c r="L65" s="20"/>
      <c r="M65" s="41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>
      <c r="A66" s="20"/>
      <c r="B66" s="20"/>
      <c r="C66" s="20"/>
      <c r="D66" s="20"/>
      <c r="E66" s="20"/>
      <c r="F66" s="20"/>
      <c r="G66" s="20"/>
      <c r="H66" s="20"/>
      <c r="I66" s="20"/>
      <c r="J66" s="41"/>
      <c r="K66" s="20"/>
      <c r="L66" s="20"/>
      <c r="M66" s="41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>
      <c r="A67" s="20"/>
      <c r="B67" s="20"/>
      <c r="C67" s="20"/>
      <c r="D67" s="20"/>
      <c r="E67" s="20"/>
      <c r="F67" s="20"/>
      <c r="G67" s="20"/>
      <c r="H67" s="20"/>
      <c r="I67" s="20"/>
      <c r="J67" s="41"/>
      <c r="K67" s="20"/>
      <c r="L67" s="20"/>
      <c r="M67" s="41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>
      <c r="A68" s="20"/>
      <c r="B68" s="20"/>
      <c r="C68" s="20"/>
      <c r="D68" s="20"/>
      <c r="E68" s="20"/>
      <c r="F68" s="20"/>
      <c r="G68" s="20"/>
      <c r="H68" s="20"/>
      <c r="I68" s="20"/>
      <c r="J68" s="41"/>
      <c r="K68" s="20"/>
      <c r="L68" s="20"/>
      <c r="M68" s="41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>
      <c r="A69" s="20"/>
      <c r="B69" s="20"/>
      <c r="C69" s="20"/>
      <c r="D69" s="20"/>
      <c r="E69" s="20"/>
      <c r="F69" s="20"/>
      <c r="G69" s="20"/>
      <c r="H69" s="20"/>
      <c r="I69" s="20"/>
      <c r="J69" s="41"/>
      <c r="K69" s="20"/>
      <c r="L69" s="20"/>
      <c r="M69" s="41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>
      <c r="A70" s="20"/>
      <c r="B70" s="20"/>
      <c r="C70" s="20"/>
      <c r="D70" s="20"/>
      <c r="E70" s="20"/>
      <c r="F70" s="20"/>
      <c r="G70" s="20"/>
      <c r="H70" s="20"/>
      <c r="I70" s="20"/>
      <c r="J70" s="41"/>
      <c r="K70" s="20"/>
      <c r="L70" s="20"/>
      <c r="M70" s="41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>
      <c r="A71" s="20"/>
      <c r="B71" s="20"/>
      <c r="C71" s="20"/>
      <c r="D71" s="20"/>
      <c r="E71" s="20"/>
      <c r="F71" s="20"/>
      <c r="G71" s="20"/>
      <c r="H71" s="20"/>
      <c r="I71" s="20"/>
      <c r="J71" s="41"/>
      <c r="K71" s="20"/>
      <c r="L71" s="20"/>
      <c r="M71" s="41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>
      <c r="A72" s="20"/>
      <c r="B72" s="20"/>
      <c r="C72" s="20"/>
      <c r="D72" s="20"/>
      <c r="E72" s="20"/>
      <c r="F72" s="20"/>
      <c r="G72" s="20"/>
      <c r="H72" s="20"/>
      <c r="I72" s="20"/>
      <c r="J72" s="41"/>
      <c r="K72" s="20"/>
      <c r="L72" s="20"/>
      <c r="M72" s="41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>
      <c r="A73" s="20"/>
      <c r="B73" s="20"/>
      <c r="C73" s="20"/>
      <c r="D73" s="20"/>
      <c r="E73" s="20"/>
      <c r="F73" s="20"/>
      <c r="G73" s="20"/>
      <c r="H73" s="20"/>
      <c r="I73" s="20"/>
      <c r="J73" s="41"/>
      <c r="K73" s="20"/>
      <c r="L73" s="20"/>
      <c r="M73" s="41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>
      <c r="A74" s="20"/>
      <c r="B74" s="20"/>
      <c r="C74" s="20"/>
      <c r="D74" s="20"/>
      <c r="E74" s="20"/>
      <c r="F74" s="20"/>
      <c r="G74" s="20"/>
      <c r="H74" s="20"/>
      <c r="I74" s="20"/>
      <c r="J74" s="41"/>
      <c r="K74" s="20"/>
      <c r="L74" s="20"/>
      <c r="M74" s="41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>
      <c r="A75" s="20"/>
      <c r="B75" s="20"/>
      <c r="C75" s="20"/>
      <c r="D75" s="20"/>
      <c r="E75" s="20"/>
      <c r="F75" s="20"/>
      <c r="G75" s="20"/>
      <c r="H75" s="20"/>
      <c r="I75" s="20"/>
      <c r="J75" s="41"/>
      <c r="K75" s="20"/>
      <c r="L75" s="20"/>
      <c r="M75" s="41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>
      <c r="A76" s="20"/>
      <c r="B76" s="20"/>
      <c r="C76" s="20"/>
      <c r="D76" s="20"/>
      <c r="E76" s="20"/>
      <c r="F76" s="20"/>
      <c r="G76" s="20"/>
      <c r="H76" s="20"/>
      <c r="I76" s="20"/>
      <c r="J76" s="41"/>
      <c r="K76" s="20"/>
      <c r="L76" s="20"/>
      <c r="M76" s="41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>
      <c r="A77" s="20"/>
      <c r="B77" s="20"/>
      <c r="C77" s="20"/>
      <c r="D77" s="20"/>
      <c r="E77" s="20"/>
      <c r="F77" s="20"/>
      <c r="G77" s="20"/>
      <c r="H77" s="20"/>
      <c r="I77" s="20"/>
      <c r="J77" s="41"/>
      <c r="K77" s="20"/>
      <c r="L77" s="20"/>
      <c r="M77" s="41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>
      <c r="A78" s="20"/>
      <c r="B78" s="20"/>
      <c r="C78" s="20"/>
      <c r="D78" s="20"/>
      <c r="E78" s="20"/>
      <c r="F78" s="20"/>
      <c r="G78" s="20"/>
      <c r="H78" s="20"/>
      <c r="I78" s="20"/>
      <c r="J78" s="41"/>
      <c r="K78" s="20"/>
      <c r="L78" s="20"/>
      <c r="M78" s="41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>
      <c r="A79" s="20"/>
      <c r="B79" s="20"/>
      <c r="C79" s="20"/>
      <c r="D79" s="20"/>
      <c r="E79" s="20"/>
      <c r="F79" s="20"/>
      <c r="G79" s="20"/>
      <c r="H79" s="20"/>
      <c r="I79" s="20"/>
      <c r="J79" s="41"/>
      <c r="K79" s="20"/>
      <c r="L79" s="20"/>
      <c r="M79" s="41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>
      <c r="A80" s="20"/>
      <c r="B80" s="20"/>
      <c r="C80" s="20"/>
      <c r="D80" s="20"/>
      <c r="E80" s="20"/>
      <c r="F80" s="20"/>
      <c r="G80" s="20"/>
      <c r="H80" s="20"/>
      <c r="I80" s="20"/>
      <c r="J80" s="41"/>
      <c r="K80" s="20"/>
      <c r="L80" s="20"/>
      <c r="M80" s="41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>
      <c r="A81" s="20"/>
      <c r="B81" s="20"/>
      <c r="C81" s="20"/>
      <c r="D81" s="20"/>
      <c r="E81" s="20"/>
      <c r="F81" s="20"/>
      <c r="G81" s="20"/>
      <c r="H81" s="20"/>
      <c r="I81" s="20"/>
      <c r="J81" s="41"/>
      <c r="K81" s="20"/>
      <c r="L81" s="20"/>
      <c r="M81" s="41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>
      <c r="A82" s="20"/>
      <c r="B82" s="20"/>
      <c r="C82" s="20"/>
      <c r="D82" s="20"/>
      <c r="E82" s="20"/>
      <c r="F82" s="20"/>
      <c r="G82" s="20"/>
      <c r="H82" s="20"/>
      <c r="I82" s="20"/>
      <c r="J82" s="41"/>
      <c r="K82" s="20"/>
      <c r="L82" s="20"/>
      <c r="M82" s="41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>
      <c r="A83" s="20"/>
      <c r="B83" s="20"/>
      <c r="C83" s="20"/>
      <c r="D83" s="20"/>
      <c r="E83" s="20"/>
      <c r="F83" s="20"/>
      <c r="G83" s="20"/>
      <c r="H83" s="20"/>
      <c r="I83" s="20"/>
      <c r="J83" s="41"/>
      <c r="K83" s="20"/>
      <c r="L83" s="20"/>
      <c r="M83" s="41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>
      <c r="A84" s="20"/>
      <c r="B84" s="20"/>
      <c r="C84" s="20"/>
      <c r="D84" s="20"/>
      <c r="E84" s="20"/>
      <c r="F84" s="20"/>
      <c r="G84" s="20"/>
      <c r="H84" s="20"/>
      <c r="I84" s="20"/>
      <c r="J84" s="41"/>
      <c r="K84" s="20"/>
      <c r="L84" s="20"/>
      <c r="M84" s="41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>
      <c r="A85" s="20"/>
      <c r="B85" s="20"/>
      <c r="C85" s="20"/>
      <c r="D85" s="20"/>
      <c r="E85" s="20"/>
      <c r="F85" s="20"/>
      <c r="G85" s="20"/>
      <c r="H85" s="20"/>
      <c r="I85" s="20"/>
      <c r="J85" s="41"/>
      <c r="K85" s="20"/>
      <c r="L85" s="20"/>
      <c r="M85" s="41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>
      <c r="A86" s="20"/>
      <c r="B86" s="20"/>
      <c r="C86" s="20"/>
      <c r="D86" s="20"/>
      <c r="E86" s="20"/>
      <c r="F86" s="20"/>
      <c r="G86" s="20"/>
      <c r="H86" s="20"/>
      <c r="I86" s="20"/>
      <c r="J86" s="41"/>
      <c r="K86" s="20"/>
      <c r="L86" s="20"/>
      <c r="M86" s="41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>
      <c r="A87" s="20"/>
      <c r="B87" s="20"/>
      <c r="C87" s="20"/>
      <c r="D87" s="20"/>
      <c r="E87" s="20"/>
      <c r="F87" s="20"/>
      <c r="G87" s="20"/>
      <c r="H87" s="20"/>
      <c r="I87" s="20"/>
      <c r="J87" s="41"/>
      <c r="K87" s="20"/>
      <c r="L87" s="20"/>
      <c r="M87" s="41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>
      <c r="A88" s="20"/>
      <c r="B88" s="20"/>
      <c r="C88" s="20"/>
      <c r="D88" s="20"/>
      <c r="E88" s="20"/>
      <c r="F88" s="20"/>
      <c r="G88" s="20"/>
      <c r="H88" s="20"/>
      <c r="I88" s="20"/>
      <c r="J88" s="41"/>
      <c r="K88" s="20"/>
      <c r="L88" s="20"/>
      <c r="M88" s="41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>
      <c r="A89" s="20"/>
      <c r="B89" s="20"/>
      <c r="C89" s="20"/>
      <c r="D89" s="20"/>
      <c r="E89" s="20"/>
      <c r="F89" s="20"/>
      <c r="G89" s="20"/>
      <c r="H89" s="20"/>
      <c r="I89" s="20"/>
      <c r="J89" s="41"/>
      <c r="K89" s="20"/>
      <c r="L89" s="20"/>
      <c r="M89" s="41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>
      <c r="A90" s="20"/>
      <c r="B90" s="20"/>
      <c r="C90" s="20"/>
      <c r="D90" s="20"/>
      <c r="E90" s="20"/>
      <c r="F90" s="20"/>
      <c r="G90" s="20"/>
      <c r="H90" s="20"/>
      <c r="I90" s="20"/>
      <c r="J90" s="41"/>
      <c r="K90" s="20"/>
      <c r="L90" s="20"/>
      <c r="M90" s="41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>
      <c r="A91" s="20"/>
      <c r="B91" s="20"/>
      <c r="C91" s="20"/>
      <c r="D91" s="20"/>
      <c r="E91" s="20"/>
      <c r="F91" s="20"/>
      <c r="G91" s="20"/>
      <c r="H91" s="20"/>
      <c r="I91" s="20"/>
      <c r="J91" s="41"/>
      <c r="K91" s="20"/>
      <c r="L91" s="20"/>
      <c r="M91" s="41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>
      <c r="A92" s="20"/>
      <c r="B92" s="20"/>
      <c r="C92" s="20"/>
      <c r="D92" s="20"/>
      <c r="E92" s="20"/>
      <c r="F92" s="20"/>
      <c r="G92" s="20"/>
      <c r="H92" s="20"/>
      <c r="I92" s="20"/>
      <c r="J92" s="41"/>
      <c r="K92" s="20"/>
      <c r="L92" s="20"/>
      <c r="M92" s="41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:25">
      <c r="A93" s="20"/>
      <c r="B93" s="20"/>
      <c r="C93" s="20"/>
      <c r="D93" s="20"/>
      <c r="E93" s="20"/>
      <c r="F93" s="20"/>
      <c r="G93" s="20"/>
      <c r="H93" s="20"/>
      <c r="I93" s="20"/>
      <c r="J93" s="41"/>
      <c r="K93" s="20"/>
      <c r="L93" s="20"/>
      <c r="M93" s="41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>
      <c r="A94" s="20"/>
      <c r="B94" s="20"/>
      <c r="C94" s="20"/>
      <c r="D94" s="20"/>
      <c r="E94" s="20"/>
      <c r="F94" s="20"/>
      <c r="G94" s="20"/>
      <c r="H94" s="20"/>
      <c r="I94" s="20"/>
      <c r="J94" s="41"/>
      <c r="K94" s="20"/>
      <c r="L94" s="20"/>
      <c r="M94" s="41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25">
      <c r="A95" s="20"/>
      <c r="B95" s="20"/>
      <c r="C95" s="20"/>
      <c r="D95" s="20"/>
      <c r="E95" s="20"/>
      <c r="F95" s="20"/>
      <c r="G95" s="20"/>
      <c r="H95" s="20"/>
      <c r="I95" s="20"/>
      <c r="J95" s="41"/>
      <c r="K95" s="20"/>
      <c r="L95" s="20"/>
      <c r="M95" s="41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>
      <c r="A96" s="20"/>
      <c r="B96" s="20"/>
      <c r="C96" s="20"/>
      <c r="D96" s="20"/>
      <c r="E96" s="20"/>
      <c r="F96" s="20"/>
      <c r="G96" s="20"/>
      <c r="H96" s="20"/>
      <c r="I96" s="20"/>
      <c r="J96" s="41"/>
      <c r="K96" s="20"/>
      <c r="L96" s="20"/>
      <c r="M96" s="41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:25">
      <c r="A97" s="20"/>
      <c r="B97" s="20"/>
      <c r="C97" s="20"/>
      <c r="D97" s="20"/>
      <c r="E97" s="20"/>
      <c r="F97" s="20"/>
      <c r="G97" s="20"/>
      <c r="H97" s="20"/>
      <c r="I97" s="20"/>
      <c r="J97" s="41"/>
      <c r="K97" s="20"/>
      <c r="L97" s="20"/>
      <c r="M97" s="41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>
      <c r="A98" s="20"/>
      <c r="B98" s="20"/>
      <c r="C98" s="20"/>
      <c r="D98" s="20"/>
      <c r="E98" s="20"/>
      <c r="F98" s="20"/>
      <c r="G98" s="20"/>
      <c r="H98" s="20"/>
      <c r="I98" s="20"/>
      <c r="J98" s="41"/>
      <c r="K98" s="20"/>
      <c r="L98" s="20"/>
      <c r="M98" s="41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:25">
      <c r="A99" s="20"/>
      <c r="B99" s="20"/>
      <c r="C99" s="20"/>
      <c r="D99" s="20"/>
      <c r="E99" s="20"/>
      <c r="F99" s="20"/>
      <c r="G99" s="20"/>
      <c r="H99" s="20"/>
      <c r="I99" s="20"/>
      <c r="J99" s="41"/>
      <c r="K99" s="20"/>
      <c r="L99" s="20"/>
      <c r="M99" s="41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>
      <c r="A100" s="20"/>
      <c r="B100" s="20"/>
      <c r="C100" s="20"/>
      <c r="D100" s="20"/>
      <c r="E100" s="20"/>
      <c r="F100" s="20"/>
      <c r="G100" s="20"/>
      <c r="H100" s="20"/>
      <c r="I100" s="20"/>
      <c r="J100" s="41"/>
      <c r="K100" s="20"/>
      <c r="L100" s="20"/>
      <c r="M100" s="41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>
      <c r="A101" s="20"/>
      <c r="B101" s="20"/>
      <c r="C101" s="20"/>
      <c r="D101" s="20"/>
      <c r="E101" s="20"/>
      <c r="F101" s="20"/>
      <c r="G101" s="20"/>
      <c r="H101" s="20"/>
      <c r="I101" s="20"/>
      <c r="J101" s="41"/>
      <c r="K101" s="20"/>
      <c r="L101" s="20"/>
      <c r="M101" s="41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>
      <c r="A102" s="20"/>
      <c r="B102" s="20"/>
      <c r="C102" s="20"/>
      <c r="D102" s="20"/>
      <c r="E102" s="20"/>
      <c r="F102" s="20"/>
      <c r="G102" s="20"/>
      <c r="H102" s="20"/>
      <c r="I102" s="20"/>
      <c r="J102" s="41"/>
      <c r="K102" s="20"/>
      <c r="L102" s="20"/>
      <c r="M102" s="41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>
      <c r="A103" s="20"/>
      <c r="B103" s="20"/>
      <c r="C103" s="20"/>
      <c r="D103" s="20"/>
      <c r="E103" s="20"/>
      <c r="F103" s="20"/>
      <c r="G103" s="20"/>
      <c r="H103" s="20"/>
      <c r="I103" s="20"/>
      <c r="J103" s="41"/>
      <c r="K103" s="20"/>
      <c r="L103" s="20"/>
      <c r="M103" s="41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</sheetData>
  <mergeCells count="4">
    <mergeCell ref="H1:S1"/>
    <mergeCell ref="T1:W1"/>
    <mergeCell ref="X1:X2"/>
    <mergeCell ref="Y1:Y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3"/>
  <sheetViews>
    <sheetView workbookViewId="0">
      <selection activeCell="AD3" sqref="AB3:AD44"/>
    </sheetView>
  </sheetViews>
  <sheetFormatPr baseColWidth="10" defaultColWidth="8.83203125" defaultRowHeight="15"/>
  <cols>
    <col min="1" max="1" width="9.33203125" style="27" bestFit="1" customWidth="1"/>
    <col min="2" max="2" width="7.6640625" style="27" customWidth="1"/>
    <col min="3" max="3" width="10.6640625" style="27" customWidth="1"/>
    <col min="4" max="4" width="10" style="27" customWidth="1"/>
    <col min="5" max="5" width="5.1640625" style="27" customWidth="1"/>
    <col min="6" max="6" width="6" style="27" customWidth="1"/>
    <col min="7" max="7" width="6.83203125" style="27" bestFit="1" customWidth="1"/>
    <col min="8" max="8" width="5" style="27" customWidth="1"/>
    <col min="9" max="9" width="5.5" style="27" customWidth="1"/>
    <col min="10" max="10" width="7.5" style="27" customWidth="1"/>
    <col min="11" max="11" width="4.5" style="27" customWidth="1"/>
    <col min="12" max="12" width="5.1640625" style="27" customWidth="1"/>
    <col min="13" max="13" width="6.83203125" style="27" customWidth="1"/>
    <col min="14" max="14" width="5.33203125" style="27" customWidth="1"/>
    <col min="15" max="16" width="5.6640625" style="27" customWidth="1"/>
    <col min="17" max="17" width="6" style="27" customWidth="1"/>
    <col min="18" max="19" width="7.83203125" style="27" customWidth="1"/>
    <col min="20" max="20" width="5.83203125" style="27" bestFit="1" customWidth="1"/>
    <col min="21" max="21" width="6.83203125" style="27" bestFit="1" customWidth="1"/>
    <col min="22" max="23" width="5.83203125" style="27" bestFit="1" customWidth="1"/>
    <col min="24" max="24" width="6.6640625" style="27" bestFit="1" customWidth="1"/>
    <col min="25" max="25" width="6.6640625" style="27" customWidth="1"/>
    <col min="26" max="26" width="7.1640625" style="27" bestFit="1" customWidth="1"/>
  </cols>
  <sheetData>
    <row r="1" spans="1:26" ht="32">
      <c r="A1" s="20" t="s">
        <v>17</v>
      </c>
      <c r="B1" s="25" t="s">
        <v>18</v>
      </c>
      <c r="C1" s="25" t="s">
        <v>16</v>
      </c>
      <c r="D1" s="25" t="s">
        <v>19</v>
      </c>
      <c r="E1" s="20" t="s">
        <v>20</v>
      </c>
      <c r="F1" s="20" t="s">
        <v>21</v>
      </c>
      <c r="G1" s="20" t="s">
        <v>22</v>
      </c>
      <c r="H1" s="59" t="s">
        <v>23</v>
      </c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60" t="s">
        <v>24</v>
      </c>
      <c r="U1" s="61"/>
      <c r="V1" s="61"/>
      <c r="W1" s="62"/>
      <c r="X1" s="63" t="s">
        <v>25</v>
      </c>
      <c r="Y1" s="65" t="s">
        <v>26</v>
      </c>
      <c r="Z1" s="65" t="s">
        <v>4</v>
      </c>
    </row>
    <row r="2" spans="1:26" ht="32">
      <c r="A2" s="20"/>
      <c r="B2" s="20"/>
      <c r="C2" s="20"/>
      <c r="D2" s="20"/>
      <c r="E2" s="20"/>
      <c r="F2" s="20"/>
      <c r="G2" s="20"/>
      <c r="H2" s="25" t="s">
        <v>36</v>
      </c>
      <c r="I2" s="25" t="s">
        <v>37</v>
      </c>
      <c r="J2" s="48" t="s">
        <v>61</v>
      </c>
      <c r="K2" s="25" t="s">
        <v>38</v>
      </c>
      <c r="L2" s="25" t="s">
        <v>39</v>
      </c>
      <c r="M2" s="48" t="s">
        <v>62</v>
      </c>
      <c r="N2" s="25" t="s">
        <v>40</v>
      </c>
      <c r="O2" s="25" t="s">
        <v>41</v>
      </c>
      <c r="P2" s="25" t="s">
        <v>42</v>
      </c>
      <c r="Q2" s="25" t="s">
        <v>43</v>
      </c>
      <c r="R2" s="25" t="s">
        <v>44</v>
      </c>
      <c r="S2" s="25" t="s">
        <v>45</v>
      </c>
      <c r="T2" s="20" t="s">
        <v>32</v>
      </c>
      <c r="U2" s="20" t="s">
        <v>46</v>
      </c>
      <c r="V2" s="20" t="s">
        <v>34</v>
      </c>
      <c r="W2" s="20" t="s">
        <v>35</v>
      </c>
      <c r="X2" s="64"/>
      <c r="Y2" s="66"/>
      <c r="Z2" s="66"/>
    </row>
    <row r="3" spans="1:26">
      <c r="A3" s="21">
        <v>4074.6</v>
      </c>
      <c r="B3" s="20">
        <v>48</v>
      </c>
      <c r="C3" s="20">
        <v>93096</v>
      </c>
      <c r="D3" s="20">
        <v>75058.7</v>
      </c>
      <c r="E3" s="20">
        <v>0.81</v>
      </c>
      <c r="F3" s="20">
        <v>17.3</v>
      </c>
      <c r="G3" s="20">
        <v>58.8</v>
      </c>
      <c r="H3" s="20">
        <v>162.5</v>
      </c>
      <c r="I3" s="20">
        <v>169</v>
      </c>
      <c r="J3" s="43">
        <v>11.1</v>
      </c>
      <c r="K3" s="20">
        <v>552.5</v>
      </c>
      <c r="L3" s="20">
        <v>533</v>
      </c>
      <c r="M3" s="43">
        <v>59.6</v>
      </c>
      <c r="N3" s="20">
        <v>21</v>
      </c>
      <c r="O3" s="20">
        <v>20.3</v>
      </c>
      <c r="P3" s="20">
        <v>93.1</v>
      </c>
      <c r="Q3" s="20">
        <v>86.3</v>
      </c>
      <c r="R3" s="20">
        <v>54.5</v>
      </c>
      <c r="S3" s="20">
        <v>56.4</v>
      </c>
      <c r="T3" s="20">
        <v>12.1</v>
      </c>
      <c r="U3" s="20">
        <v>9.3800000000000008</v>
      </c>
      <c r="V3" s="20">
        <v>2.17</v>
      </c>
      <c r="W3" s="20">
        <v>0.5</v>
      </c>
      <c r="X3" s="20">
        <v>0.82</v>
      </c>
      <c r="Y3" s="20">
        <v>1.56</v>
      </c>
      <c r="Z3" s="28" t="s">
        <v>63</v>
      </c>
    </row>
    <row r="4" spans="1:26">
      <c r="A4" s="21">
        <v>2095.6999999999998</v>
      </c>
      <c r="B4" s="20">
        <v>46</v>
      </c>
      <c r="C4" s="20">
        <v>51682.6</v>
      </c>
      <c r="D4" s="20">
        <v>34568.5</v>
      </c>
      <c r="E4" s="20">
        <v>0.67</v>
      </c>
      <c r="F4" s="20">
        <v>18.3</v>
      </c>
      <c r="G4" s="20">
        <v>55</v>
      </c>
      <c r="H4" s="20">
        <v>76</v>
      </c>
      <c r="I4" s="20"/>
      <c r="J4" s="43">
        <v>1.5649999999999999</v>
      </c>
      <c r="K4" s="20">
        <v>320</v>
      </c>
      <c r="L4" s="20"/>
      <c r="M4" s="43">
        <v>55.63</v>
      </c>
      <c r="N4" s="20">
        <v>26.6</v>
      </c>
      <c r="O4" s="20"/>
      <c r="P4" s="20">
        <v>106.5</v>
      </c>
      <c r="Q4" s="20"/>
      <c r="R4" s="20">
        <v>50.9</v>
      </c>
      <c r="S4" s="20">
        <v>53</v>
      </c>
      <c r="T4" s="20">
        <v>6.41</v>
      </c>
      <c r="U4" s="20">
        <v>4.5999999999999996</v>
      </c>
      <c r="V4" s="20">
        <v>1.32</v>
      </c>
      <c r="W4" s="20">
        <v>0.46</v>
      </c>
      <c r="X4" s="20">
        <v>0.86</v>
      </c>
      <c r="Y4" s="20">
        <v>1.49</v>
      </c>
      <c r="Z4" s="20" t="s">
        <v>60</v>
      </c>
    </row>
    <row r="5" spans="1:26">
      <c r="A5" s="21">
        <v>2095.6</v>
      </c>
      <c r="B5" s="20">
        <v>48</v>
      </c>
      <c r="C5" s="20">
        <v>50539.3</v>
      </c>
      <c r="D5" s="20">
        <v>34329.599999999999</v>
      </c>
      <c r="E5" s="20">
        <v>0.68</v>
      </c>
      <c r="F5" s="20">
        <v>18.3</v>
      </c>
      <c r="G5" s="20">
        <v>56.8</v>
      </c>
      <c r="H5" s="20">
        <v>77</v>
      </c>
      <c r="I5" s="20"/>
      <c r="J5" s="43">
        <v>1.9730000000000001</v>
      </c>
      <c r="K5" s="20">
        <v>330</v>
      </c>
      <c r="L5" s="20"/>
      <c r="M5" s="43">
        <v>57.02</v>
      </c>
      <c r="N5" s="20">
        <v>26.7</v>
      </c>
      <c r="O5" s="20"/>
      <c r="P5" s="20">
        <v>109.1</v>
      </c>
      <c r="Q5" s="20"/>
      <c r="R5" s="20" t="s">
        <v>64</v>
      </c>
      <c r="S5" s="20"/>
      <c r="T5" s="20">
        <v>6.58</v>
      </c>
      <c r="U5" s="20">
        <v>4.82</v>
      </c>
      <c r="V5" s="20">
        <v>1.31</v>
      </c>
      <c r="W5" s="20">
        <v>0.45</v>
      </c>
      <c r="X5" s="20">
        <v>0.87</v>
      </c>
      <c r="Y5" s="20">
        <v>1.56</v>
      </c>
      <c r="Z5" s="20" t="s">
        <v>60</v>
      </c>
    </row>
    <row r="6" spans="1:26">
      <c r="A6" s="21">
        <v>2029.73</v>
      </c>
      <c r="B6" s="20">
        <v>46</v>
      </c>
      <c r="C6" s="20">
        <v>57483.03</v>
      </c>
      <c r="D6" s="20">
        <v>39871.96</v>
      </c>
      <c r="E6" s="20">
        <v>0.69</v>
      </c>
      <c r="F6" s="20">
        <v>16.600000000000001</v>
      </c>
      <c r="G6" s="20">
        <v>58</v>
      </c>
      <c r="H6" s="20">
        <v>84</v>
      </c>
      <c r="I6" s="20"/>
      <c r="J6" s="43">
        <v>4.718</v>
      </c>
      <c r="K6" s="20">
        <v>342.5</v>
      </c>
      <c r="L6" s="20"/>
      <c r="M6" s="43">
        <v>58.72</v>
      </c>
      <c r="N6" s="20">
        <v>24.9</v>
      </c>
      <c r="O6" s="20"/>
      <c r="P6" s="20">
        <v>99.2</v>
      </c>
      <c r="Q6" s="20"/>
      <c r="R6" s="20">
        <v>53.9</v>
      </c>
      <c r="S6" s="20"/>
      <c r="T6" s="20">
        <v>7.5949999999999998</v>
      </c>
      <c r="U6" s="20">
        <v>6.048</v>
      </c>
      <c r="V6" s="20">
        <v>1.0489999999999999</v>
      </c>
      <c r="W6" s="20">
        <v>0.39500000000000002</v>
      </c>
      <c r="X6" s="20">
        <v>0.95</v>
      </c>
      <c r="Y6" s="20">
        <v>1.59</v>
      </c>
      <c r="Z6" s="20" t="s">
        <v>60</v>
      </c>
    </row>
    <row r="7" spans="1:26">
      <c r="A7" s="21">
        <v>2556.5</v>
      </c>
      <c r="B7" s="20">
        <v>48</v>
      </c>
      <c r="C7" s="20">
        <v>56903.199999999997</v>
      </c>
      <c r="D7" s="20">
        <v>44553.4</v>
      </c>
      <c r="E7" s="20">
        <v>0.78</v>
      </c>
      <c r="F7" s="20">
        <v>17.8</v>
      </c>
      <c r="G7" s="20">
        <v>60.2</v>
      </c>
      <c r="H7" s="20">
        <v>173</v>
      </c>
      <c r="I7" s="20"/>
      <c r="J7" s="43">
        <v>13.25</v>
      </c>
      <c r="K7" s="20">
        <v>533</v>
      </c>
      <c r="L7" s="20"/>
      <c r="M7" s="43">
        <v>57.97</v>
      </c>
      <c r="N7" s="20">
        <v>20.3</v>
      </c>
      <c r="O7" s="20"/>
      <c r="P7" s="20">
        <v>90.6</v>
      </c>
      <c r="Q7" s="20"/>
      <c r="R7" s="20">
        <v>56.3</v>
      </c>
      <c r="S7" s="20"/>
      <c r="T7" s="20">
        <v>7.25</v>
      </c>
      <c r="U7" s="20">
        <v>5.61</v>
      </c>
      <c r="V7" s="20">
        <v>1.36</v>
      </c>
      <c r="W7" s="20">
        <v>0.23</v>
      </c>
      <c r="X7" s="20">
        <v>0.8</v>
      </c>
      <c r="Y7" s="20">
        <v>1.53</v>
      </c>
      <c r="Z7" s="28" t="s">
        <v>63</v>
      </c>
    </row>
    <row r="8" spans="1:26">
      <c r="A8" s="21">
        <v>2508.9</v>
      </c>
      <c r="B8" s="20">
        <v>48</v>
      </c>
      <c r="C8" s="20">
        <v>53569.7</v>
      </c>
      <c r="D8" s="20">
        <v>37293</v>
      </c>
      <c r="E8" s="20">
        <v>0.7</v>
      </c>
      <c r="F8" s="20">
        <v>19.100000000000001</v>
      </c>
      <c r="G8" s="20">
        <v>52.6</v>
      </c>
      <c r="H8" s="20">
        <v>157.4</v>
      </c>
      <c r="I8" s="20"/>
      <c r="J8" s="43">
        <v>10.01</v>
      </c>
      <c r="K8" s="20">
        <v>546.6</v>
      </c>
      <c r="L8" s="20"/>
      <c r="M8" s="43">
        <v>59.11</v>
      </c>
      <c r="N8" s="20">
        <v>30.1</v>
      </c>
      <c r="O8" s="20"/>
      <c r="P8" s="20">
        <v>92</v>
      </c>
      <c r="Q8" s="20"/>
      <c r="R8" s="20">
        <v>54.2</v>
      </c>
      <c r="S8" s="20"/>
      <c r="T8" s="20">
        <v>7.17</v>
      </c>
      <c r="U8" s="20">
        <v>5.53</v>
      </c>
      <c r="V8" s="20">
        <v>1.47</v>
      </c>
      <c r="W8" s="20">
        <v>0.23</v>
      </c>
      <c r="X8" s="20">
        <v>0.87</v>
      </c>
      <c r="Y8" s="20">
        <v>1.61</v>
      </c>
      <c r="Z8" s="28" t="s">
        <v>63</v>
      </c>
    </row>
    <row r="9" spans="1:26">
      <c r="A9" s="21">
        <v>2884.2</v>
      </c>
      <c r="B9" s="20">
        <v>48</v>
      </c>
      <c r="C9" s="20">
        <v>72797</v>
      </c>
      <c r="D9" s="20">
        <v>53375.4</v>
      </c>
      <c r="E9" s="20">
        <v>0.73</v>
      </c>
      <c r="F9" s="20">
        <v>17.2</v>
      </c>
      <c r="G9" s="20">
        <v>56.3</v>
      </c>
      <c r="H9" s="20">
        <v>155</v>
      </c>
      <c r="I9" s="20">
        <v>160.9</v>
      </c>
      <c r="J9" s="43">
        <v>9.4939999999999998</v>
      </c>
      <c r="K9" s="20">
        <v>500</v>
      </c>
      <c r="L9" s="20">
        <v>532</v>
      </c>
      <c r="M9" s="43">
        <v>55.1</v>
      </c>
      <c r="N9" s="20">
        <v>26.6</v>
      </c>
      <c r="O9" s="20">
        <v>20</v>
      </c>
      <c r="P9" s="20">
        <v>94.7</v>
      </c>
      <c r="Q9" s="20">
        <v>85.6</v>
      </c>
      <c r="R9" s="20">
        <v>54.2</v>
      </c>
      <c r="S9" s="20">
        <v>55.4</v>
      </c>
      <c r="T9" s="20">
        <v>7.84</v>
      </c>
      <c r="U9" s="20">
        <v>6.54</v>
      </c>
      <c r="V9" s="20">
        <v>0.78</v>
      </c>
      <c r="W9" s="20">
        <v>0.51</v>
      </c>
      <c r="X9" s="20">
        <v>0.86</v>
      </c>
      <c r="Y9" s="20">
        <v>1.29</v>
      </c>
      <c r="Z9" s="28" t="s">
        <v>63</v>
      </c>
    </row>
    <row r="10" spans="1:26">
      <c r="A10" s="21">
        <v>3502.9</v>
      </c>
      <c r="B10" s="20">
        <v>48</v>
      </c>
      <c r="C10" s="20">
        <v>78875.5</v>
      </c>
      <c r="D10" s="20">
        <v>63154.1</v>
      </c>
      <c r="E10" s="20">
        <v>0.8</v>
      </c>
      <c r="F10" s="20">
        <v>17.5</v>
      </c>
      <c r="G10" s="20">
        <v>58</v>
      </c>
      <c r="H10" s="20">
        <v>170</v>
      </c>
      <c r="I10" s="20">
        <v>174.1</v>
      </c>
      <c r="J10" s="43">
        <v>12.64</v>
      </c>
      <c r="K10" s="20">
        <v>530</v>
      </c>
      <c r="L10" s="20">
        <v>548.20000000000005</v>
      </c>
      <c r="M10" s="43">
        <v>57.72</v>
      </c>
      <c r="N10" s="20">
        <v>18.600000000000001</v>
      </c>
      <c r="O10" s="20">
        <v>16.3</v>
      </c>
      <c r="P10" s="20">
        <v>75.7</v>
      </c>
      <c r="Q10" s="20">
        <v>77.5</v>
      </c>
      <c r="R10" s="20">
        <v>55.8</v>
      </c>
      <c r="S10" s="20">
        <v>56.5</v>
      </c>
      <c r="T10" s="20">
        <v>9.7799999999999994</v>
      </c>
      <c r="U10" s="20">
        <v>7.86</v>
      </c>
      <c r="V10" s="20">
        <v>1.35</v>
      </c>
      <c r="W10" s="20">
        <v>0.49</v>
      </c>
      <c r="X10" s="20">
        <v>0.8</v>
      </c>
      <c r="Y10" s="20">
        <v>1.49</v>
      </c>
      <c r="Z10" s="28" t="s">
        <v>63</v>
      </c>
    </row>
    <row r="11" spans="1:26">
      <c r="A11" s="21">
        <v>602.20000000000005</v>
      </c>
      <c r="B11" s="20">
        <v>48</v>
      </c>
      <c r="C11" s="20">
        <v>17586.599999999999</v>
      </c>
      <c r="D11" s="20">
        <v>12248</v>
      </c>
      <c r="E11" s="20">
        <v>0.7</v>
      </c>
      <c r="F11" s="20">
        <v>16.3</v>
      </c>
      <c r="G11" s="20">
        <v>55.2</v>
      </c>
      <c r="H11" s="20">
        <v>73</v>
      </c>
      <c r="I11" s="20"/>
      <c r="J11" s="43">
        <v>0.31840000000000002</v>
      </c>
      <c r="K11" s="20">
        <v>343</v>
      </c>
      <c r="L11" s="20"/>
      <c r="M11" s="43">
        <v>58.79</v>
      </c>
      <c r="N11" s="20">
        <v>16.8</v>
      </c>
      <c r="O11" s="20"/>
      <c r="P11" s="20">
        <v>112.8</v>
      </c>
      <c r="Q11" s="20"/>
      <c r="R11" s="20">
        <v>55.5</v>
      </c>
      <c r="S11" s="20"/>
      <c r="T11" s="20">
        <v>2.0699999999999998</v>
      </c>
      <c r="U11" s="20">
        <v>1.89</v>
      </c>
      <c r="V11" s="20">
        <v>7.0000000000000007E-2</v>
      </c>
      <c r="W11" s="20">
        <v>0.1</v>
      </c>
      <c r="X11" s="20">
        <v>0.97</v>
      </c>
      <c r="Y11" s="20">
        <v>1.41</v>
      </c>
      <c r="Z11" s="20" t="s">
        <v>60</v>
      </c>
    </row>
    <row r="12" spans="1:26">
      <c r="A12" s="21">
        <v>598.29999999999995</v>
      </c>
      <c r="B12" s="20">
        <v>46</v>
      </c>
      <c r="C12" s="20">
        <v>19167.2</v>
      </c>
      <c r="D12" s="20">
        <v>12752.8</v>
      </c>
      <c r="E12" s="20">
        <v>0.67</v>
      </c>
      <c r="F12" s="20">
        <v>15.8</v>
      </c>
      <c r="G12" s="20">
        <v>59.3</v>
      </c>
      <c r="H12" s="20">
        <v>73.599999999999994</v>
      </c>
      <c r="I12" s="20"/>
      <c r="J12" s="43">
        <v>0.57079999999999997</v>
      </c>
      <c r="K12" s="20">
        <v>368.1</v>
      </c>
      <c r="L12" s="20"/>
      <c r="M12" s="43">
        <v>62.06</v>
      </c>
      <c r="N12" s="20">
        <v>27.4</v>
      </c>
      <c r="O12" s="20"/>
      <c r="P12" s="20">
        <v>117</v>
      </c>
      <c r="Q12" s="20"/>
      <c r="R12" s="20">
        <v>55.6</v>
      </c>
      <c r="S12" s="20"/>
      <c r="T12" s="20">
        <v>2.92</v>
      </c>
      <c r="U12" s="20">
        <v>2.7</v>
      </c>
      <c r="V12" s="20">
        <v>0.22</v>
      </c>
      <c r="W12" s="20"/>
      <c r="X12" s="20">
        <v>0.97</v>
      </c>
      <c r="Y12" s="20">
        <v>1.83</v>
      </c>
      <c r="Z12" s="20" t="s">
        <v>60</v>
      </c>
    </row>
    <row r="13" spans="1:26">
      <c r="A13" s="21">
        <v>1601.1</v>
      </c>
      <c r="B13" s="20">
        <v>48</v>
      </c>
      <c r="C13" s="20">
        <v>47610.2</v>
      </c>
      <c r="D13" s="20">
        <v>34473.5</v>
      </c>
      <c r="E13" s="20">
        <v>0.72</v>
      </c>
      <c r="F13" s="20">
        <v>15.7</v>
      </c>
      <c r="G13" s="20">
        <v>62</v>
      </c>
      <c r="H13" s="20">
        <v>152.1</v>
      </c>
      <c r="I13" s="20"/>
      <c r="J13" s="43">
        <v>8.859</v>
      </c>
      <c r="K13" s="20">
        <v>573.79999999999995</v>
      </c>
      <c r="L13" s="20"/>
      <c r="M13" s="43">
        <v>61.33</v>
      </c>
      <c r="N13" s="20">
        <v>17.899999999999999</v>
      </c>
      <c r="O13" s="20"/>
      <c r="P13" s="20">
        <v>81.599999999999994</v>
      </c>
      <c r="Q13" s="20"/>
      <c r="R13" s="20">
        <v>56.3</v>
      </c>
      <c r="S13" s="20"/>
      <c r="T13" s="20">
        <v>6.51</v>
      </c>
      <c r="U13" s="20">
        <v>5.61</v>
      </c>
      <c r="V13" s="20">
        <v>0.71</v>
      </c>
      <c r="W13" s="20">
        <v>0.19</v>
      </c>
      <c r="X13" s="20">
        <v>0.86</v>
      </c>
      <c r="Y13" s="20">
        <v>1.64</v>
      </c>
      <c r="Z13" s="28" t="s">
        <v>63</v>
      </c>
    </row>
    <row r="14" spans="1:26">
      <c r="A14" s="21">
        <v>2033.9</v>
      </c>
      <c r="B14" s="20">
        <v>46</v>
      </c>
      <c r="C14" s="20">
        <v>57843.4</v>
      </c>
      <c r="D14" s="20">
        <v>38520</v>
      </c>
      <c r="E14" s="20">
        <v>0.67</v>
      </c>
      <c r="F14" s="20">
        <v>17</v>
      </c>
      <c r="G14" s="20">
        <v>55.2</v>
      </c>
      <c r="H14" s="20">
        <v>82.8</v>
      </c>
      <c r="I14" s="20"/>
      <c r="J14" s="43">
        <v>4.26</v>
      </c>
      <c r="K14" s="20">
        <v>338.9</v>
      </c>
      <c r="L14" s="20"/>
      <c r="M14" s="43">
        <v>58.23</v>
      </c>
      <c r="N14" s="20">
        <v>27.3</v>
      </c>
      <c r="O14" s="20"/>
      <c r="P14" s="20">
        <v>104.6</v>
      </c>
      <c r="Q14" s="20"/>
      <c r="R14" s="20">
        <v>53.8</v>
      </c>
      <c r="S14" s="20"/>
      <c r="T14" s="20">
        <v>7.18</v>
      </c>
      <c r="U14" s="20">
        <v>5.38</v>
      </c>
      <c r="V14" s="20">
        <v>1.29</v>
      </c>
      <c r="W14" s="20">
        <v>0.5</v>
      </c>
      <c r="X14" s="20">
        <v>0.89</v>
      </c>
      <c r="Y14" s="20">
        <v>1.49</v>
      </c>
      <c r="Z14" s="20" t="s">
        <v>60</v>
      </c>
    </row>
    <row r="15" spans="1:26">
      <c r="A15" s="21">
        <v>2034.1</v>
      </c>
      <c r="B15" s="20">
        <v>48</v>
      </c>
      <c r="C15" s="20">
        <v>56567.7</v>
      </c>
      <c r="D15" s="20">
        <v>37550.6</v>
      </c>
      <c r="E15" s="20">
        <v>0.66</v>
      </c>
      <c r="F15" s="20">
        <v>17.3</v>
      </c>
      <c r="G15" s="20">
        <v>57.2</v>
      </c>
      <c r="H15" s="20">
        <v>84</v>
      </c>
      <c r="I15" s="20"/>
      <c r="J15" s="43">
        <v>4.718</v>
      </c>
      <c r="K15" s="20">
        <v>352.8</v>
      </c>
      <c r="L15" s="20"/>
      <c r="M15" s="43">
        <v>60.08</v>
      </c>
      <c r="N15" s="20">
        <v>27.6</v>
      </c>
      <c r="O15" s="20"/>
      <c r="P15" s="20">
        <v>107.5</v>
      </c>
      <c r="Q15" s="20"/>
      <c r="R15" s="20">
        <v>55.9</v>
      </c>
      <c r="S15" s="20"/>
      <c r="T15" s="20">
        <v>7.36</v>
      </c>
      <c r="U15" s="20">
        <v>5.52</v>
      </c>
      <c r="V15" s="20">
        <v>1.29</v>
      </c>
      <c r="W15" s="20">
        <v>0.5</v>
      </c>
      <c r="X15" s="20">
        <v>0.9</v>
      </c>
      <c r="Y15" s="20">
        <v>1.56</v>
      </c>
      <c r="Z15" s="20" t="s">
        <v>60</v>
      </c>
    </row>
    <row r="16" spans="1:26">
      <c r="A16" s="21">
        <v>906</v>
      </c>
      <c r="B16" s="20">
        <v>48</v>
      </c>
      <c r="C16" s="20">
        <v>30041.3</v>
      </c>
      <c r="D16" s="20">
        <v>21105.5</v>
      </c>
      <c r="E16" s="20">
        <v>0.7</v>
      </c>
      <c r="F16" s="20">
        <v>14.8</v>
      </c>
      <c r="G16" s="20">
        <v>59.6</v>
      </c>
      <c r="H16" s="20">
        <v>81</v>
      </c>
      <c r="I16" s="20"/>
      <c r="J16" s="43">
        <v>3.5640000000000001</v>
      </c>
      <c r="K16" s="20">
        <v>178</v>
      </c>
      <c r="L16" s="20"/>
      <c r="M16" s="43">
        <v>31.11</v>
      </c>
      <c r="N16" s="20">
        <v>23.3</v>
      </c>
      <c r="O16" s="20"/>
      <c r="P16" s="20">
        <v>114.8</v>
      </c>
      <c r="Q16" s="20"/>
      <c r="R16" s="20">
        <v>56.4</v>
      </c>
      <c r="S16" s="20"/>
      <c r="T16" s="20">
        <v>4.0599999999999996</v>
      </c>
      <c r="U16" s="20">
        <v>3.69</v>
      </c>
      <c r="V16" s="20">
        <v>0.23</v>
      </c>
      <c r="W16" s="20">
        <v>0.1</v>
      </c>
      <c r="X16" s="20">
        <v>0.87</v>
      </c>
      <c r="Y16" s="20">
        <v>1.62</v>
      </c>
      <c r="Z16" s="36" t="s">
        <v>60</v>
      </c>
    </row>
    <row r="17" spans="1:26">
      <c r="A17" s="20">
        <v>3833.9</v>
      </c>
      <c r="B17" s="20">
        <v>46</v>
      </c>
      <c r="C17" s="20">
        <v>110576.3</v>
      </c>
      <c r="D17" s="20">
        <v>74347.100000000006</v>
      </c>
      <c r="E17" s="20">
        <v>0.67</v>
      </c>
      <c r="F17" s="20">
        <v>16.8</v>
      </c>
      <c r="G17" s="20">
        <v>58.1</v>
      </c>
      <c r="H17" s="20">
        <v>78.400000000000006</v>
      </c>
      <c r="I17" s="20">
        <v>74</v>
      </c>
      <c r="J17" s="43">
        <v>2.536</v>
      </c>
      <c r="K17" s="20">
        <v>349.6</v>
      </c>
      <c r="L17" s="20">
        <v>335.5</v>
      </c>
      <c r="M17" s="43">
        <v>59.66</v>
      </c>
      <c r="N17" s="20">
        <v>26.8</v>
      </c>
      <c r="O17" s="20">
        <v>27.9</v>
      </c>
      <c r="P17" s="20">
        <v>107.1</v>
      </c>
      <c r="Q17" s="20">
        <v>105.1</v>
      </c>
      <c r="R17" s="20">
        <v>56.6</v>
      </c>
      <c r="S17" s="20">
        <v>55.8</v>
      </c>
      <c r="T17" s="20">
        <v>13.9</v>
      </c>
      <c r="U17" s="20">
        <v>11.1</v>
      </c>
      <c r="V17" s="20">
        <v>1.92</v>
      </c>
      <c r="W17" s="20">
        <v>0.88</v>
      </c>
      <c r="X17" s="20">
        <v>0.85</v>
      </c>
      <c r="Y17" s="20">
        <v>1.51</v>
      </c>
      <c r="Z17" s="36" t="s">
        <v>60</v>
      </c>
    </row>
    <row r="18" spans="1:26">
      <c r="A18" s="20">
        <v>3827.3</v>
      </c>
      <c r="B18" s="20">
        <v>48</v>
      </c>
      <c r="C18" s="20">
        <v>109017.7</v>
      </c>
      <c r="D18" s="20">
        <v>73515.399999999994</v>
      </c>
      <c r="E18" s="20">
        <v>0.67</v>
      </c>
      <c r="F18" s="20">
        <v>16.899999999999999</v>
      </c>
      <c r="G18" s="20">
        <v>59.9</v>
      </c>
      <c r="H18" s="20">
        <v>79.3</v>
      </c>
      <c r="I18" s="20">
        <v>75</v>
      </c>
      <c r="J18" s="43">
        <v>2.895</v>
      </c>
      <c r="K18" s="20">
        <v>362.5</v>
      </c>
      <c r="L18" s="20">
        <v>340</v>
      </c>
      <c r="M18" s="43">
        <v>61.34</v>
      </c>
      <c r="N18" s="20">
        <v>27.4</v>
      </c>
      <c r="O18" s="20">
        <v>28.5</v>
      </c>
      <c r="P18" s="20">
        <v>109.6</v>
      </c>
      <c r="Q18" s="20">
        <v>107.9</v>
      </c>
      <c r="R18" s="20">
        <v>58.4</v>
      </c>
      <c r="S18" s="20">
        <v>57.8</v>
      </c>
      <c r="T18" s="20">
        <v>14.18</v>
      </c>
      <c r="U18" s="20">
        <v>11.37</v>
      </c>
      <c r="V18" s="20">
        <v>1.92</v>
      </c>
      <c r="W18" s="20">
        <v>0.88</v>
      </c>
      <c r="X18" s="20">
        <v>0.84</v>
      </c>
      <c r="Y18" s="20">
        <v>1.56</v>
      </c>
      <c r="Z18" s="36" t="s">
        <v>60</v>
      </c>
    </row>
    <row r="19" spans="1:26">
      <c r="A19" s="20">
        <v>1252.25</v>
      </c>
      <c r="B19" s="20">
        <v>46</v>
      </c>
      <c r="C19" s="20">
        <v>29108.6</v>
      </c>
      <c r="D19" s="20">
        <v>19528.09</v>
      </c>
      <c r="E19" s="20">
        <v>0.67</v>
      </c>
      <c r="F19" s="20">
        <v>18.7</v>
      </c>
      <c r="G19" s="20">
        <v>57.3</v>
      </c>
      <c r="H19" s="20">
        <v>80</v>
      </c>
      <c r="I19" s="20"/>
      <c r="J19" s="43">
        <v>3.1720000000000002</v>
      </c>
      <c r="K19" s="20">
        <v>335</v>
      </c>
      <c r="L19" s="20"/>
      <c r="M19" s="43">
        <v>57.71</v>
      </c>
      <c r="N19" s="20">
        <v>21.54</v>
      </c>
      <c r="O19" s="20"/>
      <c r="P19" s="20">
        <v>107.2</v>
      </c>
      <c r="Q19" s="20"/>
      <c r="R19" s="20">
        <v>55.3</v>
      </c>
      <c r="S19" s="20"/>
      <c r="T19" s="20">
        <v>4.04</v>
      </c>
      <c r="U19" s="20">
        <v>2.94</v>
      </c>
      <c r="V19" s="20">
        <v>0.53900000000000003</v>
      </c>
      <c r="W19" s="20">
        <v>0.17</v>
      </c>
      <c r="X19" s="20">
        <v>0.91</v>
      </c>
      <c r="Y19" s="20">
        <v>1.67</v>
      </c>
      <c r="Z19" s="36" t="s">
        <v>60</v>
      </c>
    </row>
    <row r="20" spans="1:26">
      <c r="A20" s="20">
        <v>1132</v>
      </c>
      <c r="B20" s="20">
        <v>46</v>
      </c>
      <c r="C20" s="20">
        <v>30233.759999999998</v>
      </c>
      <c r="D20" s="20">
        <v>21929.439999999999</v>
      </c>
      <c r="E20" s="20">
        <v>0.73</v>
      </c>
      <c r="F20" s="20">
        <v>16.8</v>
      </c>
      <c r="G20" s="20">
        <v>60.2</v>
      </c>
      <c r="H20" s="20">
        <v>86</v>
      </c>
      <c r="I20" s="20"/>
      <c r="J20" s="43">
        <v>5.4710000000000001</v>
      </c>
      <c r="K20" s="20">
        <v>345</v>
      </c>
      <c r="L20" s="20"/>
      <c r="M20" s="43">
        <v>59.05</v>
      </c>
      <c r="N20" s="20">
        <v>12.2</v>
      </c>
      <c r="O20" s="20"/>
      <c r="P20" s="20">
        <v>93.6</v>
      </c>
      <c r="Q20" s="20"/>
      <c r="R20" s="20">
        <v>42.1</v>
      </c>
      <c r="S20" s="20"/>
      <c r="T20" s="20">
        <v>4.49</v>
      </c>
      <c r="U20" s="20">
        <v>3.84</v>
      </c>
      <c r="V20" s="20">
        <v>0.48099999999999998</v>
      </c>
      <c r="W20" s="20">
        <v>7.9000000000000001E-2</v>
      </c>
      <c r="X20" s="20">
        <v>0.85</v>
      </c>
      <c r="Y20" s="20">
        <v>1.78</v>
      </c>
      <c r="Z20" s="36" t="s">
        <v>60</v>
      </c>
    </row>
    <row r="21" spans="1:26">
      <c r="A21" s="20">
        <v>1471.02</v>
      </c>
      <c r="B21" s="20">
        <v>46</v>
      </c>
      <c r="C21" s="20">
        <v>40297.120000000003</v>
      </c>
      <c r="D21" s="20">
        <v>29196.11</v>
      </c>
      <c r="E21" s="20">
        <v>0.72</v>
      </c>
      <c r="F21" s="20">
        <v>16.600000000000001</v>
      </c>
      <c r="G21" s="20">
        <v>54.2</v>
      </c>
      <c r="H21" s="20">
        <v>87</v>
      </c>
      <c r="I21" s="20"/>
      <c r="J21" s="43">
        <v>5.843</v>
      </c>
      <c r="K21" s="20">
        <v>320</v>
      </c>
      <c r="L21" s="20"/>
      <c r="M21" s="43">
        <v>55.63</v>
      </c>
      <c r="N21" s="20">
        <v>11.4</v>
      </c>
      <c r="O21" s="20"/>
      <c r="P21" s="20">
        <v>80.099999999999994</v>
      </c>
      <c r="Q21" s="20"/>
      <c r="R21" s="20">
        <v>46.1</v>
      </c>
      <c r="S21" s="20"/>
      <c r="T21" s="20">
        <v>5.18</v>
      </c>
      <c r="U21" s="20">
        <v>4.21</v>
      </c>
      <c r="V21" s="20">
        <v>0.54400000000000004</v>
      </c>
      <c r="W21" s="20">
        <v>0.125</v>
      </c>
      <c r="X21" s="20">
        <v>0.9</v>
      </c>
      <c r="Y21" s="20">
        <v>1.54</v>
      </c>
      <c r="Z21" s="36" t="s">
        <v>60</v>
      </c>
    </row>
    <row r="22" spans="1:26">
      <c r="A22" s="20">
        <v>1790.15</v>
      </c>
      <c r="B22" s="20">
        <v>46</v>
      </c>
      <c r="C22" s="20">
        <v>41740.629999999997</v>
      </c>
      <c r="D22" s="20">
        <v>33152.58</v>
      </c>
      <c r="E22" s="20">
        <v>0.79</v>
      </c>
      <c r="F22" s="20">
        <v>17.2</v>
      </c>
      <c r="G22" s="20">
        <v>54.1</v>
      </c>
      <c r="H22" s="20">
        <v>91</v>
      </c>
      <c r="I22" s="20"/>
      <c r="J22" s="43">
        <v>7.2969999999999997</v>
      </c>
      <c r="K22" s="20">
        <v>320</v>
      </c>
      <c r="L22" s="20"/>
      <c r="M22" s="43">
        <v>55.63</v>
      </c>
      <c r="N22" s="20">
        <v>13</v>
      </c>
      <c r="O22" s="20"/>
      <c r="P22" s="20">
        <v>77</v>
      </c>
      <c r="Q22" s="20"/>
      <c r="R22" s="20">
        <v>53.4</v>
      </c>
      <c r="S22" s="20"/>
      <c r="T22" s="20">
        <v>5.49</v>
      </c>
      <c r="U22" s="20">
        <v>4.3</v>
      </c>
      <c r="V22" s="20">
        <v>0.82599999999999996</v>
      </c>
      <c r="W22" s="20">
        <v>0.124</v>
      </c>
      <c r="X22" s="20">
        <v>0.83299999999999996</v>
      </c>
      <c r="Y22" s="20">
        <v>1.58</v>
      </c>
      <c r="Z22" s="36" t="s">
        <v>60</v>
      </c>
    </row>
    <row r="23" spans="1:26">
      <c r="A23" s="20">
        <v>1774.71</v>
      </c>
      <c r="B23" s="20">
        <v>46</v>
      </c>
      <c r="C23" s="20">
        <v>51597.07</v>
      </c>
      <c r="D23" s="20">
        <v>36771.81</v>
      </c>
      <c r="E23" s="20">
        <v>0.71</v>
      </c>
      <c r="F23" s="20">
        <v>16</v>
      </c>
      <c r="G23" s="20">
        <v>55.1</v>
      </c>
      <c r="H23" s="20">
        <v>81</v>
      </c>
      <c r="I23" s="20"/>
      <c r="J23" s="43">
        <v>3.5640000000000001</v>
      </c>
      <c r="K23" s="20">
        <v>342</v>
      </c>
      <c r="L23" s="20"/>
      <c r="M23" s="43">
        <v>58.65</v>
      </c>
      <c r="N23" s="20">
        <v>9.4</v>
      </c>
      <c r="O23" s="20"/>
      <c r="P23" s="20">
        <v>81.2</v>
      </c>
      <c r="Q23" s="20"/>
      <c r="R23" s="20">
        <v>49.6</v>
      </c>
      <c r="S23" s="20"/>
      <c r="T23" s="20">
        <v>7.01</v>
      </c>
      <c r="U23" s="20">
        <v>5.8289999999999997</v>
      </c>
      <c r="V23" s="20">
        <v>0.81899999999999995</v>
      </c>
      <c r="W23" s="20">
        <v>0.21099999999999999</v>
      </c>
      <c r="X23" s="20">
        <v>0.87</v>
      </c>
      <c r="Y23" s="20">
        <v>1.63</v>
      </c>
      <c r="Z23" s="36" t="s">
        <v>60</v>
      </c>
    </row>
    <row r="24" spans="1:26">
      <c r="A24" s="26">
        <v>720.68</v>
      </c>
      <c r="B24" s="26">
        <v>46</v>
      </c>
      <c r="C24" s="20">
        <v>19060.36</v>
      </c>
      <c r="D24" s="20">
        <v>13861.38</v>
      </c>
      <c r="E24" s="20">
        <v>0.73</v>
      </c>
      <c r="F24" s="20">
        <v>16.77</v>
      </c>
      <c r="G24" s="20">
        <v>54.96</v>
      </c>
      <c r="H24" s="20">
        <v>76</v>
      </c>
      <c r="I24" s="20"/>
      <c r="J24" s="43">
        <v>1.5649999999999999</v>
      </c>
      <c r="K24" s="20">
        <v>400</v>
      </c>
      <c r="L24" s="20"/>
      <c r="M24" s="43">
        <v>65.98</v>
      </c>
      <c r="N24" s="20">
        <v>9.1199999999999992</v>
      </c>
      <c r="O24" s="20"/>
      <c r="P24" s="20">
        <v>97.05</v>
      </c>
      <c r="Q24" s="20"/>
      <c r="R24" s="20">
        <v>49.3</v>
      </c>
      <c r="S24" s="20"/>
      <c r="T24" s="20">
        <v>3.6760000000000002</v>
      </c>
      <c r="U24" s="20">
        <v>3.3170000000000002</v>
      </c>
      <c r="V24" s="20">
        <v>0.17</v>
      </c>
      <c r="W24" s="20">
        <v>7.9000000000000001E-2</v>
      </c>
      <c r="X24" s="20">
        <v>0.94</v>
      </c>
      <c r="Y24" s="20">
        <v>2.31</v>
      </c>
      <c r="Z24" s="36" t="s">
        <v>60</v>
      </c>
    </row>
    <row r="25" spans="1:26">
      <c r="A25" s="26">
        <v>780.5</v>
      </c>
      <c r="B25" s="26">
        <v>48</v>
      </c>
      <c r="C25" s="26">
        <v>30508</v>
      </c>
      <c r="D25" s="26">
        <v>18339.900000000001</v>
      </c>
      <c r="E25" s="26">
        <v>0.6</v>
      </c>
      <c r="F25" s="26">
        <v>14.7</v>
      </c>
      <c r="G25" s="26">
        <v>58.4</v>
      </c>
      <c r="H25" s="26">
        <v>61.3</v>
      </c>
      <c r="I25" s="26"/>
      <c r="J25" s="43">
        <v>-4.9489999999999998</v>
      </c>
      <c r="K25" s="26">
        <v>357.6</v>
      </c>
      <c r="L25" s="26"/>
      <c r="M25" s="43">
        <v>60.71</v>
      </c>
      <c r="N25" s="26">
        <v>20.3</v>
      </c>
      <c r="O25" s="26"/>
      <c r="P25" s="26">
        <v>99.2</v>
      </c>
      <c r="Q25" s="26"/>
      <c r="R25" s="26">
        <v>56.9</v>
      </c>
      <c r="S25" s="26"/>
      <c r="T25" s="26">
        <v>4.13</v>
      </c>
      <c r="U25" s="26">
        <v>3.89</v>
      </c>
      <c r="V25" s="26">
        <v>0.06</v>
      </c>
      <c r="W25" s="26">
        <v>0.15</v>
      </c>
      <c r="X25" s="26">
        <v>0.88</v>
      </c>
      <c r="Y25" s="26">
        <v>1.63</v>
      </c>
      <c r="Z25" s="36" t="s">
        <v>60</v>
      </c>
    </row>
    <row r="26" spans="1:26">
      <c r="A26" s="26">
        <v>1330.7</v>
      </c>
      <c r="B26" s="26">
        <v>48</v>
      </c>
      <c r="C26" s="26">
        <v>38045.599999999999</v>
      </c>
      <c r="D26" s="26">
        <v>23188.6</v>
      </c>
      <c r="E26" s="26">
        <v>0.61</v>
      </c>
      <c r="F26" s="26">
        <v>17.8</v>
      </c>
      <c r="G26" s="26">
        <v>57.5</v>
      </c>
      <c r="H26" s="26">
        <v>63</v>
      </c>
      <c r="I26" s="26"/>
      <c r="J26" s="43">
        <v>-4.1390000000000002</v>
      </c>
      <c r="K26" s="26">
        <v>339.5</v>
      </c>
      <c r="L26" s="26"/>
      <c r="M26" s="43">
        <v>58.32</v>
      </c>
      <c r="N26" s="26">
        <v>25.9</v>
      </c>
      <c r="O26" s="26"/>
      <c r="P26" s="26">
        <v>137.9</v>
      </c>
      <c r="Q26" s="26"/>
      <c r="R26" s="26">
        <v>56.8</v>
      </c>
      <c r="S26" s="26"/>
      <c r="T26" s="26">
        <v>4.58</v>
      </c>
      <c r="U26" s="26">
        <v>3.99</v>
      </c>
      <c r="V26" s="26">
        <v>0.33</v>
      </c>
      <c r="W26" s="26">
        <v>0.22</v>
      </c>
      <c r="X26" s="26">
        <v>0.86</v>
      </c>
      <c r="Y26" s="26">
        <v>1.44</v>
      </c>
      <c r="Z26" s="36" t="s">
        <v>60</v>
      </c>
    </row>
    <row r="27" spans="1:26">
      <c r="A27" s="20">
        <v>3151.3</v>
      </c>
      <c r="B27" s="20">
        <v>48</v>
      </c>
      <c r="C27" s="20">
        <v>74551.7</v>
      </c>
      <c r="D27" s="20">
        <v>54689</v>
      </c>
      <c r="E27" s="20">
        <v>0.73</v>
      </c>
      <c r="F27" s="20">
        <v>17.8</v>
      </c>
      <c r="G27" s="20">
        <v>55</v>
      </c>
      <c r="H27" s="20">
        <v>154.80000000000001</v>
      </c>
      <c r="I27" s="20"/>
      <c r="J27" s="43">
        <v>9.4510000000000005</v>
      </c>
      <c r="K27" s="20">
        <v>525.20000000000005</v>
      </c>
      <c r="L27" s="20"/>
      <c r="M27" s="43">
        <v>57.3</v>
      </c>
      <c r="N27" s="20">
        <v>22.8</v>
      </c>
      <c r="O27" s="20"/>
      <c r="P27" s="20">
        <v>96.7</v>
      </c>
      <c r="Q27" s="20"/>
      <c r="R27" s="20">
        <v>54.7</v>
      </c>
      <c r="S27" s="20"/>
      <c r="T27" s="20">
        <v>9.0500000000000007</v>
      </c>
      <c r="U27" s="20">
        <v>7.48</v>
      </c>
      <c r="V27" s="20">
        <v>1.0900000000000001</v>
      </c>
      <c r="W27" s="20">
        <v>0.42</v>
      </c>
      <c r="X27" s="20">
        <v>0.78</v>
      </c>
      <c r="Y27" s="20">
        <v>1.46</v>
      </c>
      <c r="Z27" s="28" t="s">
        <v>63</v>
      </c>
    </row>
    <row r="28" spans="1:26">
      <c r="A28" s="20">
        <v>1966.9</v>
      </c>
      <c r="B28" s="20">
        <v>48</v>
      </c>
      <c r="C28" s="20">
        <v>31107.599999999999</v>
      </c>
      <c r="D28" s="20">
        <v>23161.5</v>
      </c>
      <c r="E28" s="20">
        <v>0.74</v>
      </c>
      <c r="F28" s="20">
        <v>16.5</v>
      </c>
      <c r="G28" s="20">
        <v>57.5</v>
      </c>
      <c r="H28" s="20">
        <v>156.30000000000001</v>
      </c>
      <c r="I28" s="20"/>
      <c r="J28" s="43">
        <v>9.7759999999999998</v>
      </c>
      <c r="K28" s="20">
        <v>558.1</v>
      </c>
      <c r="L28" s="20"/>
      <c r="M28" s="43">
        <v>60.06</v>
      </c>
      <c r="N28" s="20">
        <v>13.1</v>
      </c>
      <c r="O28" s="20"/>
      <c r="P28" s="20">
        <v>78.8</v>
      </c>
      <c r="Q28" s="20"/>
      <c r="R28" s="20">
        <v>55.9</v>
      </c>
      <c r="S28" s="20"/>
      <c r="T28" s="20">
        <v>4.24</v>
      </c>
      <c r="U28" s="20">
        <v>3.58</v>
      </c>
      <c r="V28" s="20">
        <v>0.44</v>
      </c>
      <c r="W28" s="20">
        <v>0.19</v>
      </c>
      <c r="X28" s="20">
        <v>0.81</v>
      </c>
      <c r="Y28" s="20">
        <v>1.64</v>
      </c>
      <c r="Z28" s="28" t="s">
        <v>63</v>
      </c>
    </row>
    <row r="29" spans="1:26">
      <c r="A29" s="20">
        <v>864.8</v>
      </c>
      <c r="B29" s="20">
        <v>48</v>
      </c>
      <c r="C29" s="20">
        <v>28930.9</v>
      </c>
      <c r="D29" s="20">
        <v>19868.599999999999</v>
      </c>
      <c r="E29" s="20">
        <v>0.69</v>
      </c>
      <c r="F29" s="20">
        <v>15</v>
      </c>
      <c r="G29" s="20">
        <v>58.9</v>
      </c>
      <c r="H29" s="20">
        <v>79.8</v>
      </c>
      <c r="I29" s="20"/>
      <c r="J29" s="43">
        <v>3.093</v>
      </c>
      <c r="K29" s="20">
        <v>384.7</v>
      </c>
      <c r="L29" s="20"/>
      <c r="M29" s="43">
        <v>64.13</v>
      </c>
      <c r="N29" s="20">
        <v>15.4</v>
      </c>
      <c r="O29" s="20"/>
      <c r="P29" s="20">
        <v>107.7</v>
      </c>
      <c r="Q29" s="20"/>
      <c r="R29" s="20">
        <v>18.399999999999999</v>
      </c>
      <c r="S29" s="20"/>
      <c r="T29" s="20">
        <v>3.49</v>
      </c>
      <c r="U29" s="20">
        <v>3.18</v>
      </c>
      <c r="V29" s="20">
        <v>0.09</v>
      </c>
      <c r="W29" s="20">
        <v>0.18</v>
      </c>
      <c r="X29" s="20">
        <v>0.92</v>
      </c>
      <c r="Y29" s="20">
        <v>1.45</v>
      </c>
      <c r="Z29" s="20" t="s">
        <v>60</v>
      </c>
    </row>
    <row r="30" spans="1:26">
      <c r="A30" s="20">
        <v>780.5</v>
      </c>
      <c r="B30" s="20">
        <v>48</v>
      </c>
      <c r="C30" s="20">
        <v>30508</v>
      </c>
      <c r="D30" s="20">
        <v>18339.900000000001</v>
      </c>
      <c r="E30" s="20">
        <v>0.6</v>
      </c>
      <c r="F30" s="20">
        <v>14.7</v>
      </c>
      <c r="G30" s="20">
        <v>58.4</v>
      </c>
      <c r="H30" s="20">
        <v>61.3</v>
      </c>
      <c r="I30" s="20"/>
      <c r="J30" s="43">
        <v>-4.9489999999999998</v>
      </c>
      <c r="K30" s="20">
        <v>357.6</v>
      </c>
      <c r="L30" s="20"/>
      <c r="M30" s="43">
        <v>60.71</v>
      </c>
      <c r="N30" s="20">
        <v>20.3</v>
      </c>
      <c r="O30" s="20"/>
      <c r="P30" s="20">
        <v>99.2</v>
      </c>
      <c r="Q30" s="20"/>
      <c r="R30" s="20">
        <v>56.9</v>
      </c>
      <c r="S30" s="20"/>
      <c r="T30" s="20">
        <v>4.13</v>
      </c>
      <c r="U30" s="20">
        <v>3.89</v>
      </c>
      <c r="V30" s="20">
        <v>0.06</v>
      </c>
      <c r="W30" s="20">
        <v>0.15</v>
      </c>
      <c r="X30" s="20">
        <v>0.88</v>
      </c>
      <c r="Y30" s="20">
        <v>1.63</v>
      </c>
      <c r="Z30" s="20" t="s">
        <v>60</v>
      </c>
    </row>
    <row r="31" spans="1:26">
      <c r="A31" s="20">
        <v>3838.7</v>
      </c>
      <c r="B31" s="20">
        <v>48</v>
      </c>
      <c r="C31" s="20">
        <v>93362.7</v>
      </c>
      <c r="D31" s="20">
        <v>72944.600000000006</v>
      </c>
      <c r="E31" s="20">
        <v>0.86</v>
      </c>
      <c r="F31" s="20">
        <v>17</v>
      </c>
      <c r="G31" s="20">
        <v>56.8</v>
      </c>
      <c r="H31" s="20">
        <v>160.5</v>
      </c>
      <c r="I31" s="20">
        <v>162.80000000000001</v>
      </c>
      <c r="J31" s="43">
        <v>10.67</v>
      </c>
      <c r="K31" s="20">
        <v>526</v>
      </c>
      <c r="L31" s="20">
        <v>515.79999999999995</v>
      </c>
      <c r="M31" s="43">
        <v>57.37</v>
      </c>
      <c r="N31" s="20">
        <v>21.7</v>
      </c>
      <c r="O31" s="20">
        <v>21.3</v>
      </c>
      <c r="P31" s="20">
        <v>93.4</v>
      </c>
      <c r="Q31" s="20">
        <v>94.2</v>
      </c>
      <c r="R31" s="20">
        <v>52.8</v>
      </c>
      <c r="S31" s="20">
        <v>56.6</v>
      </c>
      <c r="T31" s="20">
        <v>11.43</v>
      </c>
      <c r="U31" s="20">
        <v>9.42</v>
      </c>
      <c r="V31" s="20">
        <v>1.56</v>
      </c>
      <c r="W31" s="20">
        <v>0.37</v>
      </c>
      <c r="X31" s="20">
        <v>0.86</v>
      </c>
      <c r="Y31" s="20">
        <v>1.47</v>
      </c>
      <c r="Z31" s="28" t="s">
        <v>63</v>
      </c>
    </row>
    <row r="32" spans="1:26">
      <c r="A32" s="20">
        <v>495.5</v>
      </c>
      <c r="B32" s="20">
        <v>48</v>
      </c>
      <c r="C32" s="20">
        <v>20675.3</v>
      </c>
      <c r="D32" s="20">
        <v>12559.4</v>
      </c>
      <c r="E32" s="20">
        <v>0.61</v>
      </c>
      <c r="F32" s="20">
        <v>13.7</v>
      </c>
      <c r="G32" s="20">
        <v>53.9</v>
      </c>
      <c r="H32" s="20">
        <v>70</v>
      </c>
      <c r="I32" s="20"/>
      <c r="J32" s="43">
        <v>-0.9677</v>
      </c>
      <c r="K32" s="20">
        <v>369.4</v>
      </c>
      <c r="L32" s="20"/>
      <c r="M32" s="43">
        <v>62.22</v>
      </c>
      <c r="N32" s="20">
        <v>6.6</v>
      </c>
      <c r="O32" s="20"/>
      <c r="P32" s="20">
        <v>112.5</v>
      </c>
      <c r="Q32" s="20"/>
      <c r="R32" s="20">
        <v>54.4</v>
      </c>
      <c r="S32" s="20"/>
      <c r="T32" s="20">
        <v>3.14</v>
      </c>
      <c r="U32" s="20">
        <v>2.89</v>
      </c>
      <c r="V32" s="20">
        <v>0.05</v>
      </c>
      <c r="W32" s="20">
        <v>0.19</v>
      </c>
      <c r="X32" s="20">
        <v>0.89</v>
      </c>
      <c r="Y32" s="20">
        <v>1.82</v>
      </c>
      <c r="Z32" s="20" t="s">
        <v>60</v>
      </c>
    </row>
    <row r="33" spans="1:26">
      <c r="A33" s="20">
        <v>598.20000000000005</v>
      </c>
      <c r="B33" s="20">
        <v>48</v>
      </c>
      <c r="C33" s="20">
        <v>16063</v>
      </c>
      <c r="D33" s="20">
        <v>11113.2</v>
      </c>
      <c r="E33" s="20">
        <v>0.69</v>
      </c>
      <c r="F33" s="20">
        <v>17.2</v>
      </c>
      <c r="G33" s="20">
        <v>57.4</v>
      </c>
      <c r="H33" s="20">
        <v>65.599999999999994</v>
      </c>
      <c r="I33" s="20"/>
      <c r="J33" s="43">
        <v>-2.931</v>
      </c>
      <c r="K33" s="20">
        <v>352.4</v>
      </c>
      <c r="L33" s="20"/>
      <c r="M33" s="43">
        <v>60.03</v>
      </c>
      <c r="N33" s="20">
        <v>17.8</v>
      </c>
      <c r="O33" s="20"/>
      <c r="P33" s="20">
        <v>129.69999999999999</v>
      </c>
      <c r="Q33" s="20"/>
      <c r="R33" s="20">
        <v>54.2</v>
      </c>
      <c r="S33" s="20"/>
      <c r="T33" s="20">
        <v>2.39</v>
      </c>
      <c r="U33" s="20">
        <v>2.2200000000000002</v>
      </c>
      <c r="V33" s="20">
        <v>0.06</v>
      </c>
      <c r="W33" s="20">
        <v>0.1</v>
      </c>
      <c r="X33" s="20">
        <v>0.94</v>
      </c>
      <c r="Y33" s="20">
        <v>1.79</v>
      </c>
      <c r="Z33" s="36" t="s">
        <v>60</v>
      </c>
    </row>
    <row r="34" spans="1:26">
      <c r="A34" s="20">
        <v>996.3</v>
      </c>
      <c r="B34" s="20">
        <v>48</v>
      </c>
      <c r="C34" s="20">
        <v>31057.9</v>
      </c>
      <c r="D34" s="20">
        <v>22314.5</v>
      </c>
      <c r="E34" s="20">
        <v>0.72</v>
      </c>
      <c r="F34" s="20">
        <v>15.2</v>
      </c>
      <c r="G34" s="20">
        <v>62.2</v>
      </c>
      <c r="H34" s="20">
        <v>77.8</v>
      </c>
      <c r="I34" s="20"/>
      <c r="J34" s="43">
        <v>2.2959999999999998</v>
      </c>
      <c r="K34" s="20">
        <v>363.9</v>
      </c>
      <c r="L34" s="20"/>
      <c r="M34" s="43">
        <v>61.52</v>
      </c>
      <c r="N34" s="20">
        <v>17.600000000000001</v>
      </c>
      <c r="O34" s="20"/>
      <c r="P34" s="20">
        <v>120.9</v>
      </c>
      <c r="Q34" s="20"/>
      <c r="R34" s="20">
        <v>59.3</v>
      </c>
      <c r="S34" s="20"/>
      <c r="T34" s="20">
        <v>4.8899999999999997</v>
      </c>
      <c r="U34" s="20">
        <v>4.37</v>
      </c>
      <c r="V34" s="20">
        <v>0.28000000000000003</v>
      </c>
      <c r="W34" s="20">
        <v>0.23</v>
      </c>
      <c r="X34" s="20">
        <v>0.87</v>
      </c>
      <c r="Y34" s="20">
        <v>1.89</v>
      </c>
      <c r="Z34" s="36" t="s">
        <v>60</v>
      </c>
    </row>
    <row r="35" spans="1:26">
      <c r="A35" s="20">
        <v>758.2</v>
      </c>
      <c r="B35" s="20">
        <v>48</v>
      </c>
      <c r="C35" s="20">
        <v>22065.200000000001</v>
      </c>
      <c r="D35" s="20">
        <v>14563.032000000001</v>
      </c>
      <c r="E35" s="20">
        <v>0.66</v>
      </c>
      <c r="F35" s="20">
        <v>20</v>
      </c>
      <c r="G35" s="20">
        <v>56.1</v>
      </c>
      <c r="H35" s="20">
        <v>74.400000000000006</v>
      </c>
      <c r="I35" s="20"/>
      <c r="J35" s="43">
        <v>0.90500000000000003</v>
      </c>
      <c r="K35" s="20">
        <v>334.5</v>
      </c>
      <c r="L35" s="20"/>
      <c r="M35" s="43">
        <v>57.64</v>
      </c>
      <c r="N35" s="20">
        <v>27.4</v>
      </c>
      <c r="O35" s="20"/>
      <c r="P35" s="20">
        <v>123.9</v>
      </c>
      <c r="Q35" s="20"/>
      <c r="R35" s="20">
        <v>56.1</v>
      </c>
      <c r="S35" s="20"/>
      <c r="T35" s="20">
        <v>2.88</v>
      </c>
      <c r="U35" s="20">
        <v>2.58</v>
      </c>
      <c r="V35" s="20">
        <v>0.16</v>
      </c>
      <c r="W35" s="20">
        <v>0.13</v>
      </c>
      <c r="X35" s="20">
        <v>0.96</v>
      </c>
      <c r="Y35" s="20">
        <v>1.57</v>
      </c>
      <c r="Z35" s="36" t="s">
        <v>60</v>
      </c>
    </row>
    <row r="36" spans="1:26">
      <c r="A36" s="20">
        <v>1317.9</v>
      </c>
      <c r="B36" s="20">
        <v>48</v>
      </c>
      <c r="C36" s="20">
        <v>35874.400000000001</v>
      </c>
      <c r="D36" s="20">
        <v>26396.1</v>
      </c>
      <c r="E36" s="20">
        <v>0.74</v>
      </c>
      <c r="F36" s="20">
        <v>16.5</v>
      </c>
      <c r="G36" s="20">
        <v>53.5</v>
      </c>
      <c r="H36" s="20">
        <v>73.599999999999994</v>
      </c>
      <c r="I36" s="20"/>
      <c r="J36" s="43">
        <v>0.57079999999999997</v>
      </c>
      <c r="K36" s="20">
        <v>329.5</v>
      </c>
      <c r="L36" s="20"/>
      <c r="M36" s="43">
        <v>56.95</v>
      </c>
      <c r="N36" s="20">
        <v>21.3</v>
      </c>
      <c r="O36" s="20"/>
      <c r="P36" s="20">
        <v>122.8</v>
      </c>
      <c r="Q36" s="20"/>
      <c r="R36" s="20">
        <v>52.3</v>
      </c>
      <c r="S36" s="20"/>
      <c r="T36" s="20">
        <v>4.8899999999999997</v>
      </c>
      <c r="U36" s="20">
        <v>4.05</v>
      </c>
      <c r="V36" s="20">
        <v>0.35</v>
      </c>
      <c r="W36" s="20">
        <v>0.48</v>
      </c>
      <c r="X36" s="20">
        <v>0.86</v>
      </c>
      <c r="Y36" s="20">
        <v>1.63</v>
      </c>
      <c r="Z36" s="20" t="s">
        <v>60</v>
      </c>
    </row>
    <row r="37" spans="1:26">
      <c r="A37" s="20">
        <v>3557.4</v>
      </c>
      <c r="B37" s="20">
        <v>48</v>
      </c>
      <c r="C37" s="20">
        <v>78568.899999999994</v>
      </c>
      <c r="D37" s="20">
        <v>63278.5</v>
      </c>
      <c r="E37" s="20">
        <v>0.81</v>
      </c>
      <c r="F37" s="20">
        <v>17.600000000000001</v>
      </c>
      <c r="G37" s="20">
        <v>56.8</v>
      </c>
      <c r="H37" s="20">
        <v>165</v>
      </c>
      <c r="I37" s="20">
        <v>175</v>
      </c>
      <c r="J37" s="43">
        <v>11.62</v>
      </c>
      <c r="K37" s="20">
        <v>502.2</v>
      </c>
      <c r="L37" s="20">
        <v>515</v>
      </c>
      <c r="M37" s="43">
        <v>55.29</v>
      </c>
      <c r="N37" s="20">
        <v>20.399999999999999</v>
      </c>
      <c r="O37" s="20">
        <v>20.3</v>
      </c>
      <c r="P37" s="20">
        <v>75.3</v>
      </c>
      <c r="Q37" s="20">
        <v>74.099999999999994</v>
      </c>
      <c r="R37" s="20">
        <v>55</v>
      </c>
      <c r="S37" s="20">
        <v>56</v>
      </c>
      <c r="T37" s="20">
        <v>9.48</v>
      </c>
      <c r="U37" s="20">
        <v>7.7</v>
      </c>
      <c r="V37" s="20">
        <v>1.35</v>
      </c>
      <c r="W37" s="20">
        <v>0.41</v>
      </c>
      <c r="X37" s="20">
        <v>0.8</v>
      </c>
      <c r="Y37" s="20">
        <v>1.45</v>
      </c>
      <c r="Z37" s="28" t="s">
        <v>63</v>
      </c>
    </row>
    <row r="38" spans="1:26">
      <c r="A38" s="20">
        <v>3789.4</v>
      </c>
      <c r="B38" s="20">
        <v>48</v>
      </c>
      <c r="C38" s="20">
        <v>74310.8</v>
      </c>
      <c r="D38" s="20">
        <v>63184.9</v>
      </c>
      <c r="E38" s="20">
        <v>0.85</v>
      </c>
      <c r="F38" s="20">
        <v>18.2</v>
      </c>
      <c r="G38" s="20">
        <v>54.3</v>
      </c>
      <c r="H38" s="20">
        <v>161.5</v>
      </c>
      <c r="I38" s="20">
        <v>165</v>
      </c>
      <c r="J38" s="43">
        <v>10.89</v>
      </c>
      <c r="K38" s="20">
        <v>510</v>
      </c>
      <c r="L38" s="20">
        <v>495</v>
      </c>
      <c r="M38" s="43">
        <v>55.98</v>
      </c>
      <c r="N38" s="20">
        <v>17.2</v>
      </c>
      <c r="O38" s="20">
        <v>23.2</v>
      </c>
      <c r="P38" s="20">
        <v>84.4</v>
      </c>
      <c r="Q38" s="20">
        <v>86.7</v>
      </c>
      <c r="R38" s="20">
        <v>50.5</v>
      </c>
      <c r="S38" s="20">
        <v>51.1</v>
      </c>
      <c r="T38" s="20">
        <v>9.76</v>
      </c>
      <c r="U38" s="20">
        <v>6.92</v>
      </c>
      <c r="V38" s="20">
        <v>1.97</v>
      </c>
      <c r="W38" s="20">
        <v>0.79</v>
      </c>
      <c r="X38" s="20">
        <v>0.88</v>
      </c>
      <c r="Y38" s="20">
        <v>1.58</v>
      </c>
      <c r="Z38" s="28" t="s">
        <v>63</v>
      </c>
    </row>
    <row r="39" spans="1:26">
      <c r="A39" s="20">
        <v>1641.3</v>
      </c>
      <c r="B39" s="20">
        <v>48</v>
      </c>
      <c r="C39" s="20">
        <v>42375.7</v>
      </c>
      <c r="D39" s="20">
        <v>32152.9</v>
      </c>
      <c r="E39" s="20">
        <v>0.76</v>
      </c>
      <c r="F39" s="20">
        <v>16.7</v>
      </c>
      <c r="G39" s="20">
        <v>55.6</v>
      </c>
      <c r="H39" s="20">
        <v>151.69999999999999</v>
      </c>
      <c r="I39" s="20"/>
      <c r="J39" s="43">
        <v>8.7710000000000008</v>
      </c>
      <c r="K39" s="20">
        <v>473.8</v>
      </c>
      <c r="L39" s="20"/>
      <c r="M39" s="43">
        <v>52.71</v>
      </c>
      <c r="N39" s="20">
        <v>18.100000000000001</v>
      </c>
      <c r="O39" s="20"/>
      <c r="P39" s="20">
        <v>89.3</v>
      </c>
      <c r="Q39" s="20"/>
      <c r="R39" s="20">
        <v>53.1</v>
      </c>
      <c r="S39" s="20"/>
      <c r="T39" s="20">
        <v>5.3</v>
      </c>
      <c r="U39" s="20">
        <v>4.3600000000000003</v>
      </c>
      <c r="V39" s="20">
        <v>0.72</v>
      </c>
      <c r="W39" s="20">
        <v>0.22</v>
      </c>
      <c r="X39" s="20">
        <v>0.89</v>
      </c>
      <c r="Y39" s="20">
        <v>1.5</v>
      </c>
      <c r="Z39" s="28" t="s">
        <v>63</v>
      </c>
    </row>
    <row r="40" spans="1:26">
      <c r="A40" s="20">
        <v>1396.6</v>
      </c>
      <c r="B40" s="20">
        <v>48</v>
      </c>
      <c r="C40" s="20">
        <v>32692.7</v>
      </c>
      <c r="D40" s="20">
        <v>26168.1</v>
      </c>
      <c r="E40" s="20">
        <v>0.8</v>
      </c>
      <c r="F40" s="20">
        <v>17.100000000000001</v>
      </c>
      <c r="G40" s="20">
        <v>54.3</v>
      </c>
      <c r="H40" s="20">
        <v>158.5</v>
      </c>
      <c r="I40" s="20"/>
      <c r="J40" s="43">
        <v>10.25</v>
      </c>
      <c r="K40" s="20">
        <v>566.79999999999995</v>
      </c>
      <c r="L40" s="20"/>
      <c r="M40" s="43">
        <v>60.77</v>
      </c>
      <c r="N40" s="20">
        <v>20.3</v>
      </c>
      <c r="O40" s="20"/>
      <c r="P40" s="20">
        <v>62.7</v>
      </c>
      <c r="Q40" s="20"/>
      <c r="R40" s="20">
        <v>50.4</v>
      </c>
      <c r="S40" s="20"/>
      <c r="T40" s="20">
        <v>4.5599999999999996</v>
      </c>
      <c r="U40" s="20">
        <v>3.79</v>
      </c>
      <c r="V40" s="20">
        <v>0.56999999999999995</v>
      </c>
      <c r="W40" s="20">
        <v>0.19</v>
      </c>
      <c r="X40" s="20">
        <v>0.88</v>
      </c>
      <c r="Y40" s="20">
        <v>1.67</v>
      </c>
      <c r="Z40" s="28" t="s">
        <v>63</v>
      </c>
    </row>
    <row r="41" spans="1:26">
      <c r="A41" s="20">
        <v>608</v>
      </c>
      <c r="B41" s="20">
        <v>48</v>
      </c>
      <c r="C41" s="20">
        <v>21832.799999999999</v>
      </c>
      <c r="D41" s="20">
        <v>14495.1</v>
      </c>
      <c r="E41" s="20">
        <v>0.66</v>
      </c>
      <c r="F41" s="20">
        <v>14.5</v>
      </c>
      <c r="G41" s="20">
        <v>59.2</v>
      </c>
      <c r="H41" s="20">
        <v>82.1</v>
      </c>
      <c r="I41" s="20"/>
      <c r="J41" s="43">
        <v>3.9910000000000001</v>
      </c>
      <c r="K41" s="20">
        <v>380.7</v>
      </c>
      <c r="L41" s="20"/>
      <c r="M41" s="43">
        <v>63.64</v>
      </c>
      <c r="N41" s="20">
        <v>10.199999999999999</v>
      </c>
      <c r="O41" s="20"/>
      <c r="P41" s="20">
        <v>83.7</v>
      </c>
      <c r="Q41" s="20"/>
      <c r="R41" s="20">
        <v>55.6</v>
      </c>
      <c r="S41" s="20"/>
      <c r="T41" s="20">
        <v>3.03</v>
      </c>
      <c r="U41" s="20">
        <v>2.81</v>
      </c>
      <c r="V41" s="20">
        <v>0.08</v>
      </c>
      <c r="W41" s="20">
        <v>0.12</v>
      </c>
      <c r="X41" s="20">
        <v>0.97</v>
      </c>
      <c r="Y41" s="20">
        <v>1.67</v>
      </c>
      <c r="Z41" s="20" t="s">
        <v>60</v>
      </c>
    </row>
    <row r="42" spans="1:26">
      <c r="A42" s="20">
        <v>903.5</v>
      </c>
      <c r="B42" s="20">
        <v>48</v>
      </c>
      <c r="C42" s="20">
        <v>28059.8</v>
      </c>
      <c r="D42" s="20">
        <v>20755.3</v>
      </c>
      <c r="E42" s="20">
        <v>0.74</v>
      </c>
      <c r="F42" s="20">
        <v>15</v>
      </c>
      <c r="G42" s="20">
        <v>55.8</v>
      </c>
      <c r="H42" s="20">
        <v>91.1</v>
      </c>
      <c r="I42" s="20"/>
      <c r="J42" s="43">
        <v>7.3330000000000002</v>
      </c>
      <c r="K42" s="20">
        <v>390.8</v>
      </c>
      <c r="L42" s="20"/>
      <c r="M42" s="43">
        <v>64.87</v>
      </c>
      <c r="N42" s="20">
        <v>12.5</v>
      </c>
      <c r="O42" s="20"/>
      <c r="P42" s="20">
        <v>89.8</v>
      </c>
      <c r="Q42" s="20"/>
      <c r="R42" s="20">
        <v>56.7</v>
      </c>
      <c r="S42" s="20"/>
      <c r="T42" s="20">
        <v>3.71</v>
      </c>
      <c r="U42" s="20">
        <v>3.29</v>
      </c>
      <c r="V42" s="20">
        <v>0.23</v>
      </c>
      <c r="W42" s="20">
        <v>0.18</v>
      </c>
      <c r="X42" s="20">
        <v>0.92</v>
      </c>
      <c r="Y42" s="20">
        <v>1.59</v>
      </c>
      <c r="Z42" s="20" t="s">
        <v>60</v>
      </c>
    </row>
    <row r="43" spans="1:26">
      <c r="A43" s="20"/>
      <c r="B43" s="20"/>
      <c r="C43" s="20"/>
      <c r="D43" s="20"/>
      <c r="E43" s="20"/>
      <c r="F43" s="20"/>
      <c r="G43" s="20"/>
      <c r="H43" s="20"/>
      <c r="I43" s="20"/>
      <c r="J43" s="41"/>
      <c r="K43" s="20"/>
      <c r="L43" s="20"/>
      <c r="M43" s="41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>
      <c r="A44" s="20"/>
      <c r="B44" s="20"/>
      <c r="C44" s="20"/>
      <c r="D44" s="20"/>
      <c r="E44" s="20"/>
      <c r="F44" s="20"/>
      <c r="G44" s="20"/>
      <c r="H44" s="20"/>
      <c r="I44" s="20"/>
      <c r="J44" s="41"/>
      <c r="K44" s="20"/>
      <c r="L44" s="20"/>
      <c r="M44" s="41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>
      <c r="A45" s="20"/>
      <c r="B45" s="20"/>
      <c r="C45" s="20"/>
      <c r="D45" s="20"/>
      <c r="E45" s="20"/>
      <c r="F45" s="20"/>
      <c r="G45" s="20"/>
      <c r="H45" s="20"/>
      <c r="I45" s="20"/>
      <c r="J45" s="41"/>
      <c r="K45" s="20"/>
      <c r="L45" s="20"/>
      <c r="M45" s="41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>
      <c r="A46" s="20"/>
      <c r="B46" s="20"/>
      <c r="C46" s="20"/>
      <c r="D46" s="20"/>
      <c r="E46" s="20"/>
      <c r="F46" s="20"/>
      <c r="G46" s="20"/>
      <c r="H46" s="20"/>
      <c r="I46" s="20"/>
      <c r="J46" s="41"/>
      <c r="K46" s="20"/>
      <c r="L46" s="20"/>
      <c r="M46" s="41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>
      <c r="A47" s="20"/>
      <c r="B47" s="20"/>
      <c r="C47" s="20"/>
      <c r="D47" s="20"/>
      <c r="E47" s="20"/>
      <c r="F47" s="20"/>
      <c r="G47" s="20"/>
      <c r="H47" s="20"/>
      <c r="I47" s="20"/>
      <c r="J47" s="41"/>
      <c r="K47" s="20"/>
      <c r="L47" s="20"/>
      <c r="M47" s="41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>
      <c r="A48" s="20"/>
      <c r="B48" s="20"/>
      <c r="C48" s="20"/>
      <c r="D48" s="20"/>
      <c r="E48" s="20"/>
      <c r="F48" s="20"/>
      <c r="G48" s="20"/>
      <c r="H48" s="20"/>
      <c r="I48" s="20"/>
      <c r="J48" s="41"/>
      <c r="K48" s="20"/>
      <c r="L48" s="20"/>
      <c r="M48" s="41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>
      <c r="A49" s="20"/>
      <c r="B49" s="20"/>
      <c r="C49" s="20"/>
      <c r="D49" s="20"/>
      <c r="E49" s="20"/>
      <c r="F49" s="20"/>
      <c r="G49" s="20"/>
      <c r="H49" s="20"/>
      <c r="I49" s="20"/>
      <c r="J49" s="41"/>
      <c r="K49" s="20"/>
      <c r="L49" s="20"/>
      <c r="M49" s="41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>
      <c r="A50" s="20"/>
      <c r="B50" s="20"/>
      <c r="C50" s="20"/>
      <c r="D50" s="20"/>
      <c r="E50" s="20"/>
      <c r="F50" s="20"/>
      <c r="G50" s="20"/>
      <c r="H50" s="20"/>
      <c r="I50" s="20"/>
      <c r="J50" s="41"/>
      <c r="K50" s="20"/>
      <c r="L50" s="20"/>
      <c r="M50" s="41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>
      <c r="A51" s="20"/>
      <c r="B51" s="20"/>
      <c r="C51" s="20"/>
      <c r="D51" s="20"/>
      <c r="E51" s="20"/>
      <c r="F51" s="20"/>
      <c r="G51" s="20"/>
      <c r="H51" s="20"/>
      <c r="I51" s="20"/>
      <c r="J51" s="41"/>
      <c r="K51" s="20"/>
      <c r="L51" s="20"/>
      <c r="M51" s="41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>
      <c r="A52" s="20"/>
      <c r="B52" s="20"/>
      <c r="C52" s="20"/>
      <c r="D52" s="20"/>
      <c r="E52" s="20"/>
      <c r="F52" s="20"/>
      <c r="G52" s="20"/>
      <c r="H52" s="20"/>
      <c r="I52" s="20"/>
      <c r="J52" s="41"/>
      <c r="K52" s="20"/>
      <c r="L52" s="20"/>
      <c r="M52" s="41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>
      <c r="A53" s="20"/>
      <c r="B53" s="20"/>
      <c r="C53" s="20"/>
      <c r="D53" s="20"/>
      <c r="E53" s="20"/>
      <c r="F53" s="20"/>
      <c r="G53" s="20"/>
      <c r="H53" s="20"/>
      <c r="I53" s="20"/>
      <c r="J53" s="41"/>
      <c r="K53" s="20"/>
      <c r="L53" s="20"/>
      <c r="M53" s="41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>
      <c r="A54" s="20"/>
      <c r="B54" s="20"/>
      <c r="C54" s="20"/>
      <c r="D54" s="20"/>
      <c r="E54" s="20"/>
      <c r="F54" s="20"/>
      <c r="G54" s="20"/>
      <c r="H54" s="20"/>
      <c r="I54" s="20"/>
      <c r="J54" s="41"/>
      <c r="K54" s="20"/>
      <c r="L54" s="20"/>
      <c r="M54" s="41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>
      <c r="A55" s="20"/>
      <c r="B55" s="20"/>
      <c r="C55" s="20"/>
      <c r="D55" s="20"/>
      <c r="E55" s="20"/>
      <c r="F55" s="20"/>
      <c r="G55" s="20"/>
      <c r="H55" s="20"/>
      <c r="I55" s="20"/>
      <c r="J55" s="41"/>
      <c r="K55" s="20"/>
      <c r="L55" s="20"/>
      <c r="M55" s="41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>
      <c r="A56" s="20"/>
      <c r="B56" s="20"/>
      <c r="C56" s="20"/>
      <c r="D56" s="20"/>
      <c r="E56" s="20"/>
      <c r="F56" s="20"/>
      <c r="G56" s="20"/>
      <c r="H56" s="20"/>
      <c r="I56" s="20"/>
      <c r="J56" s="41"/>
      <c r="K56" s="20"/>
      <c r="L56" s="20"/>
      <c r="M56" s="41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>
      <c r="A57" s="20"/>
      <c r="B57" s="20"/>
      <c r="C57" s="20"/>
      <c r="D57" s="20"/>
      <c r="E57" s="20"/>
      <c r="F57" s="20"/>
      <c r="G57" s="20"/>
      <c r="H57" s="20"/>
      <c r="I57" s="20"/>
      <c r="J57" s="41"/>
      <c r="K57" s="20"/>
      <c r="L57" s="20"/>
      <c r="M57" s="41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>
      <c r="A58" s="20"/>
      <c r="B58" s="20"/>
      <c r="C58" s="20"/>
      <c r="D58" s="20"/>
      <c r="E58" s="20"/>
      <c r="F58" s="20"/>
      <c r="G58" s="20"/>
      <c r="H58" s="20"/>
      <c r="I58" s="20"/>
      <c r="J58" s="41"/>
      <c r="K58" s="20"/>
      <c r="L58" s="20"/>
      <c r="M58" s="41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>
      <c r="A59" s="20"/>
      <c r="B59" s="20"/>
      <c r="C59" s="20"/>
      <c r="D59" s="20"/>
      <c r="E59" s="20"/>
      <c r="F59" s="20"/>
      <c r="G59" s="20"/>
      <c r="H59" s="20"/>
      <c r="I59" s="20"/>
      <c r="J59" s="41"/>
      <c r="K59" s="20"/>
      <c r="L59" s="20"/>
      <c r="M59" s="41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>
      <c r="A60" s="20"/>
      <c r="B60" s="20"/>
      <c r="C60" s="20"/>
      <c r="D60" s="20"/>
      <c r="E60" s="20"/>
      <c r="F60" s="20"/>
      <c r="G60" s="20"/>
      <c r="H60" s="20"/>
      <c r="I60" s="20"/>
      <c r="J60" s="41"/>
      <c r="K60" s="20"/>
      <c r="L60" s="20"/>
      <c r="M60" s="41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>
      <c r="A61" s="20"/>
      <c r="B61" s="20"/>
      <c r="C61" s="20"/>
      <c r="D61" s="20"/>
      <c r="E61" s="20"/>
      <c r="F61" s="20"/>
      <c r="G61" s="20"/>
      <c r="H61" s="20"/>
      <c r="I61" s="20"/>
      <c r="J61" s="41"/>
      <c r="K61" s="20"/>
      <c r="L61" s="20"/>
      <c r="M61" s="41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>
      <c r="A62" s="20"/>
      <c r="B62" s="20"/>
      <c r="C62" s="20"/>
      <c r="D62" s="20"/>
      <c r="E62" s="20"/>
      <c r="F62" s="20"/>
      <c r="G62" s="20"/>
      <c r="H62" s="20"/>
      <c r="I62" s="20"/>
      <c r="J62" s="41"/>
      <c r="K62" s="20"/>
      <c r="L62" s="20"/>
      <c r="M62" s="41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>
      <c r="A63" s="20"/>
      <c r="B63" s="20"/>
      <c r="C63" s="20"/>
      <c r="D63" s="20"/>
      <c r="E63" s="20"/>
      <c r="F63" s="20"/>
      <c r="G63" s="20"/>
      <c r="H63" s="20"/>
      <c r="I63" s="20"/>
      <c r="J63" s="41"/>
      <c r="K63" s="20"/>
      <c r="L63" s="20"/>
      <c r="M63" s="41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>
      <c r="A64" s="20"/>
      <c r="B64" s="20"/>
      <c r="C64" s="20"/>
      <c r="D64" s="20"/>
      <c r="E64" s="20"/>
      <c r="F64" s="20"/>
      <c r="G64" s="20"/>
      <c r="H64" s="20"/>
      <c r="I64" s="20"/>
      <c r="J64" s="41"/>
      <c r="K64" s="20"/>
      <c r="L64" s="20"/>
      <c r="M64" s="41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9">
      <c r="A65" s="20"/>
      <c r="B65" s="20"/>
      <c r="C65" s="20"/>
      <c r="D65" s="20"/>
      <c r="E65" s="20"/>
      <c r="F65" s="20"/>
      <c r="G65" s="20"/>
      <c r="H65" s="20"/>
      <c r="I65" s="20"/>
      <c r="J65" s="41"/>
      <c r="K65" s="20"/>
      <c r="L65" s="20"/>
      <c r="M65" s="41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9">
      <c r="A66" s="20"/>
      <c r="B66" s="20"/>
      <c r="C66" s="20"/>
      <c r="D66" s="20"/>
      <c r="E66" s="20"/>
      <c r="F66" s="20"/>
      <c r="G66" s="20"/>
      <c r="H66" s="20"/>
      <c r="I66" s="20"/>
      <c r="J66" s="41"/>
      <c r="K66" s="20"/>
      <c r="L66" s="20"/>
      <c r="M66" s="41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9">
      <c r="A67" s="20"/>
      <c r="B67" s="20"/>
      <c r="C67" s="20"/>
      <c r="D67" s="20"/>
      <c r="E67" s="20"/>
      <c r="F67" s="20"/>
      <c r="G67" s="20"/>
      <c r="H67" s="20"/>
      <c r="I67" s="20"/>
      <c r="J67" s="41"/>
      <c r="K67" s="20"/>
      <c r="L67" s="20"/>
      <c r="M67" s="41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9">
      <c r="A68" s="20"/>
      <c r="B68" s="20"/>
      <c r="C68" s="20"/>
      <c r="D68" s="20"/>
      <c r="E68" s="20"/>
      <c r="F68" s="20"/>
      <c r="G68" s="20"/>
      <c r="H68" s="20"/>
      <c r="I68" s="20"/>
      <c r="J68" s="41"/>
      <c r="K68" s="20"/>
      <c r="L68" s="20"/>
      <c r="M68" s="41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9">
      <c r="A69" s="20"/>
      <c r="B69" s="20"/>
      <c r="C69" s="20"/>
      <c r="D69" s="20"/>
      <c r="E69" s="20"/>
      <c r="F69" s="20"/>
      <c r="G69" s="20"/>
      <c r="H69" s="20"/>
      <c r="I69" s="20"/>
      <c r="J69" s="41"/>
      <c r="K69" s="20"/>
      <c r="L69" s="20"/>
      <c r="M69" s="41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9">
      <c r="A70" s="20"/>
      <c r="B70" s="20"/>
      <c r="C70" s="20"/>
      <c r="D70" s="20"/>
      <c r="E70" s="20"/>
      <c r="F70" s="20"/>
      <c r="G70" s="20"/>
      <c r="H70" s="20"/>
      <c r="I70" s="20"/>
      <c r="J70" s="41"/>
      <c r="K70" s="20"/>
      <c r="L70" s="20"/>
      <c r="M70" s="41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9">
      <c r="A71" s="20"/>
      <c r="B71" s="20"/>
      <c r="C71" s="20"/>
      <c r="D71" s="20"/>
      <c r="E71" s="20"/>
      <c r="F71" s="20"/>
      <c r="G71" s="20"/>
      <c r="H71" s="20"/>
      <c r="I71" s="20"/>
      <c r="J71" s="41"/>
      <c r="K71" s="20"/>
      <c r="L71" s="20"/>
      <c r="M71" s="41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9">
      <c r="A72" s="20"/>
      <c r="B72" s="20"/>
      <c r="C72" s="20"/>
      <c r="D72" s="20"/>
      <c r="E72" s="20"/>
      <c r="F72" s="20"/>
      <c r="G72" s="20"/>
      <c r="H72" s="20"/>
      <c r="I72" s="20"/>
      <c r="J72" s="41"/>
      <c r="K72" s="20"/>
      <c r="L72" s="20"/>
      <c r="M72" s="41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C72">
        <v>1090</v>
      </c>
    </row>
    <row r="73" spans="1:29">
      <c r="A73" s="20"/>
      <c r="B73" s="20"/>
      <c r="C73" s="20"/>
      <c r="D73" s="20"/>
      <c r="E73" s="20"/>
      <c r="F73" s="20"/>
      <c r="G73" s="20"/>
      <c r="H73" s="20"/>
      <c r="I73" s="20"/>
      <c r="J73" s="41"/>
      <c r="K73" s="20"/>
      <c r="L73" s="20"/>
      <c r="M73" s="41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9">
      <c r="A74" s="20"/>
      <c r="B74" s="20"/>
      <c r="C74" s="20"/>
      <c r="D74" s="20"/>
      <c r="E74" s="20"/>
      <c r="F74" s="20"/>
      <c r="G74" s="20"/>
      <c r="H74" s="20"/>
      <c r="I74" s="20"/>
      <c r="J74" s="41"/>
      <c r="K74" s="20"/>
      <c r="L74" s="20"/>
      <c r="M74" s="41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9">
      <c r="A75" s="20"/>
      <c r="B75" s="20"/>
      <c r="C75" s="20"/>
      <c r="D75" s="20"/>
      <c r="E75" s="20"/>
      <c r="F75" s="20"/>
      <c r="G75" s="20"/>
      <c r="H75" s="20"/>
      <c r="I75" s="20"/>
      <c r="J75" s="41"/>
      <c r="K75" s="20"/>
      <c r="L75" s="20"/>
      <c r="M75" s="41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9">
      <c r="A76" s="20"/>
      <c r="B76" s="20"/>
      <c r="C76" s="20"/>
      <c r="D76" s="20"/>
      <c r="E76" s="20"/>
      <c r="F76" s="20"/>
      <c r="G76" s="20"/>
      <c r="H76" s="20"/>
      <c r="I76" s="20"/>
      <c r="J76" s="41"/>
      <c r="K76" s="20"/>
      <c r="L76" s="20"/>
      <c r="M76" s="41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9">
      <c r="A77" s="20"/>
      <c r="B77" s="20"/>
      <c r="C77" s="20"/>
      <c r="D77" s="20"/>
      <c r="E77" s="20"/>
      <c r="F77" s="20"/>
      <c r="G77" s="20"/>
      <c r="H77" s="20"/>
      <c r="I77" s="20"/>
      <c r="J77" s="41"/>
      <c r="K77" s="20"/>
      <c r="L77" s="20"/>
      <c r="M77" s="41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9">
      <c r="A78" s="20"/>
      <c r="B78" s="20"/>
      <c r="C78" s="20"/>
      <c r="D78" s="20"/>
      <c r="E78" s="20"/>
      <c r="F78" s="20"/>
      <c r="G78" s="20"/>
      <c r="H78" s="20"/>
      <c r="I78" s="20"/>
      <c r="J78" s="41"/>
      <c r="K78" s="20"/>
      <c r="L78" s="20"/>
      <c r="M78" s="41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9">
      <c r="A79" s="20"/>
      <c r="B79" s="20"/>
      <c r="C79" s="20"/>
      <c r="D79" s="20"/>
      <c r="E79" s="20"/>
      <c r="F79" s="20"/>
      <c r="G79" s="20"/>
      <c r="H79" s="20"/>
      <c r="I79" s="20"/>
      <c r="J79" s="41"/>
      <c r="K79" s="20"/>
      <c r="L79" s="20"/>
      <c r="M79" s="41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9">
      <c r="A80" s="20"/>
      <c r="B80" s="20"/>
      <c r="C80" s="20"/>
      <c r="D80" s="20"/>
      <c r="E80" s="20"/>
      <c r="F80" s="20"/>
      <c r="G80" s="20"/>
      <c r="H80" s="20"/>
      <c r="I80" s="20"/>
      <c r="J80" s="41"/>
      <c r="K80" s="20"/>
      <c r="L80" s="20"/>
      <c r="M80" s="41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>
      <c r="A81" s="20"/>
      <c r="B81" s="20"/>
      <c r="C81" s="20"/>
      <c r="D81" s="20"/>
      <c r="E81" s="20"/>
      <c r="F81" s="20"/>
      <c r="G81" s="20"/>
      <c r="H81" s="20"/>
      <c r="I81" s="20"/>
      <c r="J81" s="41"/>
      <c r="K81" s="20"/>
      <c r="L81" s="20"/>
      <c r="M81" s="41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>
      <c r="A82" s="20"/>
      <c r="B82" s="20"/>
      <c r="C82" s="20"/>
      <c r="D82" s="20"/>
      <c r="E82" s="20"/>
      <c r="F82" s="20"/>
      <c r="G82" s="20"/>
      <c r="H82" s="20"/>
      <c r="I82" s="20"/>
      <c r="J82" s="41"/>
      <c r="K82" s="20"/>
      <c r="L82" s="20"/>
      <c r="M82" s="41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>
      <c r="A83" s="20"/>
      <c r="B83" s="20"/>
      <c r="C83" s="20"/>
      <c r="D83" s="20"/>
      <c r="E83" s="20"/>
      <c r="F83" s="20"/>
      <c r="G83" s="20"/>
      <c r="H83" s="20"/>
      <c r="I83" s="20"/>
      <c r="J83" s="41"/>
      <c r="K83" s="20"/>
      <c r="L83" s="20"/>
      <c r="M83" s="41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>
      <c r="A84" s="20"/>
      <c r="B84" s="20"/>
      <c r="C84" s="20"/>
      <c r="D84" s="20"/>
      <c r="E84" s="20"/>
      <c r="F84" s="20"/>
      <c r="G84" s="20"/>
      <c r="H84" s="20"/>
      <c r="I84" s="20"/>
      <c r="J84" s="41"/>
      <c r="K84" s="20"/>
      <c r="L84" s="20"/>
      <c r="M84" s="41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>
      <c r="A85" s="20"/>
      <c r="B85" s="20"/>
      <c r="C85" s="20"/>
      <c r="D85" s="20"/>
      <c r="E85" s="20"/>
      <c r="F85" s="20"/>
      <c r="G85" s="20"/>
      <c r="H85" s="20"/>
      <c r="I85" s="20"/>
      <c r="J85" s="41"/>
      <c r="K85" s="20"/>
      <c r="L85" s="20"/>
      <c r="M85" s="41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>
      <c r="A86" s="20"/>
      <c r="B86" s="20"/>
      <c r="C86" s="20"/>
      <c r="D86" s="20"/>
      <c r="E86" s="20"/>
      <c r="F86" s="20"/>
      <c r="G86" s="20"/>
      <c r="H86" s="20"/>
      <c r="I86" s="20"/>
      <c r="J86" s="41"/>
      <c r="K86" s="20"/>
      <c r="L86" s="20"/>
      <c r="M86" s="41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>
      <c r="A87" s="20"/>
      <c r="B87" s="20"/>
      <c r="C87" s="20"/>
      <c r="D87" s="20"/>
      <c r="E87" s="20"/>
      <c r="F87" s="20"/>
      <c r="G87" s="20"/>
      <c r="H87" s="20"/>
      <c r="I87" s="20"/>
      <c r="J87" s="41"/>
      <c r="K87" s="20"/>
      <c r="L87" s="20"/>
      <c r="M87" s="41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>
      <c r="A88" s="20"/>
      <c r="B88" s="20"/>
      <c r="C88" s="20"/>
      <c r="D88" s="20"/>
      <c r="E88" s="20"/>
      <c r="F88" s="20"/>
      <c r="G88" s="20"/>
      <c r="H88" s="20"/>
      <c r="I88" s="20"/>
      <c r="J88" s="41"/>
      <c r="K88" s="20"/>
      <c r="L88" s="20"/>
      <c r="M88" s="41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>
      <c r="A89" s="20"/>
      <c r="B89" s="20"/>
      <c r="C89" s="20"/>
      <c r="D89" s="20"/>
      <c r="E89" s="20"/>
      <c r="F89" s="20"/>
      <c r="G89" s="20"/>
      <c r="H89" s="20"/>
      <c r="I89" s="20"/>
      <c r="J89" s="41"/>
      <c r="K89" s="20"/>
      <c r="L89" s="20"/>
      <c r="M89" s="41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>
      <c r="A90" s="20"/>
      <c r="B90" s="20"/>
      <c r="C90" s="20"/>
      <c r="D90" s="20"/>
      <c r="E90" s="20"/>
      <c r="F90" s="20"/>
      <c r="G90" s="20"/>
      <c r="H90" s="20"/>
      <c r="I90" s="20"/>
      <c r="J90" s="41"/>
      <c r="K90" s="20"/>
      <c r="L90" s="20"/>
      <c r="M90" s="41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>
      <c r="A91" s="20"/>
      <c r="B91" s="20"/>
      <c r="C91" s="20"/>
      <c r="D91" s="20"/>
      <c r="E91" s="20"/>
      <c r="F91" s="20"/>
      <c r="G91" s="20"/>
      <c r="H91" s="20"/>
      <c r="I91" s="20"/>
      <c r="J91" s="41"/>
      <c r="K91" s="20"/>
      <c r="L91" s="20"/>
      <c r="M91" s="41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>
      <c r="A92" s="20"/>
      <c r="B92" s="20"/>
      <c r="C92" s="20"/>
      <c r="D92" s="20"/>
      <c r="E92" s="20"/>
      <c r="F92" s="20"/>
      <c r="G92" s="20"/>
      <c r="H92" s="20"/>
      <c r="I92" s="20"/>
      <c r="J92" s="41"/>
      <c r="K92" s="20"/>
      <c r="L92" s="20"/>
      <c r="M92" s="41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>
      <c r="A93" s="20"/>
      <c r="B93" s="20"/>
      <c r="C93" s="20"/>
      <c r="D93" s="20"/>
      <c r="E93" s="20"/>
      <c r="F93" s="20"/>
      <c r="G93" s="20"/>
      <c r="H93" s="20"/>
      <c r="I93" s="20"/>
      <c r="J93" s="41"/>
      <c r="K93" s="20"/>
      <c r="L93" s="20"/>
      <c r="M93" s="41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>
      <c r="A94" s="20"/>
      <c r="B94" s="20"/>
      <c r="C94" s="20"/>
      <c r="D94" s="20"/>
      <c r="E94" s="20"/>
      <c r="F94" s="20"/>
      <c r="G94" s="20"/>
      <c r="H94" s="20"/>
      <c r="I94" s="20"/>
      <c r="J94" s="41"/>
      <c r="K94" s="20"/>
      <c r="L94" s="20"/>
      <c r="M94" s="41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>
      <c r="A95" s="20"/>
      <c r="B95" s="20"/>
      <c r="C95" s="20"/>
      <c r="D95" s="20"/>
      <c r="E95" s="20"/>
      <c r="F95" s="20"/>
      <c r="G95" s="20"/>
      <c r="H95" s="20"/>
      <c r="I95" s="20"/>
      <c r="J95" s="41"/>
      <c r="K95" s="20"/>
      <c r="L95" s="20"/>
      <c r="M95" s="41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>
      <c r="A96" s="20"/>
      <c r="B96" s="20"/>
      <c r="C96" s="20"/>
      <c r="D96" s="20"/>
      <c r="E96" s="20"/>
      <c r="F96" s="20"/>
      <c r="G96" s="20"/>
      <c r="H96" s="20"/>
      <c r="I96" s="20"/>
      <c r="J96" s="41"/>
      <c r="K96" s="20"/>
      <c r="L96" s="20"/>
      <c r="M96" s="41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>
      <c r="A97" s="20"/>
      <c r="B97" s="20"/>
      <c r="C97" s="20"/>
      <c r="D97" s="20"/>
      <c r="E97" s="20"/>
      <c r="F97" s="20"/>
      <c r="G97" s="20"/>
      <c r="H97" s="20"/>
      <c r="I97" s="20"/>
      <c r="J97" s="41"/>
      <c r="K97" s="20"/>
      <c r="L97" s="20"/>
      <c r="M97" s="41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>
      <c r="A98" s="20"/>
      <c r="B98" s="20"/>
      <c r="C98" s="20"/>
      <c r="D98" s="20"/>
      <c r="E98" s="20"/>
      <c r="F98" s="20"/>
      <c r="G98" s="20"/>
      <c r="H98" s="20"/>
      <c r="I98" s="20"/>
      <c r="J98" s="41"/>
      <c r="K98" s="20"/>
      <c r="L98" s="20"/>
      <c r="M98" s="41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>
      <c r="A99" s="20"/>
      <c r="B99" s="20"/>
      <c r="C99" s="20"/>
      <c r="D99" s="20"/>
      <c r="E99" s="20"/>
      <c r="F99" s="20"/>
      <c r="G99" s="20"/>
      <c r="H99" s="20"/>
      <c r="I99" s="20"/>
      <c r="J99" s="41"/>
      <c r="K99" s="20"/>
      <c r="L99" s="20"/>
      <c r="M99" s="41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>
      <c r="A100" s="20"/>
      <c r="B100" s="20"/>
      <c r="C100" s="20"/>
      <c r="D100" s="20"/>
      <c r="E100" s="20"/>
      <c r="F100" s="20"/>
      <c r="G100" s="20"/>
      <c r="H100" s="20"/>
      <c r="I100" s="20"/>
      <c r="J100" s="41"/>
      <c r="K100" s="20"/>
      <c r="L100" s="20"/>
      <c r="M100" s="41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>
      <c r="A101" s="20"/>
      <c r="B101" s="20"/>
      <c r="C101" s="20"/>
      <c r="D101" s="20"/>
      <c r="E101" s="20"/>
      <c r="F101" s="20"/>
      <c r="G101" s="20"/>
      <c r="H101" s="20"/>
      <c r="I101" s="20"/>
      <c r="J101" s="41"/>
      <c r="K101" s="20"/>
      <c r="L101" s="20"/>
      <c r="M101" s="41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>
      <c r="A102" s="20"/>
      <c r="B102" s="20"/>
      <c r="C102" s="20"/>
      <c r="D102" s="20"/>
      <c r="E102" s="20"/>
      <c r="F102" s="20"/>
      <c r="G102" s="20"/>
      <c r="H102" s="20"/>
      <c r="I102" s="20"/>
      <c r="J102" s="41"/>
      <c r="K102" s="20"/>
      <c r="L102" s="20"/>
      <c r="M102" s="41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>
      <c r="A103" s="20"/>
      <c r="B103" s="20"/>
      <c r="C103" s="20"/>
      <c r="D103" s="20"/>
      <c r="E103" s="20"/>
      <c r="F103" s="20"/>
      <c r="G103" s="20"/>
      <c r="H103" s="20"/>
      <c r="I103" s="20"/>
      <c r="J103" s="41"/>
      <c r="K103" s="20"/>
      <c r="L103" s="20"/>
      <c r="M103" s="41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</sheetData>
  <mergeCells count="5">
    <mergeCell ref="H1:S1"/>
    <mergeCell ref="T1:W1"/>
    <mergeCell ref="X1:X2"/>
    <mergeCell ref="Y1:Y2"/>
    <mergeCell ref="Z1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ANN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2019-03-04T12:38:02Z</dcterms:modified>
</cp:coreProperties>
</file>