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<sst xmlns="http://schemas.openxmlformats.org/spreadsheetml/2006/main" count="35" uniqueCount="33">
  <si>
    <r>
      <rPr>
        <rFont val="Arial Narrow"/>
        <color theme="1"/>
        <sz val="14.0"/>
      </rPr>
      <t xml:space="preserve">Table I. Measured data (enter in yellow cells </t>
    </r>
    <r>
      <rPr>
        <rFont val="Arial Narrow"/>
        <b/>
        <color theme="1"/>
        <sz val="14.0"/>
      </rPr>
      <t>ONLY</t>
    </r>
    <r>
      <rPr>
        <rFont val="Arial Narrow"/>
        <color theme="1"/>
        <sz val="14.0"/>
      </rPr>
      <t>) and calculations for ball launched in projectile motion at various angles.</t>
    </r>
  </si>
  <si>
    <t>ENTER DATA INTO YELLOW CELLS ONLY</t>
  </si>
  <si>
    <t>A</t>
  </si>
  <si>
    <t>Launch angle (º) from horizontal</t>
  </si>
  <si>
    <t>B</t>
  </si>
  <si>
    <r>
      <rPr>
        <rFont val="Arial Narrow"/>
        <color theme="1"/>
        <sz val="12.0"/>
      </rPr>
      <t xml:space="preserve"> v</t>
    </r>
    <r>
      <rPr>
        <rFont val="Arial Narrow"/>
        <color theme="1"/>
        <sz val="12.0"/>
        <vertAlign val="subscript"/>
      </rPr>
      <t>i</t>
    </r>
    <r>
      <rPr>
        <rFont val="Arial Narrow"/>
        <color theme="1"/>
        <sz val="12.0"/>
      </rPr>
      <t xml:space="preserve"> (m/s)</t>
    </r>
  </si>
  <si>
    <t>C</t>
  </si>
  <si>
    <t>calculated Time of Flight (s)</t>
  </si>
  <si>
    <t>D</t>
  </si>
  <si>
    <t>calculated (predicted) range (m)</t>
  </si>
  <si>
    <t>E1</t>
  </si>
  <si>
    <r>
      <rPr>
        <rFont val="Arial Narrow"/>
        <b/>
        <color theme="1"/>
        <sz val="12.0"/>
      </rPr>
      <t xml:space="preserve">experimental (measured) range (m) </t>
    </r>
    <r>
      <rPr>
        <rFont val="Arial Narrow"/>
        <b val="0"/>
        <color theme="1"/>
        <sz val="12.0"/>
      </rPr>
      <t xml:space="preserve"> trial 1</t>
    </r>
  </si>
  <si>
    <t>E2</t>
  </si>
  <si>
    <t>trial 2</t>
  </si>
  <si>
    <t>E3</t>
  </si>
  <si>
    <t>trial 3</t>
  </si>
  <si>
    <t>1,46</t>
  </si>
  <si>
    <t>Eavg</t>
  </si>
  <si>
    <t>average experimental range</t>
  </si>
  <si>
    <t>F1</t>
  </si>
  <si>
    <r>
      <rPr>
        <rFont val="Arial Narrow"/>
        <b/>
        <color theme="1"/>
        <sz val="12.0"/>
      </rPr>
      <t xml:space="preserve">measured Time of Flight (ToF) (s) </t>
    </r>
    <r>
      <rPr>
        <rFont val="Arial Narrow"/>
        <b val="0"/>
        <color theme="1"/>
        <sz val="12.0"/>
      </rPr>
      <t>trial 1</t>
    </r>
  </si>
  <si>
    <t>F2</t>
  </si>
  <si>
    <t>F3</t>
  </si>
  <si>
    <t>Favg</t>
  </si>
  <si>
    <t>average experimental ToF</t>
  </si>
  <si>
    <t>G</t>
  </si>
  <si>
    <r>
      <rPr>
        <rFont val="Arial Narrow"/>
        <strike/>
        <color theme="1"/>
        <sz val="12.0"/>
      </rPr>
      <t>vertical displacement (∆y</t>
    </r>
    <r>
      <rPr>
        <rFont val="Arial Narrow"/>
        <strike/>
        <color theme="1"/>
        <sz val="12.0"/>
        <vertAlign val="subscript"/>
      </rPr>
      <t>max</t>
    </r>
    <r>
      <rPr>
        <rFont val="Arial Narrow"/>
        <strike/>
        <color theme="1"/>
        <sz val="12.0"/>
      </rPr>
      <t>) (m)</t>
    </r>
  </si>
  <si>
    <t>SKIP THIS LINE</t>
  </si>
  <si>
    <t>H</t>
  </si>
  <si>
    <r>
      <rPr>
        <rFont val="Arial Narrow"/>
        <color theme="1"/>
        <sz val="12.0"/>
      </rPr>
      <t>Calculated (</t>
    </r>
    <r>
      <rPr>
        <rFont val="Arial Narrow"/>
        <i/>
        <color theme="1"/>
        <sz val="12.0"/>
      </rPr>
      <t>v</t>
    </r>
    <r>
      <rPr>
        <rFont val="Arial Narrow"/>
        <color theme="1"/>
        <sz val="12.0"/>
        <vertAlign val="subscript"/>
      </rPr>
      <t>i</t>
    </r>
    <r>
      <rPr>
        <rFont val="Arial Narrow"/>
        <color theme="1"/>
        <sz val="12.0"/>
      </rPr>
      <t>)  based on measured ToF (m/s)</t>
    </r>
  </si>
  <si>
    <t>J</t>
  </si>
  <si>
    <t>Error in range calculation (%)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</si>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</sst>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1.0"/>
      <color theme="1"/>
      <name val="Calibri"/>
      <scheme val="minor"/>
    </font>
    <font>
      <sz val="12.0"/>
      <color theme="1"/>
      <name val="Arial Narrow"/>
    </font>
    <font>
      <sz val="14.0"/>
      <color theme="1"/>
      <name val="Arial Narrow"/>
    </font>
    <font>
      <b/>
      <sz val="16.0"/>
      <color rgb="FF974806"/>
      <name val="Arial Narrow"/>
    </font>
    <font>
      <b/>
      <sz val="12.0"/>
      <color theme="1"/>
      <name val="Arial Narrow"/>
    </font>
    <font>
      <color theme="1"/>
      <name val="Calibri"/>
      <scheme val="minor"/>
    </font>
    <font>
      <strike/>
      <sz val="12.0"/>
      <color theme="1"/>
      <name val="Arial Narrow"/>
    </font>
    <font>
      <b/>
      <strike/>
      <sz val="12.0"/>
      <color theme="1"/>
      <name val="Arial Narrow"/>
    </font>
    <font>
      <sz val="12.0"/>
      <color rgb="FFC00000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rgb="FFA5A5A5"/>
        <bgColor rgb="FFA5A5A5"/>
      </patternFill>
    </fill>
    <fill>
      <patternFill patternType="solid">
        <fgColor rgb="FFFABF8F"/>
        <bgColor rgb="FFFABF8F"/>
      </patternFill>
    </fill>
  </fills>
  <borders count="4">
    <border/>
    <border>
      <left/>
      <right/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2" fontId="1" numFmtId="0" xfId="0" applyBorder="1" applyFont="1"/>
    <xf borderId="0" fillId="0" fontId="4" numFmtId="0" xfId="0" applyFont="1"/>
    <xf borderId="0" fillId="0" fontId="1" numFmtId="0" xfId="0" applyAlignment="1" applyFont="1">
      <alignment horizontal="right"/>
    </xf>
    <xf borderId="2" fillId="3" fontId="1" numFmtId="0" xfId="0" applyAlignment="1" applyBorder="1" applyFill="1" applyFont="1">
      <alignment readingOrder="0"/>
    </xf>
    <xf borderId="0" fillId="0" fontId="1" numFmtId="164" xfId="0" applyFont="1" applyNumberFormat="1"/>
    <xf borderId="0" fillId="0" fontId="5" numFmtId="0" xfId="0" applyAlignment="1" applyFont="1">
      <alignment horizontal="right" readingOrder="0"/>
    </xf>
    <xf borderId="0" fillId="0" fontId="1" numFmtId="0" xfId="0" applyAlignment="1" applyFont="1">
      <alignment horizontal="right" shrinkToFit="0" vertical="top" wrapText="1"/>
    </xf>
    <xf borderId="1" fillId="4" fontId="1" numFmtId="0" xfId="0" applyBorder="1" applyFill="1" applyFont="1"/>
    <xf borderId="0" fillId="0" fontId="4" numFmtId="0" xfId="0" applyAlignment="1" applyFont="1">
      <alignment horizontal="right" shrinkToFit="0" vertical="top" wrapText="1"/>
    </xf>
    <xf borderId="2" fillId="3" fontId="1" numFmtId="0" xfId="0" applyBorder="1" applyFont="1"/>
    <xf borderId="0" fillId="0" fontId="1" numFmtId="2" xfId="0" applyFont="1" applyNumberFormat="1"/>
    <xf borderId="1" fillId="5" fontId="6" numFmtId="0" xfId="0" applyAlignment="1" applyBorder="1" applyFill="1" applyFont="1">
      <alignment horizontal="right" shrinkToFit="0" vertical="top" wrapText="1"/>
    </xf>
    <xf borderId="1" fillId="5" fontId="6" numFmtId="0" xfId="0" applyBorder="1" applyFont="1"/>
    <xf borderId="1" fillId="5" fontId="7" numFmtId="164" xfId="0" applyBorder="1" applyFont="1" applyNumberFormat="1"/>
    <xf borderId="1" fillId="5" fontId="6" numFmtId="164" xfId="0" applyBorder="1" applyFont="1" applyNumberFormat="1"/>
    <xf borderId="1" fillId="5" fontId="1" numFmtId="164" xfId="0" applyBorder="1" applyFont="1" applyNumberFormat="1"/>
    <xf borderId="0" fillId="0" fontId="8" numFmtId="0" xfId="0" applyAlignment="1" applyFont="1">
      <alignment readingOrder="0"/>
    </xf>
    <xf borderId="3" fillId="0" fontId="4" numFmtId="0" xfId="0" applyBorder="1" applyFont="1"/>
    <xf borderId="3" fillId="0" fontId="1" numFmtId="0" xfId="0" applyAlignment="1" applyBorder="1" applyFont="1">
      <alignment horizontal="right"/>
    </xf>
    <xf borderId="3" fillId="0" fontId="1" numFmtId="0" xfId="0" applyBorder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2" width="41.14"/>
    <col customWidth="1" min="3" max="12" width="7.71"/>
    <col customWidth="1" min="13" max="26" width="9.29"/>
  </cols>
  <sheetData>
    <row r="1" ht="15.7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" t="s">
        <v>1</v>
      </c>
      <c r="C2" s="4"/>
      <c r="D2" s="4"/>
      <c r="E2" s="4"/>
      <c r="F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5" t="s">
        <v>2</v>
      </c>
      <c r="B3" s="6" t="s">
        <v>3</v>
      </c>
      <c r="C3" s="1">
        <v>0.0</v>
      </c>
      <c r="D3" s="1">
        <v>10.0</v>
      </c>
      <c r="E3" s="1">
        <v>20.0</v>
      </c>
      <c r="F3" s="1">
        <v>30.0</v>
      </c>
      <c r="G3" s="1">
        <v>40.0</v>
      </c>
      <c r="H3" s="1">
        <v>50.0</v>
      </c>
      <c r="I3" s="1">
        <v>60.0</v>
      </c>
      <c r="J3" s="1">
        <v>70.0</v>
      </c>
      <c r="K3" s="1">
        <v>80.0</v>
      </c>
      <c r="L3" s="1">
        <v>90.0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5" t="s">
        <v>4</v>
      </c>
      <c r="B4" s="6" t="s">
        <v>5</v>
      </c>
      <c r="C4" s="7">
        <v>3.97</v>
      </c>
      <c r="D4" s="8">
        <f t="shared" ref="D4:K4" si="1">($L4-$C4)*D3/90+$C4</f>
        <v>3.948888889</v>
      </c>
      <c r="E4" s="8">
        <f t="shared" si="1"/>
        <v>3.927777778</v>
      </c>
      <c r="F4" s="8">
        <f t="shared" si="1"/>
        <v>3.906666667</v>
      </c>
      <c r="G4" s="8">
        <f t="shared" si="1"/>
        <v>3.885555556</v>
      </c>
      <c r="H4" s="8">
        <f t="shared" si="1"/>
        <v>3.864444444</v>
      </c>
      <c r="I4" s="8">
        <f t="shared" si="1"/>
        <v>3.843333333</v>
      </c>
      <c r="J4" s="8">
        <f t="shared" si="1"/>
        <v>3.822222222</v>
      </c>
      <c r="K4" s="8">
        <f t="shared" si="1"/>
        <v>3.801111111</v>
      </c>
      <c r="L4" s="9">
        <v>3.78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5" t="s">
        <v>6</v>
      </c>
      <c r="B5" s="10" t="s">
        <v>7</v>
      </c>
      <c r="C5" s="11"/>
      <c r="D5" s="1">
        <f t="shared" ref="D5:L5" si="2">-2*D4*SIN(D3/180*PI())/-9.8</f>
        <v>0.1399423182</v>
      </c>
      <c r="E5" s="1">
        <f t="shared" si="2"/>
        <v>0.2741590038</v>
      </c>
      <c r="F5" s="1">
        <f t="shared" si="2"/>
        <v>0.3986394558</v>
      </c>
      <c r="G5" s="1">
        <f t="shared" si="2"/>
        <v>0.5097116261</v>
      </c>
      <c r="H5" s="1">
        <f t="shared" si="2"/>
        <v>0.6041502433</v>
      </c>
      <c r="I5" s="1">
        <f t="shared" si="2"/>
        <v>0.6792702657</v>
      </c>
      <c r="J5" s="1">
        <f t="shared" si="2"/>
        <v>0.7330028607</v>
      </c>
      <c r="K5" s="1">
        <f t="shared" si="2"/>
        <v>0.7639517739</v>
      </c>
      <c r="L5" s="1">
        <f t="shared" si="2"/>
        <v>0.7714285714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5" t="s">
        <v>8</v>
      </c>
      <c r="B6" s="10" t="s">
        <v>9</v>
      </c>
      <c r="C6" s="11"/>
      <c r="D6" s="1">
        <f t="shared" ref="D6:L6" si="3">-(D4^2)*(SIN(2*(D3/180*PI()))/-9.8)</f>
        <v>0.5442211767</v>
      </c>
      <c r="E6" s="1">
        <f t="shared" si="3"/>
        <v>1.011894507</v>
      </c>
      <c r="F6" s="1">
        <f t="shared" si="3"/>
        <v>1.348705939</v>
      </c>
      <c r="G6" s="1">
        <f t="shared" si="3"/>
        <v>1.517160856</v>
      </c>
      <c r="H6" s="1">
        <f t="shared" si="3"/>
        <v>1.500719479</v>
      </c>
      <c r="I6" s="1">
        <f t="shared" si="3"/>
        <v>1.305331027</v>
      </c>
      <c r="J6" s="1">
        <f t="shared" si="3"/>
        <v>0.958237775</v>
      </c>
      <c r="K6" s="1">
        <f t="shared" si="3"/>
        <v>0.5042509655</v>
      </c>
      <c r="L6" s="1">
        <f t="shared" si="3"/>
        <v>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5" t="s">
        <v>10</v>
      </c>
      <c r="B7" s="12" t="s">
        <v>11</v>
      </c>
      <c r="C7" s="11"/>
      <c r="D7" s="7">
        <v>0.53</v>
      </c>
      <c r="E7" s="7">
        <v>1.03</v>
      </c>
      <c r="F7" s="7">
        <v>1.33</v>
      </c>
      <c r="G7" s="7">
        <v>1.47</v>
      </c>
      <c r="H7" s="7">
        <v>1.48</v>
      </c>
      <c r="I7" s="7">
        <v>1.3</v>
      </c>
      <c r="J7" s="7">
        <v>0.92</v>
      </c>
      <c r="K7" s="7">
        <v>0.5</v>
      </c>
      <c r="L7" s="1">
        <v>0.0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5" t="s">
        <v>12</v>
      </c>
      <c r="B8" s="10" t="s">
        <v>13</v>
      </c>
      <c r="C8" s="11"/>
      <c r="D8" s="7">
        <v>0.57</v>
      </c>
      <c r="E8" s="7">
        <v>1.06</v>
      </c>
      <c r="F8" s="7">
        <v>1.33</v>
      </c>
      <c r="G8" s="7">
        <v>1.46</v>
      </c>
      <c r="H8" s="7">
        <v>1.45</v>
      </c>
      <c r="I8" s="7">
        <v>1.38</v>
      </c>
      <c r="J8" s="7">
        <v>0.93</v>
      </c>
      <c r="K8" s="7">
        <v>0.52</v>
      </c>
      <c r="L8" s="1">
        <v>0.0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5" t="s">
        <v>14</v>
      </c>
      <c r="B9" s="6" t="s">
        <v>15</v>
      </c>
      <c r="C9" s="11"/>
      <c r="D9" s="7">
        <v>0.56</v>
      </c>
      <c r="E9" s="7">
        <v>1.05</v>
      </c>
      <c r="F9" s="7">
        <v>1.34</v>
      </c>
      <c r="G9" s="7" t="s">
        <v>16</v>
      </c>
      <c r="H9" s="7">
        <v>1.45</v>
      </c>
      <c r="I9" s="7">
        <v>1.31</v>
      </c>
      <c r="J9" s="7">
        <v>0.92</v>
      </c>
      <c r="K9" s="7">
        <v>0.51</v>
      </c>
      <c r="L9" s="1">
        <v>0.0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5" t="s">
        <v>17</v>
      </c>
      <c r="B10" s="6" t="s">
        <v>18</v>
      </c>
      <c r="C10" s="11"/>
      <c r="D10" s="8">
        <f t="shared" ref="D10:K10" si="4">AVERAGE(D7:D9)</f>
        <v>0.5533333333</v>
      </c>
      <c r="E10" s="8">
        <f t="shared" si="4"/>
        <v>1.046666667</v>
      </c>
      <c r="F10" s="8">
        <f t="shared" si="4"/>
        <v>1.333333333</v>
      </c>
      <c r="G10" s="8">
        <f t="shared" si="4"/>
        <v>1.465</v>
      </c>
      <c r="H10" s="8">
        <f t="shared" si="4"/>
        <v>1.46</v>
      </c>
      <c r="I10" s="8">
        <f t="shared" si="4"/>
        <v>1.33</v>
      </c>
      <c r="J10" s="8">
        <f t="shared" si="4"/>
        <v>0.9233333333</v>
      </c>
      <c r="K10" s="8">
        <f t="shared" si="4"/>
        <v>0.51</v>
      </c>
      <c r="L10" s="8">
        <v>0.0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5" t="s">
        <v>19</v>
      </c>
      <c r="B11" s="12" t="s">
        <v>20</v>
      </c>
      <c r="C11" s="11"/>
      <c r="D11" s="7">
        <v>0.16</v>
      </c>
      <c r="E11" s="7">
        <v>0.27</v>
      </c>
      <c r="F11" s="7">
        <v>0.36</v>
      </c>
      <c r="G11" s="7">
        <v>0.48</v>
      </c>
      <c r="H11" s="7">
        <v>0.52</v>
      </c>
      <c r="I11" s="7">
        <v>0.59</v>
      </c>
      <c r="J11" s="7">
        <v>0.64</v>
      </c>
      <c r="K11" s="7">
        <v>0.67</v>
      </c>
      <c r="L11" s="1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5" t="s">
        <v>21</v>
      </c>
      <c r="B12" s="10" t="s">
        <v>13</v>
      </c>
      <c r="C12" s="11"/>
      <c r="D12" s="7">
        <v>0.16</v>
      </c>
      <c r="E12" s="7">
        <v>0.24</v>
      </c>
      <c r="F12" s="7">
        <v>0.35</v>
      </c>
      <c r="G12" s="7">
        <v>0.47</v>
      </c>
      <c r="H12" s="7">
        <v>0.54</v>
      </c>
      <c r="I12" s="7">
        <v>0.63</v>
      </c>
      <c r="J12" s="7">
        <v>0.67</v>
      </c>
      <c r="K12" s="7">
        <v>0.72</v>
      </c>
      <c r="L12" s="1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5" t="s">
        <v>22</v>
      </c>
      <c r="B13" s="6" t="s">
        <v>15</v>
      </c>
      <c r="C13" s="11"/>
      <c r="D13" s="7">
        <v>0.16</v>
      </c>
      <c r="E13" s="7">
        <v>0.25</v>
      </c>
      <c r="F13" s="7">
        <v>0.33</v>
      </c>
      <c r="G13" s="7">
        <v>0.47</v>
      </c>
      <c r="H13" s="7">
        <v>0.52</v>
      </c>
      <c r="I13" s="7">
        <v>0.65</v>
      </c>
      <c r="J13" s="7">
        <v>0.69</v>
      </c>
      <c r="K13" s="7">
        <v>0.73</v>
      </c>
      <c r="L13" s="1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5" t="s">
        <v>23</v>
      </c>
      <c r="B14" s="6" t="s">
        <v>24</v>
      </c>
      <c r="C14" s="11"/>
      <c r="D14" s="14">
        <f t="shared" ref="D14:L14" si="5">AVERAGE(D11:D13)</f>
        <v>0.16</v>
      </c>
      <c r="E14" s="14">
        <f t="shared" si="5"/>
        <v>0.2533333333</v>
      </c>
      <c r="F14" s="14">
        <f t="shared" si="5"/>
        <v>0.3466666667</v>
      </c>
      <c r="G14" s="14">
        <f t="shared" si="5"/>
        <v>0.4733333333</v>
      </c>
      <c r="H14" s="14">
        <f t="shared" si="5"/>
        <v>0.5266666667</v>
      </c>
      <c r="I14" s="14">
        <f t="shared" si="5"/>
        <v>0.6233333333</v>
      </c>
      <c r="J14" s="14">
        <f t="shared" si="5"/>
        <v>0.6666666667</v>
      </c>
      <c r="K14" s="14">
        <f t="shared" si="5"/>
        <v>0.7066666667</v>
      </c>
      <c r="L14" s="14" t="str">
        <f t="shared" si="5"/>
        <v>#DIV/0!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5" t="s">
        <v>25</v>
      </c>
      <c r="B15" s="15" t="s">
        <v>26</v>
      </c>
      <c r="C15" s="16"/>
      <c r="D15" s="17" t="s">
        <v>27</v>
      </c>
      <c r="E15" s="18"/>
      <c r="F15" s="19"/>
      <c r="G15" s="19"/>
      <c r="H15" s="19"/>
      <c r="I15" s="19"/>
      <c r="J15" s="19"/>
      <c r="K15" s="19"/>
      <c r="L15" s="1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5" t="s">
        <v>28</v>
      </c>
      <c r="B16" s="10" t="s">
        <v>29</v>
      </c>
      <c r="C16" s="1"/>
      <c r="D16" s="20" t="str">
        <f>(1/2)(9.8)</f>
        <v>#N/A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21" t="s">
        <v>30</v>
      </c>
      <c r="B17" s="22" t="s">
        <v>31</v>
      </c>
      <c r="C17" s="23"/>
      <c r="D17" s="23">
        <f t="shared" ref="D17:K17" si="6">ABS(D10-D6)/D6*100</f>
        <v>1.674348045</v>
      </c>
      <c r="E17" s="23">
        <f t="shared" si="6"/>
        <v>3.436342352</v>
      </c>
      <c r="F17" s="23">
        <f t="shared" si="6"/>
        <v>1.139804109</v>
      </c>
      <c r="G17" s="23">
        <f t="shared" si="6"/>
        <v>3.438057065</v>
      </c>
      <c r="H17" s="23">
        <f t="shared" si="6"/>
        <v>2.713330502</v>
      </c>
      <c r="I17" s="23">
        <f t="shared" si="6"/>
        <v>1.889863357</v>
      </c>
      <c r="J17" s="23">
        <f t="shared" si="6"/>
        <v>3.64256582</v>
      </c>
      <c r="K17" s="23">
        <f t="shared" si="6"/>
        <v>1.14011373</v>
      </c>
      <c r="L17" s="2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 t="s">
        <v>32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24"/>
      <c r="D25" s="24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24"/>
      <c r="D26" s="2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24"/>
      <c r="D27" s="2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24"/>
      <c r="D28" s="2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24"/>
      <c r="D29" s="2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24"/>
      <c r="D30" s="2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 gridLines="1"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