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ndh\"/>
    </mc:Choice>
  </mc:AlternateContent>
  <bookViews>
    <workbookView xWindow="0" yWindow="0" windowWidth="19188" windowHeight="6372" activeTab="1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38" i="1"/>
  <c r="F3" i="1"/>
  <c r="F4" i="1"/>
  <c r="F5" i="1" s="1"/>
  <c r="F15" i="1"/>
  <c r="C22" i="1"/>
  <c r="M5" i="1"/>
  <c r="M4" i="1"/>
  <c r="L5" i="1"/>
  <c r="L4" i="1"/>
  <c r="K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C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4" i="1"/>
  <c r="G5" i="1" s="1"/>
  <c r="A4" i="1"/>
  <c r="A3" i="1"/>
  <c r="D5" i="1"/>
  <c r="D6" i="1"/>
  <c r="D7" i="1"/>
  <c r="D8" i="1"/>
  <c r="D9" i="1"/>
  <c r="D10" i="1"/>
  <c r="D11" i="1"/>
  <c r="D12" i="1"/>
  <c r="D13" i="1"/>
  <c r="D14" i="1"/>
  <c r="D15" i="1"/>
  <c r="D4" i="1"/>
  <c r="C16" i="1"/>
  <c r="D16" i="1" l="1"/>
  <c r="E16" i="1" s="1"/>
  <c r="D20" i="1"/>
  <c r="G6" i="1"/>
  <c r="H4" i="1"/>
  <c r="E20" i="1" l="1"/>
  <c r="D22" i="1"/>
  <c r="G7" i="1"/>
  <c r="G8" i="1" l="1"/>
  <c r="G9" i="1" l="1"/>
  <c r="G10" i="1" l="1"/>
  <c r="G11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</calcChain>
</file>

<file path=xl/sharedStrings.xml><?xml version="1.0" encoding="utf-8"?>
<sst xmlns="http://schemas.openxmlformats.org/spreadsheetml/2006/main" count="7" uniqueCount="7">
  <si>
    <t>----------------------</t>
  </si>
  <si>
    <t>SPECint2006_base  77.2</t>
  </si>
  <si>
    <t>base</t>
  </si>
  <si>
    <t>y = 7.0838ln(x) - 292.51</t>
  </si>
  <si>
    <t>ln</t>
  </si>
  <si>
    <t>x</t>
  </si>
  <si>
    <t>1/x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</si>
</sst>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og"/>
            <c:forward val="9.9999999999999992E+22"/>
            <c:backward val="1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Sheet1!$G$4:$G$28</c:f>
              <c:numCache>
                <c:formatCode>General</c:formatCode>
                <c:ptCount val="25"/>
                <c:pt idx="0">
                  <c:v>4.4827588434921559E+22</c:v>
                </c:pt>
                <c:pt idx="1">
                  <c:v>4.9310347278413717E+22</c:v>
                </c:pt>
                <c:pt idx="2">
                  <c:v>5.424138200625509E+22</c:v>
                </c:pt>
                <c:pt idx="3">
                  <c:v>5.96655202068806E+22</c:v>
                </c:pt>
                <c:pt idx="4">
                  <c:v>6.5632072227568669E+22</c:v>
                </c:pt>
                <c:pt idx="5">
                  <c:v>7.2195279450325543E+22</c:v>
                </c:pt>
                <c:pt idx="6">
                  <c:v>7.9414807395358101E+22</c:v>
                </c:pt>
                <c:pt idx="7">
                  <c:v>8.7356288134893921E+22</c:v>
                </c:pt>
                <c:pt idx="8">
                  <c:v>9.6091916948383325E+22</c:v>
                </c:pt>
                <c:pt idx="9">
                  <c:v>1.0570110864322166E+23</c:v>
                </c:pt>
                <c:pt idx="10">
                  <c:v>1.1627121950754383E+23</c:v>
                </c:pt>
                <c:pt idx="11">
                  <c:v>1.2789834145829823E+23</c:v>
                </c:pt>
                <c:pt idx="12">
                  <c:v>1.4068817560412807E+23</c:v>
                </c:pt>
                <c:pt idx="13">
                  <c:v>1.5475699316454088E+23</c:v>
                </c:pt>
                <c:pt idx="14">
                  <c:v>1.7023269248099497E+23</c:v>
                </c:pt>
                <c:pt idx="15">
                  <c:v>1.8725596172909448E+23</c:v>
                </c:pt>
                <c:pt idx="16">
                  <c:v>2.0598155790200393E+23</c:v>
                </c:pt>
                <c:pt idx="17">
                  <c:v>2.2657971369220436E+23</c:v>
                </c:pt>
                <c:pt idx="18">
                  <c:v>2.492376850614248E+23</c:v>
                </c:pt>
                <c:pt idx="19">
                  <c:v>2.7416145356756731E+23</c:v>
                </c:pt>
                <c:pt idx="20">
                  <c:v>3.0157759892432407E+23</c:v>
                </c:pt>
                <c:pt idx="21">
                  <c:v>3.3173535881675651E+23</c:v>
                </c:pt>
                <c:pt idx="22">
                  <c:v>3.6490889469843216E+23</c:v>
                </c:pt>
                <c:pt idx="23">
                  <c:v>4.0139978416827539E+23</c:v>
                </c:pt>
                <c:pt idx="24">
                  <c:v>4.4153976258510299E+23</c:v>
                </c:pt>
              </c:numCache>
            </c:numRef>
          </c:xVal>
          <c:yVal>
            <c:numRef>
              <c:f>Sheet1!$H$4:$H$28</c:f>
              <c:numCache>
                <c:formatCode>General</c:formatCode>
                <c:ptCount val="25"/>
                <c:pt idx="0">
                  <c:v>77.202040884062512</c:v>
                </c:pt>
                <c:pt idx="1">
                  <c:v>77.817660799470005</c:v>
                </c:pt>
                <c:pt idx="2">
                  <c:v>78.438189754533781</c:v>
                </c:pt>
                <c:pt idx="3">
                  <c:v>79.063666894625428</c:v>
                </c:pt>
                <c:pt idx="4">
                  <c:v>79.694131677267251</c:v>
                </c:pt>
                <c:pt idx="5">
                  <c:v>80.329623874621333</c:v>
                </c:pt>
                <c:pt idx="6">
                  <c:v>80.970183575998519</c:v>
                </c:pt>
                <c:pt idx="7">
                  <c:v>81.615851190387716</c:v>
                </c:pt>
                <c:pt idx="8">
                  <c:v>82.266667449004316</c:v>
                </c:pt>
                <c:pt idx="9">
                  <c:v>82.922673407860671</c:v>
                </c:pt>
                <c:pt idx="10">
                  <c:v>83.583910450355006</c:v>
                </c:pt>
                <c:pt idx="11">
                  <c:v>84.250420289883067</c:v>
                </c:pt>
                <c:pt idx="12">
                  <c:v>84.922244972468761</c:v>
                </c:pt>
                <c:pt idx="13">
                  <c:v>85.599426879416995</c:v>
                </c:pt>
                <c:pt idx="14">
                  <c:v>86.28200872998714</c:v>
                </c:pt>
                <c:pt idx="15">
                  <c:v>86.970033584087972</c:v>
                </c:pt>
                <c:pt idx="16">
                  <c:v>87.663544844993964</c:v>
                </c:pt>
                <c:pt idx="17">
                  <c:v>88.362586262083454</c:v>
                </c:pt>
                <c:pt idx="18">
                  <c:v>89.06720193359844</c:v>
                </c:pt>
                <c:pt idx="19">
                  <c:v>89.777436309426477</c:v>
                </c:pt>
                <c:pt idx="20">
                  <c:v>90.493334193904815</c:v>
                </c:pt>
                <c:pt idx="21">
                  <c:v>91.214940748646654</c:v>
                </c:pt>
                <c:pt idx="22">
                  <c:v>91.942301495390581</c:v>
                </c:pt>
                <c:pt idx="23">
                  <c:v>92.675462318871354</c:v>
                </c:pt>
                <c:pt idx="24">
                  <c:v>93.414469469715712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2B-4FE2-848C-0B0FBA19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7088"/>
        <c:axId val="175962544"/>
      </c:scatterChart>
      <c:valAx>
        <c:axId val="182157088"/>
        <c:scaling>
          <c:orientation val="minMax"/>
          <c:min val="1E+2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2544"/>
        <c:crosses val="autoZero"/>
        <c:crossBetween val="midCat"/>
      </c:valAx>
      <c:valAx>
        <c:axId val="175962544"/>
        <c:scaling>
          <c:orientation val="minMax"/>
          <c:min val="7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708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Sheet1!$C$38:$C$78</c:f>
              <c:numCache>
                <c:formatCode>General</c:formatCode>
                <c:ptCount val="4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</c:numCache>
            </c:numRef>
          </c:xVal>
          <c:yVal>
            <c:numRef>
              <c:f>Sheet1!$D$38:$D$78</c:f>
              <c:numCache>
                <c:formatCode>General</c:formatCode>
                <c:ptCount val="41"/>
                <c:pt idx="0">
                  <c:v>1</c:v>
                </c:pt>
                <c:pt idx="1">
                  <c:v>1.0343660831319166</c:v>
                </c:pt>
                <c:pt idx="2">
                  <c:v>1.0594630943592953</c:v>
                </c:pt>
                <c:pt idx="3">
                  <c:v>1.0793484380637761</c:v>
                </c:pt>
                <c:pt idx="4">
                  <c:v>1.0958726911352443</c:v>
                </c:pt>
                <c:pt idx="5">
                  <c:v>1.1100409583315625</c:v>
                </c:pt>
                <c:pt idx="6">
                  <c:v>1.122462048309373</c:v>
                </c:pt>
                <c:pt idx="7">
                  <c:v>1.1335335431407954</c:v>
                </c:pt>
                <c:pt idx="8">
                  <c:v>1.1435298360829202</c:v>
                </c:pt>
                <c:pt idx="9">
                  <c:v>1.1526485035804868</c:v>
                </c:pt>
                <c:pt idx="10">
                  <c:v>1.1610366723739942</c:v>
                </c:pt>
                <c:pt idx="11">
                  <c:v>1.1688069348469408</c:v>
                </c:pt>
                <c:pt idx="12">
                  <c:v>1.1760474285795146</c:v>
                </c:pt>
                <c:pt idx="13">
                  <c:v>1.1828284774935729</c:v>
                </c:pt>
                <c:pt idx="14">
                  <c:v>1.189207115002721</c:v>
                </c:pt>
                <c:pt idx="15">
                  <c:v>1.195230252761303</c:v>
                </c:pt>
                <c:pt idx="16">
                  <c:v>1.2009369551760027</c:v>
                </c:pt>
                <c:pt idx="17">
                  <c:v>1.2063601069567058</c:v>
                </c:pt>
                <c:pt idx="18">
                  <c:v>1.2115276586285886</c:v>
                </c:pt>
                <c:pt idx="19">
                  <c:v>1.2164635722771548</c:v>
                </c:pt>
                <c:pt idx="20">
                  <c:v>1.2211885503119937</c:v>
                </c:pt>
                <c:pt idx="21">
                  <c:v>1.2257206044955267</c:v>
                </c:pt>
                <c:pt idx="22">
                  <c:v>1.2300755055779713</c:v>
                </c:pt>
                <c:pt idx="23">
                  <c:v>1.2342671424554259</c:v>
                </c:pt>
                <c:pt idx="24">
                  <c:v>1.2383078119015432</c:v>
                </c:pt>
                <c:pt idx="25">
                  <c:v>1.2422084544137719</c:v>
                </c:pt>
                <c:pt idx="26">
                  <c:v>1.2459788477961449</c:v>
                </c:pt>
                <c:pt idx="27">
                  <c:v>1.2496277672730542</c:v>
                </c:pt>
                <c:pt idx="28">
                  <c:v>1.2531631188616348</c:v>
                </c:pt>
                <c:pt idx="29">
                  <c:v>1.2565920512012754</c:v>
                </c:pt>
                <c:pt idx="30">
                  <c:v>1.2599210498948732</c:v>
                </c:pt>
                <c:pt idx="31">
                  <c:v>1.2631560175517604</c:v>
                </c:pt>
                <c:pt idx="32">
                  <c:v>1.2663023420623327</c:v>
                </c:pt>
                <c:pt idx="33">
                  <c:v>1.2693649551262194</c:v>
                </c:pt>
                <c:pt idx="34">
                  <c:v>1.2723483826611981</c:v>
                </c:pt>
                <c:pt idx="35">
                  <c:v>1.275256788411173</c:v>
                </c:pt>
                <c:pt idx="36">
                  <c:v>1.278094011827962</c:v>
                </c:pt>
                <c:pt idx="37">
                  <c:v>1.2808636011082533</c:v>
                </c:pt>
                <c:pt idx="38">
                  <c:v>1.2835688421125162</c:v>
                </c:pt>
                <c:pt idx="39">
                  <c:v>1.2862127837683397</c:v>
                </c:pt>
                <c:pt idx="40">
                  <c:v>1.2887982604601167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4D-4C1F-894C-F88F0C61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27632"/>
        <c:axId val="356094176"/>
      </c:scatterChart>
      <c:valAx>
        <c:axId val="1816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94176"/>
        <c:crosses val="autoZero"/>
        <c:crossBetween val="midCat"/>
      </c:valAx>
      <c:valAx>
        <c:axId val="3560941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2F6F8-72E6-403E-94A9-D05C9A755B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327991</xdr:colOff>
      <xdr:row>59</xdr:row>
      <xdr:rowOff>160683</xdr:rowOff>
    </xdr:from>
    <xdr:to>
      <xdr:col>10</xdr:col>
      <xdr:colOff>665922</xdr:colOff>
      <xdr:row>74</xdr:row>
      <xdr:rowOff>170622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29CCEF-5D28-4025-A762-2301CCBC7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8"/>
  <sheetViews>
    <sheetView tabSelected="1" topLeftCell="A52" zoomScale="115" zoomScaleNormal="115" workbookViewId="0">
      <selection activeCell="E12" sqref="E12"/>
    </sheetView>
  </sheetViews>
  <sheetFormatPr defaultRowHeight="14.4" x14ac:dyDescent="0.55000000000000004"/>
  <cols>
    <col min="1" max="1" width="11.578125" bestFit="1" customWidth="1"/>
    <col min="3" max="3" width="11.578125" bestFit="1" customWidth="1"/>
    <col min="7" max="8" width="11.578125" bestFit="1" customWidth="1"/>
    <col min="11" max="11" width="11.578125" bestFit="1" customWidth="1"/>
  </cols>
  <sheetData>
    <row r="2" spans="1:13" x14ac:dyDescent="0.55000000000000004">
      <c r="J2" t="s">
        <v>3</v>
      </c>
    </row>
    <row r="3" spans="1:13" x14ac:dyDescent="0.55000000000000004">
      <c r="A3">
        <f>PRODUCT(C4:C15)</f>
        <v>4.4827588434921559E+22</v>
      </c>
      <c r="F3">
        <f>POWER(1,1/12)</f>
        <v>1</v>
      </c>
      <c r="K3" t="s">
        <v>5</v>
      </c>
      <c r="L3" t="s">
        <v>4</v>
      </c>
      <c r="M3" t="s">
        <v>6</v>
      </c>
    </row>
    <row r="4" spans="1:13" x14ac:dyDescent="0.55000000000000004">
      <c r="A4">
        <f>POWER(A3,1/COUNT(C4:C15))</f>
        <v>77.202040884062512</v>
      </c>
      <c r="C4">
        <v>53.7</v>
      </c>
      <c r="D4">
        <f>C4*E4</f>
        <v>53.7</v>
      </c>
      <c r="E4">
        <v>1</v>
      </c>
      <c r="F4">
        <f>LN(1.6*1.6)*1/12</f>
        <v>7.8333938207622605E-2</v>
      </c>
      <c r="G4">
        <f>PRODUCT(C4:C15)</f>
        <v>4.4827588434921559E+22</v>
      </c>
      <c r="H4">
        <f>POWER(G4,1/12)</f>
        <v>77.202040884062512</v>
      </c>
      <c r="I4">
        <f>LN(G4)*7.0838-292.51</f>
        <v>76.960540890285642</v>
      </c>
      <c r="K4">
        <v>20000</v>
      </c>
      <c r="L4">
        <f>LN(K4)*7.0838</f>
        <v>70.154325124655415</v>
      </c>
      <c r="M4">
        <f>7.0838/K4</f>
        <v>3.5419E-4</v>
      </c>
    </row>
    <row r="5" spans="1:13" x14ac:dyDescent="0.55000000000000004">
      <c r="C5">
        <v>32.700000000000003</v>
      </c>
      <c r="D5">
        <f t="shared" ref="D5:D15" si="0">C5*E5</f>
        <v>32.700000000000003</v>
      </c>
      <c r="E5">
        <v>1</v>
      </c>
      <c r="F5">
        <f>EXP(F4)</f>
        <v>1.081483747120199</v>
      </c>
      <c r="G5">
        <f>G4*1.1</f>
        <v>4.9310347278413717E+22</v>
      </c>
      <c r="H5">
        <f t="shared" ref="H5:H28" si="1">POWER(G5,1/12)</f>
        <v>77.817660799470005</v>
      </c>
      <c r="I5">
        <f t="shared" ref="I5:I28" si="2">LN(G5)</f>
        <v>52.25242089584453</v>
      </c>
      <c r="K5">
        <f>K4*1.1</f>
        <v>22000</v>
      </c>
      <c r="L5">
        <f>LN(K5)*7.0838</f>
        <v>70.829483376353295</v>
      </c>
      <c r="M5">
        <f>7.0838/K5</f>
        <v>3.2199090909090908E-4</v>
      </c>
    </row>
    <row r="6" spans="1:13" x14ac:dyDescent="0.55000000000000004">
      <c r="C6">
        <v>53.9</v>
      </c>
      <c r="D6">
        <f t="shared" si="0"/>
        <v>53.9</v>
      </c>
      <c r="E6">
        <v>1</v>
      </c>
      <c r="G6">
        <f t="shared" ref="G6:G12" si="3">G5*1.1</f>
        <v>5.424138200625509E+22</v>
      </c>
      <c r="H6">
        <f t="shared" si="1"/>
        <v>78.438189754533781</v>
      </c>
      <c r="I6">
        <f t="shared" si="2"/>
        <v>52.347731075648859</v>
      </c>
    </row>
    <row r="7" spans="1:13" x14ac:dyDescent="0.55000000000000004">
      <c r="C7">
        <v>90.4</v>
      </c>
      <c r="D7">
        <f t="shared" si="0"/>
        <v>90.4</v>
      </c>
      <c r="E7">
        <v>1</v>
      </c>
      <c r="G7">
        <f t="shared" si="3"/>
        <v>5.96655202068806E+22</v>
      </c>
      <c r="H7">
        <f t="shared" si="1"/>
        <v>79.063666894625428</v>
      </c>
      <c r="I7">
        <f t="shared" si="2"/>
        <v>52.443041255453181</v>
      </c>
    </row>
    <row r="8" spans="1:13" x14ac:dyDescent="0.55000000000000004">
      <c r="C8">
        <v>37.5</v>
      </c>
      <c r="D8">
        <f t="shared" si="0"/>
        <v>75</v>
      </c>
      <c r="E8">
        <v>2</v>
      </c>
      <c r="G8">
        <f t="shared" si="3"/>
        <v>6.5632072227568669E+22</v>
      </c>
      <c r="H8">
        <f t="shared" si="1"/>
        <v>79.694131677267251</v>
      </c>
      <c r="I8">
        <f t="shared" si="2"/>
        <v>52.538351435257511</v>
      </c>
    </row>
    <row r="9" spans="1:13" x14ac:dyDescent="0.55000000000000004">
      <c r="C9">
        <v>110</v>
      </c>
      <c r="D9">
        <f t="shared" si="0"/>
        <v>110</v>
      </c>
      <c r="E9">
        <v>1</v>
      </c>
      <c r="G9">
        <f t="shared" si="3"/>
        <v>7.2195279450325543E+22</v>
      </c>
      <c r="H9">
        <f t="shared" si="1"/>
        <v>80.329623874621333</v>
      </c>
      <c r="I9">
        <f t="shared" si="2"/>
        <v>52.633661615061833</v>
      </c>
    </row>
    <row r="10" spans="1:13" x14ac:dyDescent="0.55000000000000004">
      <c r="C10">
        <v>42.2</v>
      </c>
      <c r="D10">
        <f t="shared" si="0"/>
        <v>42.2</v>
      </c>
      <c r="E10">
        <v>1</v>
      </c>
      <c r="G10">
        <f t="shared" si="3"/>
        <v>7.9414807395358101E+22</v>
      </c>
      <c r="H10">
        <f t="shared" si="1"/>
        <v>80.970183575998519</v>
      </c>
      <c r="I10">
        <f t="shared" si="2"/>
        <v>52.728971794866155</v>
      </c>
    </row>
    <row r="11" spans="1:13" x14ac:dyDescent="0.55000000000000004">
      <c r="C11">
        <v>2330</v>
      </c>
      <c r="D11">
        <f t="shared" si="0"/>
        <v>4660</v>
      </c>
      <c r="E11">
        <v>2</v>
      </c>
      <c r="F11" s="2"/>
      <c r="G11">
        <f t="shared" si="3"/>
        <v>8.7356288134893921E+22</v>
      </c>
      <c r="H11">
        <f t="shared" si="1"/>
        <v>81.615851190387716</v>
      </c>
      <c r="I11">
        <f t="shared" si="2"/>
        <v>52.824281974670484</v>
      </c>
    </row>
    <row r="12" spans="1:13" x14ac:dyDescent="0.55000000000000004">
      <c r="C12">
        <v>79.2</v>
      </c>
      <c r="D12">
        <f t="shared" si="0"/>
        <v>79.2</v>
      </c>
      <c r="E12">
        <v>1</v>
      </c>
      <c r="G12">
        <f t="shared" si="3"/>
        <v>9.6091916948383325E+22</v>
      </c>
      <c r="H12">
        <f t="shared" si="1"/>
        <v>82.266667449004316</v>
      </c>
      <c r="I12">
        <f t="shared" si="2"/>
        <v>52.919592154474806</v>
      </c>
    </row>
    <row r="13" spans="1:13" x14ac:dyDescent="0.55000000000000004">
      <c r="C13">
        <v>36.9</v>
      </c>
      <c r="D13">
        <f t="shared" si="0"/>
        <v>36.9</v>
      </c>
      <c r="E13">
        <v>1</v>
      </c>
      <c r="G13">
        <f t="shared" ref="G13:G28" si="4">G12*1.1</f>
        <v>1.0570110864322166E+23</v>
      </c>
      <c r="H13">
        <f t="shared" si="1"/>
        <v>82.922673407860671</v>
      </c>
      <c r="I13">
        <f t="shared" si="2"/>
        <v>53.014902334279135</v>
      </c>
    </row>
    <row r="14" spans="1:13" x14ac:dyDescent="0.55000000000000004">
      <c r="C14">
        <v>44.2</v>
      </c>
      <c r="D14">
        <f t="shared" si="0"/>
        <v>44.2</v>
      </c>
      <c r="E14">
        <v>1</v>
      </c>
      <c r="G14">
        <f t="shared" si="4"/>
        <v>1.1627121950754383E+23</v>
      </c>
      <c r="H14">
        <f t="shared" si="1"/>
        <v>83.583910450355006</v>
      </c>
      <c r="I14">
        <f t="shared" si="2"/>
        <v>53.110212514083457</v>
      </c>
    </row>
    <row r="15" spans="1:13" x14ac:dyDescent="0.55000000000000004">
      <c r="C15">
        <v>100</v>
      </c>
      <c r="D15">
        <f t="shared" si="0"/>
        <v>100</v>
      </c>
      <c r="E15">
        <v>1</v>
      </c>
      <c r="F15">
        <f>GEOMEAN(E4:E15)</f>
        <v>1.122462048309373</v>
      </c>
      <c r="G15">
        <f t="shared" si="4"/>
        <v>1.2789834145829823E+23</v>
      </c>
      <c r="H15">
        <f t="shared" si="1"/>
        <v>84.250420289883067</v>
      </c>
      <c r="I15">
        <f t="shared" si="2"/>
        <v>53.205522693887779</v>
      </c>
    </row>
    <row r="16" spans="1:13" x14ac:dyDescent="0.55000000000000004">
      <c r="B16" t="s">
        <v>2</v>
      </c>
      <c r="C16" s="2">
        <f>GEOMEAN(C4:C15)</f>
        <v>77.202040884062541</v>
      </c>
      <c r="D16" s="2">
        <f>GEOMEAN(D4:D15)</f>
        <v>86.656360944388794</v>
      </c>
      <c r="E16" s="1">
        <f>D16/C16</f>
        <v>1.122462048309373</v>
      </c>
      <c r="F16" s="1"/>
      <c r="G16">
        <f t="shared" si="4"/>
        <v>1.4068817560412807E+23</v>
      </c>
      <c r="H16">
        <f t="shared" si="1"/>
        <v>84.922244972468761</v>
      </c>
      <c r="I16">
        <f t="shared" si="2"/>
        <v>53.300832873692109</v>
      </c>
    </row>
    <row r="17" spans="3:9" x14ac:dyDescent="0.55000000000000004">
      <c r="C17" t="s">
        <v>0</v>
      </c>
      <c r="G17">
        <f t="shared" si="4"/>
        <v>1.5475699316454088E+23</v>
      </c>
      <c r="H17">
        <f t="shared" si="1"/>
        <v>85.599426879416995</v>
      </c>
      <c r="I17">
        <f t="shared" si="2"/>
        <v>53.396143053496431</v>
      </c>
    </row>
    <row r="18" spans="3:9" x14ac:dyDescent="0.55000000000000004">
      <c r="C18" t="s">
        <v>1</v>
      </c>
      <c r="G18">
        <f t="shared" si="4"/>
        <v>1.7023269248099497E+23</v>
      </c>
      <c r="H18">
        <f t="shared" si="1"/>
        <v>86.28200872998714</v>
      </c>
      <c r="I18">
        <f t="shared" si="2"/>
        <v>53.49145323330076</v>
      </c>
    </row>
    <row r="19" spans="3:9" x14ac:dyDescent="0.55000000000000004">
      <c r="G19">
        <f t="shared" si="4"/>
        <v>1.8725596172909448E+23</v>
      </c>
      <c r="H19">
        <f t="shared" si="1"/>
        <v>86.970033584087972</v>
      </c>
      <c r="I19">
        <f t="shared" si="2"/>
        <v>53.586763413105082</v>
      </c>
    </row>
    <row r="20" spans="3:9" x14ac:dyDescent="0.55000000000000004">
      <c r="C20">
        <f>PRODUCT(C4:C15)</f>
        <v>4.4827588434921559E+22</v>
      </c>
      <c r="D20">
        <f>PRODUCT(D4:D15)</f>
        <v>1.7931035373968624E+23</v>
      </c>
      <c r="E20">
        <f>D20/C20</f>
        <v>4</v>
      </c>
      <c r="G20">
        <f t="shared" si="4"/>
        <v>2.0598155790200393E+23</v>
      </c>
      <c r="H20">
        <f t="shared" si="1"/>
        <v>87.663544844993964</v>
      </c>
      <c r="I20">
        <f t="shared" si="2"/>
        <v>53.682073592909404</v>
      </c>
    </row>
    <row r="21" spans="3:9" x14ac:dyDescent="0.55000000000000004">
      <c r="G21">
        <f t="shared" si="4"/>
        <v>2.2657971369220436E+23</v>
      </c>
      <c r="H21">
        <f t="shared" si="1"/>
        <v>88.362586262083454</v>
      </c>
      <c r="I21">
        <f t="shared" si="2"/>
        <v>53.777383772713733</v>
      </c>
    </row>
    <row r="22" spans="3:9" x14ac:dyDescent="0.55000000000000004">
      <c r="C22">
        <f>7.0838*LN(C20)-292.5</f>
        <v>76.970540890285633</v>
      </c>
      <c r="D22">
        <f>7.0838*LN(D20)-292.5</f>
        <v>86.790772885586762</v>
      </c>
      <c r="G22">
        <f t="shared" si="4"/>
        <v>2.492376850614248E+23</v>
      </c>
      <c r="H22">
        <f t="shared" si="1"/>
        <v>89.06720193359844</v>
      </c>
      <c r="I22">
        <f t="shared" si="2"/>
        <v>53.872693952518055</v>
      </c>
    </row>
    <row r="23" spans="3:9" x14ac:dyDescent="0.55000000000000004">
      <c r="G23">
        <f t="shared" si="4"/>
        <v>2.7416145356756731E+23</v>
      </c>
      <c r="H23">
        <f t="shared" si="1"/>
        <v>89.777436309426477</v>
      </c>
      <c r="I23">
        <f t="shared" si="2"/>
        <v>53.968004132322385</v>
      </c>
    </row>
    <row r="24" spans="3:9" x14ac:dyDescent="0.55000000000000004">
      <c r="G24">
        <f t="shared" si="4"/>
        <v>3.0157759892432407E+23</v>
      </c>
      <c r="H24">
        <f t="shared" si="1"/>
        <v>90.493334193904815</v>
      </c>
      <c r="I24">
        <f t="shared" si="2"/>
        <v>54.063314312126707</v>
      </c>
    </row>
    <row r="25" spans="3:9" x14ac:dyDescent="0.55000000000000004">
      <c r="G25">
        <f t="shared" si="4"/>
        <v>3.3173535881675651E+23</v>
      </c>
      <c r="H25">
        <f t="shared" si="1"/>
        <v>91.214940748646654</v>
      </c>
      <c r="I25">
        <f t="shared" si="2"/>
        <v>54.158624491931029</v>
      </c>
    </row>
    <row r="26" spans="3:9" x14ac:dyDescent="0.55000000000000004">
      <c r="G26">
        <f t="shared" si="4"/>
        <v>3.6490889469843216E+23</v>
      </c>
      <c r="H26">
        <f t="shared" si="1"/>
        <v>91.942301495390581</v>
      </c>
      <c r="I26">
        <f t="shared" si="2"/>
        <v>54.253934671735358</v>
      </c>
    </row>
    <row r="27" spans="3:9" x14ac:dyDescent="0.55000000000000004">
      <c r="G27">
        <f t="shared" si="4"/>
        <v>4.0139978416827539E+23</v>
      </c>
      <c r="H27">
        <f t="shared" si="1"/>
        <v>92.675462318871354</v>
      </c>
      <c r="I27">
        <f t="shared" si="2"/>
        <v>54.34924485153968</v>
      </c>
    </row>
    <row r="28" spans="3:9" x14ac:dyDescent="0.55000000000000004">
      <c r="G28">
        <f t="shared" si="4"/>
        <v>4.4153976258510299E+23</v>
      </c>
      <c r="H28">
        <f t="shared" si="1"/>
        <v>93.414469469715712</v>
      </c>
      <c r="I28">
        <f t="shared" si="2"/>
        <v>54.444555031344009</v>
      </c>
    </row>
    <row r="38" spans="3:5" x14ac:dyDescent="0.55000000000000004">
      <c r="C38">
        <v>1</v>
      </c>
      <c r="D38">
        <f>POWER(C38,1/12)</f>
        <v>1</v>
      </c>
    </row>
    <row r="39" spans="3:5" x14ac:dyDescent="0.55000000000000004">
      <c r="C39">
        <v>1.5</v>
      </c>
      <c r="D39">
        <f>POWER(C39,1/12)</f>
        <v>1.0343660831319166</v>
      </c>
    </row>
    <row r="40" spans="3:5" x14ac:dyDescent="0.55000000000000004">
      <c r="C40">
        <v>2</v>
      </c>
      <c r="D40">
        <f t="shared" ref="D39:D78" si="5">POWER(C40,1/12)</f>
        <v>1.0594630943592953</v>
      </c>
    </row>
    <row r="41" spans="3:5" x14ac:dyDescent="0.55000000000000004">
      <c r="C41">
        <v>2.5</v>
      </c>
      <c r="D41">
        <f t="shared" si="5"/>
        <v>1.0793484380637761</v>
      </c>
    </row>
    <row r="42" spans="3:5" x14ac:dyDescent="0.55000000000000004">
      <c r="C42">
        <v>3</v>
      </c>
      <c r="D42">
        <f t="shared" si="5"/>
        <v>1.0958726911352443</v>
      </c>
    </row>
    <row r="43" spans="3:5" x14ac:dyDescent="0.55000000000000004">
      <c r="C43">
        <v>3.5</v>
      </c>
      <c r="D43">
        <f t="shared" si="5"/>
        <v>1.1100409583315625</v>
      </c>
    </row>
    <row r="44" spans="3:5" x14ac:dyDescent="0.55000000000000004">
      <c r="C44">
        <v>4</v>
      </c>
      <c r="D44">
        <f t="shared" si="5"/>
        <v>1.122462048309373</v>
      </c>
    </row>
    <row r="45" spans="3:5" x14ac:dyDescent="0.55000000000000004">
      <c r="C45">
        <v>4.5</v>
      </c>
      <c r="D45">
        <f t="shared" si="5"/>
        <v>1.1335335431407954</v>
      </c>
    </row>
    <row r="46" spans="3:5" x14ac:dyDescent="0.55000000000000004">
      <c r="C46">
        <v>5</v>
      </c>
      <c r="D46">
        <f t="shared" si="5"/>
        <v>1.1435298360829202</v>
      </c>
    </row>
    <row r="47" spans="3:5" x14ac:dyDescent="0.55000000000000004">
      <c r="C47">
        <v>5.5</v>
      </c>
      <c r="D47">
        <f t="shared" si="5"/>
        <v>1.1526485035804868</v>
      </c>
    </row>
    <row r="48" spans="3:5" x14ac:dyDescent="0.55000000000000004">
      <c r="C48">
        <v>6</v>
      </c>
      <c r="D48">
        <f t="shared" si="5"/>
        <v>1.1610366723739942</v>
      </c>
      <c r="E48">
        <f>2^(1/12)</f>
        <v>1.0594630943592953</v>
      </c>
    </row>
    <row r="49" spans="3:4" x14ac:dyDescent="0.55000000000000004">
      <c r="C49">
        <v>6.5</v>
      </c>
      <c r="D49">
        <f t="shared" si="5"/>
        <v>1.1688069348469408</v>
      </c>
    </row>
    <row r="50" spans="3:4" x14ac:dyDescent="0.55000000000000004">
      <c r="C50">
        <v>7</v>
      </c>
      <c r="D50">
        <f t="shared" si="5"/>
        <v>1.1760474285795146</v>
      </c>
    </row>
    <row r="51" spans="3:4" x14ac:dyDescent="0.55000000000000004">
      <c r="C51">
        <v>7.5</v>
      </c>
      <c r="D51">
        <f t="shared" si="5"/>
        <v>1.1828284774935729</v>
      </c>
    </row>
    <row r="52" spans="3:4" x14ac:dyDescent="0.55000000000000004">
      <c r="C52">
        <v>8</v>
      </c>
      <c r="D52">
        <f t="shared" si="5"/>
        <v>1.189207115002721</v>
      </c>
    </row>
    <row r="53" spans="3:4" x14ac:dyDescent="0.55000000000000004">
      <c r="C53">
        <v>8.5</v>
      </c>
      <c r="D53">
        <f t="shared" si="5"/>
        <v>1.195230252761303</v>
      </c>
    </row>
    <row r="54" spans="3:4" x14ac:dyDescent="0.55000000000000004">
      <c r="C54">
        <v>9</v>
      </c>
      <c r="D54">
        <f t="shared" si="5"/>
        <v>1.2009369551760027</v>
      </c>
    </row>
    <row r="55" spans="3:4" x14ac:dyDescent="0.55000000000000004">
      <c r="C55">
        <v>9.5</v>
      </c>
      <c r="D55">
        <f t="shared" si="5"/>
        <v>1.2063601069567058</v>
      </c>
    </row>
    <row r="56" spans="3:4" x14ac:dyDescent="0.55000000000000004">
      <c r="C56">
        <v>10</v>
      </c>
      <c r="D56">
        <f t="shared" si="5"/>
        <v>1.2115276586285886</v>
      </c>
    </row>
    <row r="57" spans="3:4" x14ac:dyDescent="0.55000000000000004">
      <c r="C57">
        <v>10.5</v>
      </c>
      <c r="D57">
        <f t="shared" si="5"/>
        <v>1.2164635722771548</v>
      </c>
    </row>
    <row r="58" spans="3:4" x14ac:dyDescent="0.55000000000000004">
      <c r="C58">
        <v>11</v>
      </c>
      <c r="D58">
        <f t="shared" si="5"/>
        <v>1.2211885503119937</v>
      </c>
    </row>
    <row r="59" spans="3:4" x14ac:dyDescent="0.55000000000000004">
      <c r="C59">
        <v>11.5</v>
      </c>
      <c r="D59">
        <f t="shared" si="5"/>
        <v>1.2257206044955267</v>
      </c>
    </row>
    <row r="60" spans="3:4" x14ac:dyDescent="0.55000000000000004">
      <c r="C60">
        <v>12</v>
      </c>
      <c r="D60">
        <f t="shared" si="5"/>
        <v>1.2300755055779713</v>
      </c>
    </row>
    <row r="61" spans="3:4" x14ac:dyDescent="0.55000000000000004">
      <c r="C61">
        <v>12.5</v>
      </c>
      <c r="D61">
        <f t="shared" si="5"/>
        <v>1.2342671424554259</v>
      </c>
    </row>
    <row r="62" spans="3:4" x14ac:dyDescent="0.55000000000000004">
      <c r="C62">
        <v>13</v>
      </c>
      <c r="D62">
        <f t="shared" si="5"/>
        <v>1.2383078119015432</v>
      </c>
    </row>
    <row r="63" spans="3:4" x14ac:dyDescent="0.55000000000000004">
      <c r="C63">
        <v>13.5</v>
      </c>
      <c r="D63">
        <f t="shared" si="5"/>
        <v>1.2422084544137719</v>
      </c>
    </row>
    <row r="64" spans="3:4" x14ac:dyDescent="0.55000000000000004">
      <c r="C64">
        <v>14</v>
      </c>
      <c r="D64">
        <f t="shared" si="5"/>
        <v>1.2459788477961449</v>
      </c>
    </row>
    <row r="65" spans="3:4" x14ac:dyDescent="0.55000000000000004">
      <c r="C65">
        <v>14.5</v>
      </c>
      <c r="D65">
        <f t="shared" si="5"/>
        <v>1.2496277672730542</v>
      </c>
    </row>
    <row r="66" spans="3:4" x14ac:dyDescent="0.55000000000000004">
      <c r="C66">
        <v>15</v>
      </c>
      <c r="D66">
        <f t="shared" si="5"/>
        <v>1.2531631188616348</v>
      </c>
    </row>
    <row r="67" spans="3:4" x14ac:dyDescent="0.55000000000000004">
      <c r="C67">
        <v>15.5</v>
      </c>
      <c r="D67">
        <f t="shared" si="5"/>
        <v>1.2565920512012754</v>
      </c>
    </row>
    <row r="68" spans="3:4" x14ac:dyDescent="0.55000000000000004">
      <c r="C68">
        <v>16</v>
      </c>
      <c r="D68">
        <f t="shared" si="5"/>
        <v>1.2599210498948732</v>
      </c>
    </row>
    <row r="69" spans="3:4" x14ac:dyDescent="0.55000000000000004">
      <c r="C69">
        <v>16.5</v>
      </c>
      <c r="D69">
        <f t="shared" si="5"/>
        <v>1.2631560175517604</v>
      </c>
    </row>
    <row r="70" spans="3:4" x14ac:dyDescent="0.55000000000000004">
      <c r="C70">
        <v>17</v>
      </c>
      <c r="D70">
        <f t="shared" si="5"/>
        <v>1.2663023420623327</v>
      </c>
    </row>
    <row r="71" spans="3:4" x14ac:dyDescent="0.55000000000000004">
      <c r="C71">
        <v>17.5</v>
      </c>
      <c r="D71">
        <f t="shared" si="5"/>
        <v>1.2693649551262194</v>
      </c>
    </row>
    <row r="72" spans="3:4" x14ac:dyDescent="0.55000000000000004">
      <c r="C72">
        <v>18</v>
      </c>
      <c r="D72">
        <f t="shared" si="5"/>
        <v>1.2723483826611981</v>
      </c>
    </row>
    <row r="73" spans="3:4" x14ac:dyDescent="0.55000000000000004">
      <c r="C73">
        <v>18.5</v>
      </c>
      <c r="D73">
        <f t="shared" si="5"/>
        <v>1.275256788411173</v>
      </c>
    </row>
    <row r="74" spans="3:4" x14ac:dyDescent="0.55000000000000004">
      <c r="C74">
        <v>19</v>
      </c>
      <c r="D74">
        <f t="shared" si="5"/>
        <v>1.278094011827962</v>
      </c>
    </row>
    <row r="75" spans="3:4" x14ac:dyDescent="0.55000000000000004">
      <c r="C75">
        <v>19.5</v>
      </c>
      <c r="D75">
        <f t="shared" si="5"/>
        <v>1.2808636011082533</v>
      </c>
    </row>
    <row r="76" spans="3:4" x14ac:dyDescent="0.55000000000000004">
      <c r="C76">
        <v>20</v>
      </c>
      <c r="D76">
        <f t="shared" si="5"/>
        <v>1.2835688421125162</v>
      </c>
    </row>
    <row r="77" spans="3:4" x14ac:dyDescent="0.55000000000000004">
      <c r="C77">
        <v>20.5</v>
      </c>
      <c r="D77">
        <f t="shared" si="5"/>
        <v>1.2862127837683397</v>
      </c>
    </row>
    <row r="78" spans="3:4" x14ac:dyDescent="0.55000000000000004">
      <c r="C78">
        <v>21</v>
      </c>
      <c r="D78">
        <f t="shared" si="5"/>
        <v>1.2887982604601167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Aravindh Baktha</dc:creator>
  <cp:lastModifiedBy>Aravindh Baktha</cp:lastModifiedBy>
  <dcterms:created xsi:type="dcterms:W3CDTF">2017-02-25T23:12:32Z</dcterms:created>
  <dcterms:modified xsi:type="dcterms:W3CDTF">2017-02-26T13:50:41Z</dcterms:modified>
</cp:coreProperties>
</file>