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ACAP manto PH 7.3 08-04-21.xls" sheetId="2" r:id="rId5"/>
    <sheet state="hidden" name="auxiiar" sheetId="3" r:id="rId6"/>
    <sheet state="visible" name="Dados planilhados" sheetId="4" r:id="rId7"/>
    <sheet state="visible" name="Dados sem e com ABAP" sheetId="5" r:id="rId8"/>
    <sheet state="visible" name="Dados sem e com ABAP 2" sheetId="6" r:id="rId9"/>
    <sheet state="visible" name="Dados sem e com ABAP 3" sheetId="7" r:id="rId10"/>
    <sheet state="visible" name="Página2" sheetId="8" r:id="rId11"/>
  </sheets>
  <definedNames>
    <definedName hidden="1" localSheetId="3" name="_xlnm._FilterDatabase">'Dados planilhados'!$A$1:$H$1249</definedName>
  </definedNames>
  <calcPr/>
  <extLst>
    <ext uri="GoogleSheetsCustomDataVersion1">
      <go:sheetsCustomData xmlns:go="http://customooxmlschemas.google.com/" r:id="rId12" roundtripDataSignature="AMtx7mir6anChCnNOsI/XkNID0GeI15jMQ=="/>
    </ext>
  </extLst>
</workbook>
</file>

<file path=xl/sharedStrings.xml><?xml version="1.0" encoding="utf-8"?>
<sst xmlns="http://schemas.openxmlformats.org/spreadsheetml/2006/main" count="3248" uniqueCount="64">
  <si>
    <t>pH 7.3</t>
  </si>
  <si>
    <t>Amostra</t>
  </si>
  <si>
    <t>Área relativa</t>
  </si>
  <si>
    <t>Área relativa -1</t>
  </si>
  <si>
    <t xml:space="preserve">média </t>
  </si>
  <si>
    <t>Erro Pd</t>
  </si>
  <si>
    <t>1c</t>
  </si>
  <si>
    <t>Está negativo no fu liquida</t>
  </si>
  <si>
    <t>2c</t>
  </si>
  <si>
    <t>3c</t>
  </si>
  <si>
    <t>4c</t>
  </si>
  <si>
    <t>5c</t>
  </si>
  <si>
    <t>1 BP3 1</t>
  </si>
  <si>
    <t>1 BP3 2</t>
  </si>
  <si>
    <t>1 BP3 3</t>
  </si>
  <si>
    <t>1 BP3 4</t>
  </si>
  <si>
    <t>1 BP3 5</t>
  </si>
  <si>
    <t>10 BP3 1</t>
  </si>
  <si>
    <t>10 BP3 2</t>
  </si>
  <si>
    <t>10 BP3 3</t>
  </si>
  <si>
    <t>10 BP3 4</t>
  </si>
  <si>
    <t>10 BP3 5</t>
  </si>
  <si>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</si>
  <si>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</si>
  <si>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</si>
  <si>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</si>
  <si>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</si>
  <si>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</si>
  <si>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</si>
  <si>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</si>
  <si>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</si>
  <si>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</si>
  <si>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NaN (Não é um número)</t>
  </si>
  <si>
    <t>NaN</t>
  </si>
  <si>
    <t>~End</t>
  </si>
  <si>
    <t>Original Filename: ACAP manto PH 7.3 08-04-21; Date Last Saved: 08/04/2021 15:25:39</t>
  </si>
  <si>
    <t>Status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</si>
  <si>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</si>
  <si>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</si>
  <si>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</si>
  <si>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</si>
  <si>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</si>
  <si>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</si>
  <si>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</si>
  <si>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</si>
  <si>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</si>
  <si>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</si>
  <si>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</si>
  <si>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</si>
  <si>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</si>
  <si>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</si>
  <si>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</si>
  <si>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</si>
  <si>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</si>
  <si>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</si>
  <si>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</si>
  <si>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</si>
  <si>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</si>
  <si>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</si>
  <si>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</si>
  <si>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</si>
  <si>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</si>
  <si>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 xml:space="preserve">novo branco para manto </t>
  </si>
  <si>
    <t>7.6 e 7.3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</si>
</sst>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d\.m"/>
  </numFmts>
  <fonts count="12">
    <font>
      <sz val="10.0"/>
      <color rgb="FF000000"/>
      <name val="Arial"/>
    </font>
    <font>
      <b/>
      <sz val="11.0"/>
      <color theme="1"/>
      <name val="Calibri"/>
    </font>
    <font/>
    <font>
      <b/>
      <sz val="11.0"/>
      <color rgb="FF00B050"/>
      <name val="Calibri"/>
    </font>
    <font>
      <sz val="11.0"/>
      <color theme="1"/>
      <name val="Calibri"/>
    </font>
    <font>
      <sz val="18.0"/>
      <color theme="1"/>
      <name val="Arial"/>
    </font>
    <font>
      <sz val="11.0"/>
      <color rgb="FFFF0000"/>
      <name val="Calibri"/>
    </font>
    <font>
      <color theme="1"/>
      <name val="Arial"/>
    </font>
    <font>
      <sz val="10.0"/>
      <color theme="1"/>
      <name val="Arial"/>
    </font>
    <font>
      <b/>
      <sz val="11.0"/>
      <color rgb="FFF48E3A"/>
      <name val="Calibri"/>
    </font>
    <font>
      <b/>
      <sz val="10.0"/>
      <color theme="1"/>
      <name val="Arial"/>
    </font>
    <font>
      <b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CE8B2"/>
        <bgColor rgb="FFFCE8B2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right" vertical="bottom"/>
    </xf>
    <xf borderId="5" fillId="0" fontId="4" numFmtId="164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center" readingOrder="0" vertical="center"/>
    </xf>
    <xf borderId="5" fillId="0" fontId="6" numFmtId="164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6" fillId="0" fontId="3" numFmtId="0" xfId="0" applyAlignment="1" applyBorder="1" applyFont="1">
      <alignment horizontal="right" vertical="bottom"/>
    </xf>
    <xf borderId="7" fillId="0" fontId="4" numFmtId="164" xfId="0" applyAlignment="1" applyBorder="1" applyFont="1" applyNumberFormat="1">
      <alignment horizontal="right"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2" xfId="0" applyAlignment="1" applyBorder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8" fillId="0" fontId="7" numFmtId="0" xfId="0" applyBorder="1" applyFont="1"/>
    <xf borderId="9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11" fillId="0" fontId="2" numFmtId="0" xfId="0" applyBorder="1" applyFont="1"/>
    <xf borderId="7" fillId="0" fontId="2" numFmtId="0" xfId="0" applyBorder="1" applyFont="1"/>
    <xf borderId="6" fillId="0" fontId="2" numFmtId="0" xfId="0" applyBorder="1" applyFont="1"/>
    <xf borderId="12" fillId="0" fontId="2" numFmtId="0" xfId="0" applyBorder="1" applyFont="1"/>
    <xf borderId="0" fillId="0" fontId="8" numFmtId="0" xfId="0" applyFont="1"/>
    <xf borderId="0" fillId="0" fontId="8" numFmtId="165" xfId="0" applyFont="1" applyNumberFormat="1"/>
    <xf borderId="0" fillId="0" fontId="8" numFmtId="21" xfId="0" applyFont="1" applyNumberFormat="1"/>
    <xf borderId="13" fillId="3" fontId="8" numFmtId="0" xfId="0" applyBorder="1" applyFill="1" applyFont="1"/>
    <xf borderId="13" fillId="4" fontId="8" numFmtId="0" xfId="0" applyBorder="1" applyFill="1" applyFont="1"/>
    <xf borderId="13" fillId="2" fontId="8" numFmtId="0" xfId="0" applyBorder="1" applyFont="1"/>
    <xf borderId="13" fillId="5" fontId="8" numFmtId="0" xfId="0" applyBorder="1" applyFill="1" applyFont="1"/>
    <xf borderId="0" fillId="0" fontId="9" numFmtId="0" xfId="0" applyFont="1"/>
    <xf borderId="0" fillId="0" fontId="9" numFmtId="1" xfId="0" applyFont="1" applyNumberFormat="1"/>
    <xf borderId="4" fillId="0" fontId="8" numFmtId="0" xfId="0" applyBorder="1" applyFont="1"/>
    <xf borderId="0" fillId="6" fontId="9" numFmtId="1" xfId="0" applyAlignment="1" applyFill="1" applyFont="1" applyNumberFormat="1">
      <alignment horizontal="center" vertical="bottom"/>
    </xf>
    <xf borderId="0" fillId="6" fontId="9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/>
    </xf>
    <xf borderId="0" fillId="0" fontId="7" numFmtId="1" xfId="0" applyFont="1" applyNumberFormat="1"/>
    <xf borderId="0" fillId="6" fontId="7" numFmtId="0" xfId="0" applyAlignment="1" applyFont="1">
      <alignment vertical="bottom"/>
    </xf>
    <xf borderId="0" fillId="0" fontId="8" numFmtId="1" xfId="0" applyFont="1" applyNumberFormat="1"/>
    <xf borderId="0" fillId="7" fontId="7" numFmtId="1" xfId="0" applyAlignment="1" applyFill="1" applyFont="1" applyNumberFormat="1">
      <alignment horizontal="right" vertical="bottom"/>
    </xf>
    <xf borderId="0" fillId="6" fontId="7" numFmtId="1" xfId="0" applyAlignment="1" applyFont="1" applyNumberFormat="1">
      <alignment vertical="bottom"/>
    </xf>
    <xf borderId="0" fillId="6" fontId="7" numFmtId="1" xfId="0" applyAlignment="1" applyFont="1" applyNumberFormat="1">
      <alignment horizontal="right" vertical="bottom"/>
    </xf>
    <xf borderId="0" fillId="6" fontId="7" numFmtId="0" xfId="0" applyAlignment="1" applyFont="1">
      <alignment horizontal="right" vertical="bottom"/>
    </xf>
    <xf borderId="0" fillId="8" fontId="7" numFmtId="1" xfId="0" applyAlignment="1" applyFill="1" applyFont="1" applyNumberFormat="1">
      <alignment horizontal="right" vertical="bottom"/>
    </xf>
    <xf borderId="13" fillId="9" fontId="8" numFmtId="0" xfId="0" applyBorder="1" applyFill="1" applyFont="1"/>
    <xf borderId="0" fillId="10" fontId="7" numFmtId="0" xfId="0" applyAlignment="1" applyFill="1" applyFont="1">
      <alignment horizontal="right" vertical="bottom"/>
    </xf>
    <xf borderId="13" fillId="11" fontId="8" numFmtId="0" xfId="0" applyBorder="1" applyFill="1" applyFont="1"/>
    <xf borderId="0" fillId="0" fontId="10" numFmtId="0" xfId="0" applyFont="1"/>
    <xf borderId="0" fillId="12" fontId="7" numFmtId="1" xfId="0" applyAlignment="1" applyFill="1" applyFont="1" applyNumberFormat="1">
      <alignment vertical="bottom"/>
    </xf>
    <xf borderId="0" fillId="12" fontId="7" numFmtId="0" xfId="0" applyAlignment="1" applyFont="1">
      <alignment vertical="bottom"/>
    </xf>
    <xf borderId="0" fillId="13" fontId="7" numFmtId="0" xfId="0" applyFill="1" applyFont="1"/>
    <xf borderId="13" fillId="11" fontId="10" numFmtId="0" xfId="0" applyBorder="1" applyFont="1"/>
    <xf borderId="0" fillId="14" fontId="7" numFmtId="0" xfId="0" applyAlignment="1" applyFill="1" applyFont="1">
      <alignment vertical="bottom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right"/>
    </xf>
    <xf borderId="0" fillId="0" fontId="8" numFmtId="0" xfId="0" applyAlignment="1" applyFont="1">
      <alignment horizontal="center"/>
    </xf>
    <xf borderId="0" fillId="0" fontId="0" numFmtId="0" xfId="0" applyAlignment="1" applyFont="1">
      <alignment horizontal="center" readingOrder="1" vertical="center"/>
    </xf>
    <xf borderId="0" fillId="0" fontId="7" numFmtId="0" xfId="0" applyFont="1"/>
    <xf borderId="13" fillId="7" fontId="0" numFmtId="0" xfId="0" applyBorder="1" applyFont="1"/>
    <xf borderId="13" fillId="11" fontId="8" numFmtId="0" xfId="0" applyAlignment="1" applyBorder="1" applyFont="1">
      <alignment horizontal="center"/>
    </xf>
    <xf borderId="4" fillId="0" fontId="7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4" fillId="0" fontId="9" numFmtId="0" xfId="0" applyAlignment="1" applyBorder="1" applyFont="1">
      <alignment shrinkToFit="0" vertical="bottom" wrapText="0"/>
    </xf>
    <xf borderId="0" fillId="0" fontId="7" numFmtId="0" xfId="0" applyAlignment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0" fontId="7" numFmtId="1" xfId="0" applyAlignment="1" applyFont="1" applyNumberForma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7" numFmtId="1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 t="s">
        <v>6</v>
      </c>
      <c r="B3" s="6">
        <v>0.2208727907775908</v>
      </c>
      <c r="C3" s="7">
        <f>1/B3</f>
        <v>4.527492936</v>
      </c>
      <c r="D3" s="8"/>
      <c r="E3" s="8"/>
      <c r="G3" s="9" t="s">
        <v>7</v>
      </c>
    </row>
    <row r="4">
      <c r="A4" s="5" t="s">
        <v>8</v>
      </c>
      <c r="B4" s="10">
        <v>0.0808797667712963</v>
      </c>
      <c r="C4" s="11"/>
      <c r="D4" s="8"/>
      <c r="E4" s="8"/>
    </row>
    <row r="5">
      <c r="A5" s="5" t="s">
        <v>9</v>
      </c>
      <c r="B5" s="6">
        <v>0.11745991381929799</v>
      </c>
      <c r="C5" s="7">
        <f t="shared" ref="C5:C17" si="1">1/B5</f>
        <v>8.513542769</v>
      </c>
      <c r="D5" s="8"/>
      <c r="E5" s="8"/>
    </row>
    <row r="6">
      <c r="A6" s="5" t="s">
        <v>10</v>
      </c>
      <c r="B6" s="6">
        <v>0.3906134791448004</v>
      </c>
      <c r="C6" s="7">
        <f t="shared" si="1"/>
        <v>2.560075505</v>
      </c>
      <c r="D6" s="8"/>
      <c r="E6" s="8"/>
    </row>
    <row r="7">
      <c r="A7" s="12" t="s">
        <v>11</v>
      </c>
      <c r="B7" s="13">
        <v>0.12933422610952267</v>
      </c>
      <c r="C7" s="14">
        <f t="shared" si="1"/>
        <v>7.73190539</v>
      </c>
      <c r="D7" s="14">
        <f>AVERAGE(C3:C7)</f>
        <v>5.83325415</v>
      </c>
      <c r="E7" s="15">
        <f>STDEV(C3:C7)/SQRT(4)</f>
        <v>1.390669335</v>
      </c>
    </row>
    <row r="8">
      <c r="A8" s="5" t="s">
        <v>12</v>
      </c>
      <c r="B8" s="6">
        <v>0.4585371504559514</v>
      </c>
      <c r="C8" s="7">
        <f t="shared" si="1"/>
        <v>2.180848376</v>
      </c>
      <c r="D8" s="11"/>
      <c r="E8" s="16"/>
    </row>
    <row r="9">
      <c r="A9" s="5" t="s">
        <v>13</v>
      </c>
      <c r="B9" s="6">
        <v>0.2602920735136464</v>
      </c>
      <c r="C9" s="7">
        <f t="shared" si="1"/>
        <v>3.84183808</v>
      </c>
      <c r="D9" s="11"/>
      <c r="E9" s="16"/>
    </row>
    <row r="10">
      <c r="A10" s="5" t="s">
        <v>14</v>
      </c>
      <c r="B10" s="6">
        <v>0.4152986419028537</v>
      </c>
      <c r="C10" s="7">
        <f t="shared" si="1"/>
        <v>2.407905779</v>
      </c>
      <c r="D10" s="11"/>
      <c r="E10" s="16"/>
    </row>
    <row r="11">
      <c r="A11" s="5" t="s">
        <v>15</v>
      </c>
      <c r="B11" s="6">
        <v>0.177449755391616</v>
      </c>
      <c r="C11" s="7">
        <f t="shared" si="1"/>
        <v>5.635398019</v>
      </c>
      <c r="D11" s="11"/>
      <c r="E11" s="16"/>
    </row>
    <row r="12">
      <c r="A12" s="12" t="s">
        <v>16</v>
      </c>
      <c r="B12" s="13">
        <v>0.19395260657384128</v>
      </c>
      <c r="C12" s="14">
        <f t="shared" si="1"/>
        <v>5.155898741</v>
      </c>
      <c r="D12" s="14">
        <f>AVERAGE(C8:C12)</f>
        <v>3.844377799</v>
      </c>
      <c r="E12" s="15">
        <f>STDEV(C8:C12)/SQRT(5)</f>
        <v>0.6985209039</v>
      </c>
    </row>
    <row r="13">
      <c r="A13" s="5" t="s">
        <v>17</v>
      </c>
      <c r="B13" s="6">
        <v>0.320411956320043</v>
      </c>
      <c r="C13" s="7">
        <f t="shared" si="1"/>
        <v>3.120982161</v>
      </c>
      <c r="D13" s="11"/>
      <c r="E13" s="16"/>
    </row>
    <row r="14">
      <c r="A14" s="5" t="s">
        <v>18</v>
      </c>
      <c r="B14" s="6">
        <v>0.6129269629188763</v>
      </c>
      <c r="C14" s="7">
        <f t="shared" si="1"/>
        <v>1.63151576</v>
      </c>
      <c r="D14" s="11"/>
      <c r="E14" s="16"/>
    </row>
    <row r="15">
      <c r="A15" s="5" t="s">
        <v>19</v>
      </c>
      <c r="B15" s="6">
        <v>0.46480774674885655</v>
      </c>
      <c r="C15" s="7">
        <f t="shared" si="1"/>
        <v>2.151427137</v>
      </c>
      <c r="D15" s="11"/>
      <c r="E15" s="16"/>
    </row>
    <row r="16">
      <c r="A16" s="5" t="s">
        <v>20</v>
      </c>
      <c r="B16" s="6">
        <v>0.4396273339944889</v>
      </c>
      <c r="C16" s="7">
        <f t="shared" si="1"/>
        <v>2.274653832</v>
      </c>
      <c r="D16" s="11"/>
      <c r="E16" s="16"/>
    </row>
    <row r="17">
      <c r="A17" s="12" t="s">
        <v>21</v>
      </c>
      <c r="B17" s="13">
        <v>0.11266693865445417</v>
      </c>
      <c r="C17" s="14">
        <f t="shared" si="1"/>
        <v>8.875718218</v>
      </c>
      <c r="D17" s="14">
        <f>AVERAGE(C13:C17)</f>
        <v>3.610859422</v>
      </c>
      <c r="E17" s="15">
        <f>STDEV(C13:C17)/SQRT(5)</f>
        <v>1.337757586</v>
      </c>
    </row>
    <row r="18">
      <c r="A18" s="8"/>
      <c r="B18" s="8"/>
      <c r="C18" s="8"/>
      <c r="D18" s="8"/>
      <c r="E18" s="8"/>
    </row>
    <row r="19">
      <c r="A19" s="17"/>
      <c r="B19" s="18"/>
      <c r="C19" s="18"/>
      <c r="D19" s="18"/>
      <c r="E19" s="19"/>
    </row>
    <row r="20">
      <c r="A20" s="20"/>
      <c r="E20" s="21"/>
    </row>
    <row r="21">
      <c r="A21" s="22"/>
      <c r="B21" s="23"/>
      <c r="C21" s="23"/>
      <c r="D21" s="23"/>
      <c r="E21" s="24"/>
    </row>
  </sheetData>
  <mergeCells count="3">
    <mergeCell ref="A1:E1"/>
    <mergeCell ref="G3:K18"/>
    <mergeCell ref="A19:E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5" t="s">
        <v>22</v>
      </c>
    </row>
    <row r="2" ht="15.75" customHeight="1">
      <c r="A2" s="25" t="s">
        <v>23</v>
      </c>
      <c r="B2" s="25" t="s">
        <v>24</v>
      </c>
      <c r="C2" s="26">
        <v>44621.0</v>
      </c>
      <c r="D2" s="25" t="s">
        <v>25</v>
      </c>
      <c r="E2" s="25" t="s">
        <v>26</v>
      </c>
      <c r="F2" s="25" t="s">
        <v>27</v>
      </c>
      <c r="G2" s="25" t="b">
        <v>0</v>
      </c>
      <c r="H2" s="25" t="s">
        <v>28</v>
      </c>
      <c r="I2" s="25" t="b">
        <v>0</v>
      </c>
      <c r="J2" s="25">
        <v>13.0</v>
      </c>
      <c r="K2" s="25">
        <v>3600.0</v>
      </c>
      <c r="L2" s="25">
        <v>300.0</v>
      </c>
      <c r="P2" s="25">
        <v>1.0</v>
      </c>
      <c r="Q2" s="25">
        <v>535.0</v>
      </c>
      <c r="R2" s="25">
        <v>1.0</v>
      </c>
      <c r="S2" s="25">
        <v>12.0</v>
      </c>
      <c r="T2" s="25">
        <v>96.0</v>
      </c>
      <c r="U2" s="25">
        <v>485.0</v>
      </c>
      <c r="V2" s="25" t="s">
        <v>29</v>
      </c>
      <c r="Z2" s="25">
        <v>0.0</v>
      </c>
      <c r="AA2" s="25" t="s">
        <v>30</v>
      </c>
      <c r="AD2" s="25">
        <v>1.0</v>
      </c>
      <c r="AE2" s="25">
        <v>8.0</v>
      </c>
    </row>
    <row r="3" ht="15.75" customHeight="1">
      <c r="B3" s="25" t="s">
        <v>31</v>
      </c>
      <c r="C3" s="25">
        <v>1.0</v>
      </c>
      <c r="D3" s="25">
        <v>2.0</v>
      </c>
      <c r="E3" s="25">
        <v>3.0</v>
      </c>
      <c r="F3" s="25">
        <v>4.0</v>
      </c>
      <c r="G3" s="25">
        <v>5.0</v>
      </c>
      <c r="H3" s="25">
        <v>6.0</v>
      </c>
      <c r="I3" s="25">
        <v>7.0</v>
      </c>
      <c r="J3" s="25">
        <v>8.0</v>
      </c>
      <c r="K3" s="25">
        <v>9.0</v>
      </c>
      <c r="L3" s="25">
        <v>10.0</v>
      </c>
      <c r="M3" s="25">
        <v>11.0</v>
      </c>
      <c r="N3" s="25">
        <v>12.0</v>
      </c>
    </row>
    <row r="4" ht="15.75" customHeight="1">
      <c r="A4" s="27">
        <v>0.0</v>
      </c>
      <c r="B4" s="25">
        <v>37.0</v>
      </c>
      <c r="C4" s="28">
        <v>9044550.0</v>
      </c>
      <c r="D4" s="28">
        <v>9043178.0</v>
      </c>
      <c r="E4" s="28">
        <v>7633102.0</v>
      </c>
      <c r="F4" s="29">
        <v>3706544.0</v>
      </c>
      <c r="G4" s="29">
        <v>3541082.0</v>
      </c>
      <c r="H4" s="29">
        <v>3716974.0</v>
      </c>
      <c r="I4" s="29">
        <v>4122910.0</v>
      </c>
      <c r="J4" s="29">
        <v>4303260.0</v>
      </c>
      <c r="K4" s="29">
        <v>3971736.0</v>
      </c>
      <c r="L4" s="29">
        <v>5025485.0</v>
      </c>
      <c r="M4" s="29">
        <v>3690256.0</v>
      </c>
      <c r="N4" s="29">
        <v>3688774.0</v>
      </c>
    </row>
    <row r="5" ht="15.75" customHeight="1">
      <c r="C5" s="29">
        <v>3079150.0</v>
      </c>
      <c r="D5" s="29">
        <v>3136853.0</v>
      </c>
      <c r="E5" s="29">
        <v>2629076.0</v>
      </c>
      <c r="F5" s="29">
        <v>3759331.0</v>
      </c>
      <c r="G5" s="29">
        <v>3718115.0</v>
      </c>
      <c r="H5" s="29">
        <v>3610271.0</v>
      </c>
      <c r="I5" s="30">
        <v>4402004.0</v>
      </c>
      <c r="J5" s="30">
        <v>4341057.0</v>
      </c>
      <c r="K5" s="30">
        <v>3815931.0</v>
      </c>
      <c r="L5" s="30">
        <v>4799295.0</v>
      </c>
      <c r="M5" s="30">
        <v>5170660.0</v>
      </c>
      <c r="N5" s="30">
        <v>6300884.0</v>
      </c>
    </row>
    <row r="6" ht="15.75" customHeight="1">
      <c r="C6" s="30">
        <v>3525652.0</v>
      </c>
      <c r="D6" s="30">
        <v>3886644.0</v>
      </c>
      <c r="E6" s="30">
        <v>3359278.0</v>
      </c>
      <c r="F6" s="30">
        <v>3408889.0</v>
      </c>
      <c r="G6" s="30">
        <v>3675930.0</v>
      </c>
      <c r="H6" s="30">
        <v>4004120.0</v>
      </c>
      <c r="I6" s="30">
        <v>4005294.0</v>
      </c>
      <c r="J6" s="30">
        <v>3820981.0</v>
      </c>
      <c r="K6" s="30">
        <v>3548410.0</v>
      </c>
      <c r="L6" s="31">
        <v>4145367.0</v>
      </c>
      <c r="M6" s="31">
        <v>4210416.0</v>
      </c>
      <c r="N6" s="31">
        <v>3804710.0</v>
      </c>
    </row>
    <row r="7" ht="15.75" customHeight="1">
      <c r="C7" s="31">
        <v>3654977.0</v>
      </c>
      <c r="D7" s="31">
        <v>2861425.0</v>
      </c>
      <c r="E7" s="31">
        <v>2967129.0</v>
      </c>
      <c r="F7" s="31">
        <v>4119290.0</v>
      </c>
      <c r="G7" s="31">
        <v>4233551.0</v>
      </c>
      <c r="H7" s="31">
        <v>5412268.0</v>
      </c>
      <c r="I7" s="31">
        <v>4868643.0</v>
      </c>
      <c r="J7" s="31">
        <v>4116579.0</v>
      </c>
      <c r="K7" s="31">
        <v>4347330.0</v>
      </c>
      <c r="L7" s="31">
        <v>3954795.0</v>
      </c>
      <c r="M7" s="31">
        <v>3703397.0</v>
      </c>
      <c r="N7" s="31">
        <v>3487756.0</v>
      </c>
    </row>
    <row r="8" ht="15.75" customHeight="1">
      <c r="C8" s="28">
        <v>5029336.0</v>
      </c>
      <c r="D8" s="28">
        <v>5791443.0</v>
      </c>
      <c r="E8" s="28">
        <v>6067756.0</v>
      </c>
      <c r="F8" s="29">
        <v>3029293.0</v>
      </c>
      <c r="G8" s="29">
        <v>2852419.0</v>
      </c>
      <c r="H8" s="29">
        <v>3119881.0</v>
      </c>
      <c r="I8" s="29">
        <v>3689451.0</v>
      </c>
      <c r="J8" s="29">
        <v>3274482.0</v>
      </c>
      <c r="K8" s="29">
        <v>3626818.0</v>
      </c>
      <c r="L8" s="29">
        <v>3899348.0</v>
      </c>
      <c r="M8" s="29">
        <v>3169793.0</v>
      </c>
      <c r="N8" s="29">
        <v>3441532.0</v>
      </c>
    </row>
    <row r="9" ht="15.75" customHeight="1">
      <c r="C9" s="29">
        <v>2734363.0</v>
      </c>
      <c r="D9" s="29">
        <v>3359804.0</v>
      </c>
      <c r="E9" s="29">
        <v>3318362.0</v>
      </c>
      <c r="F9" s="29">
        <v>3479265.0</v>
      </c>
      <c r="G9" s="29">
        <v>3477484.0</v>
      </c>
      <c r="H9" s="29">
        <v>3637588.0</v>
      </c>
      <c r="I9" s="30">
        <v>4524500.0</v>
      </c>
      <c r="J9" s="30">
        <v>4066199.0</v>
      </c>
      <c r="K9" s="30">
        <v>4325131.0</v>
      </c>
      <c r="L9" s="30">
        <v>5737883.0</v>
      </c>
      <c r="M9" s="30">
        <v>5521830.0</v>
      </c>
      <c r="N9" s="30">
        <v>4171640.0</v>
      </c>
    </row>
    <row r="10" ht="15.75" customHeight="1">
      <c r="C10" s="30">
        <v>4667952.0</v>
      </c>
      <c r="D10" s="30">
        <v>4145896.0</v>
      </c>
      <c r="E10" s="30">
        <v>3382496.0</v>
      </c>
      <c r="F10" s="30">
        <v>2870519.0</v>
      </c>
      <c r="G10" s="30">
        <v>3299562.0</v>
      </c>
      <c r="H10" s="30">
        <v>3382501.0</v>
      </c>
      <c r="I10" s="30">
        <v>2961926.0</v>
      </c>
      <c r="J10" s="30">
        <v>3143565.0</v>
      </c>
      <c r="K10" s="30">
        <v>2998657.0</v>
      </c>
      <c r="L10" s="31">
        <v>3856792.0</v>
      </c>
      <c r="M10" s="31">
        <v>3636616.0</v>
      </c>
      <c r="N10" s="31">
        <v>4146743.0</v>
      </c>
    </row>
    <row r="11" ht="15.75" customHeight="1">
      <c r="C11" s="31">
        <v>3194095.0</v>
      </c>
      <c r="D11" s="31">
        <v>3097935.0</v>
      </c>
      <c r="E11" s="31">
        <v>2737471.0</v>
      </c>
      <c r="F11" s="31">
        <v>3627961.0</v>
      </c>
      <c r="G11" s="31">
        <v>3716296.0</v>
      </c>
      <c r="H11" s="31">
        <v>4458725.0</v>
      </c>
      <c r="I11" s="31">
        <v>3260523.0</v>
      </c>
      <c r="J11" s="31">
        <v>3225199.0</v>
      </c>
      <c r="K11" s="31">
        <v>3060557.0</v>
      </c>
      <c r="L11" s="31">
        <v>2604328.0</v>
      </c>
      <c r="M11" s="31">
        <v>3556421.0</v>
      </c>
      <c r="N11" s="31">
        <v>3075964.0</v>
      </c>
    </row>
    <row r="12" ht="15.75" customHeight="1"/>
    <row r="13" ht="15.75" customHeight="1">
      <c r="A13" s="27">
        <v>0.003449074074074074</v>
      </c>
      <c r="B13" s="25">
        <v>37.0</v>
      </c>
      <c r="C13" s="28">
        <v>9261328.0</v>
      </c>
      <c r="D13" s="28">
        <v>9331243.0</v>
      </c>
      <c r="E13" s="28">
        <v>7704036.0</v>
      </c>
      <c r="F13" s="29">
        <v>4272592.0</v>
      </c>
      <c r="G13" s="29">
        <v>4208747.0</v>
      </c>
      <c r="H13" s="29">
        <v>4404539.0</v>
      </c>
      <c r="I13" s="29">
        <v>4652784.0</v>
      </c>
      <c r="J13" s="29">
        <v>4725818.0</v>
      </c>
      <c r="K13" s="29">
        <v>4416290.0</v>
      </c>
      <c r="L13" s="29">
        <v>5283553.0</v>
      </c>
      <c r="M13" s="29">
        <v>4004341.0</v>
      </c>
      <c r="N13" s="29">
        <v>3980381.0</v>
      </c>
    </row>
    <row r="14" ht="15.75" customHeight="1">
      <c r="C14" s="29">
        <v>3376872.0</v>
      </c>
      <c r="D14" s="29">
        <v>3506786.0</v>
      </c>
      <c r="E14" s="29">
        <v>2979988.0</v>
      </c>
      <c r="F14" s="29">
        <v>4202858.0</v>
      </c>
      <c r="G14" s="29">
        <v>4248239.0</v>
      </c>
      <c r="H14" s="29">
        <v>4117468.0</v>
      </c>
      <c r="I14" s="30">
        <v>4925390.0</v>
      </c>
      <c r="J14" s="30">
        <v>4855009.0</v>
      </c>
      <c r="K14" s="30">
        <v>4200429.0</v>
      </c>
      <c r="L14" s="30">
        <v>5213945.0</v>
      </c>
      <c r="M14" s="30">
        <v>5614378.0</v>
      </c>
      <c r="N14" s="30">
        <v>6582591.0</v>
      </c>
    </row>
    <row r="15" ht="15.75" customHeight="1">
      <c r="C15" s="30">
        <v>3934292.0</v>
      </c>
      <c r="D15" s="30">
        <v>4296888.0</v>
      </c>
      <c r="E15" s="30">
        <v>3723846.0</v>
      </c>
      <c r="F15" s="30">
        <v>3780382.0</v>
      </c>
      <c r="G15" s="30">
        <v>4014603.0</v>
      </c>
      <c r="H15" s="30">
        <v>4346546.0</v>
      </c>
      <c r="I15" s="30">
        <v>4316124.0</v>
      </c>
      <c r="J15" s="30">
        <v>4117910.0</v>
      </c>
      <c r="K15" s="30">
        <v>3886962.0</v>
      </c>
      <c r="L15" s="31">
        <v>4583194.0</v>
      </c>
      <c r="M15" s="31">
        <v>4672295.0</v>
      </c>
      <c r="N15" s="31">
        <v>4250346.0</v>
      </c>
    </row>
    <row r="16" ht="15.75" customHeight="1">
      <c r="C16" s="31">
        <v>4054058.0</v>
      </c>
      <c r="D16" s="31">
        <v>3241395.0</v>
      </c>
      <c r="E16" s="31">
        <v>3348809.0</v>
      </c>
      <c r="F16" s="31">
        <v>5690852.0</v>
      </c>
      <c r="G16" s="31">
        <v>5819504.0</v>
      </c>
      <c r="H16" s="31">
        <v>6999138.0</v>
      </c>
      <c r="I16" s="31">
        <v>5593268.0</v>
      </c>
      <c r="J16" s="31">
        <v>4807770.0</v>
      </c>
      <c r="K16" s="31">
        <v>4878398.0</v>
      </c>
      <c r="L16" s="31">
        <v>4261526.0</v>
      </c>
      <c r="M16" s="31">
        <v>4002862.0</v>
      </c>
      <c r="N16" s="31">
        <v>3780628.0</v>
      </c>
    </row>
    <row r="17" ht="15.75" customHeight="1">
      <c r="C17" s="28">
        <v>5108436.0</v>
      </c>
      <c r="D17" s="28">
        <v>5815245.0</v>
      </c>
      <c r="E17" s="28">
        <v>6186632.0</v>
      </c>
      <c r="F17" s="29">
        <v>3704387.0</v>
      </c>
      <c r="G17" s="29">
        <v>3535102.0</v>
      </c>
      <c r="H17" s="29">
        <v>3746711.0</v>
      </c>
      <c r="I17" s="29">
        <v>4079559.0</v>
      </c>
      <c r="J17" s="29">
        <v>3619496.0</v>
      </c>
      <c r="K17" s="29">
        <v>3967580.0</v>
      </c>
      <c r="L17" s="29">
        <v>4159424.0</v>
      </c>
      <c r="M17" s="29">
        <v>3445936.0</v>
      </c>
      <c r="N17" s="29">
        <v>3775932.0</v>
      </c>
    </row>
    <row r="18" ht="15.75" customHeight="1">
      <c r="C18" s="29">
        <v>3107065.0</v>
      </c>
      <c r="D18" s="29">
        <v>3714429.0</v>
      </c>
      <c r="E18" s="29">
        <v>3652069.0</v>
      </c>
      <c r="F18" s="29">
        <v>3962757.0</v>
      </c>
      <c r="G18" s="29">
        <v>3938207.0</v>
      </c>
      <c r="H18" s="29">
        <v>4077841.0</v>
      </c>
      <c r="I18" s="30">
        <v>4973530.0</v>
      </c>
      <c r="J18" s="30">
        <v>4504295.0</v>
      </c>
      <c r="K18" s="30">
        <v>4777994.0</v>
      </c>
      <c r="L18" s="30">
        <v>6239036.0</v>
      </c>
      <c r="M18" s="30">
        <v>5970360.0</v>
      </c>
      <c r="N18" s="30">
        <v>4573232.0</v>
      </c>
    </row>
    <row r="19" ht="15.75" customHeight="1">
      <c r="C19" s="30">
        <v>5194959.0</v>
      </c>
      <c r="D19" s="30">
        <v>4839025.0</v>
      </c>
      <c r="E19" s="30">
        <v>3835114.0</v>
      </c>
      <c r="F19" s="30">
        <v>3229148.0</v>
      </c>
      <c r="G19" s="30">
        <v>3661014.0</v>
      </c>
      <c r="H19" s="30">
        <v>3783147.0</v>
      </c>
      <c r="I19" s="30">
        <v>3277929.0</v>
      </c>
      <c r="J19" s="30">
        <v>3471124.0</v>
      </c>
      <c r="K19" s="30">
        <v>3298890.0</v>
      </c>
      <c r="L19" s="31">
        <v>4321884.0</v>
      </c>
      <c r="M19" s="31">
        <v>4054679.0</v>
      </c>
      <c r="N19" s="31">
        <v>4678888.0</v>
      </c>
    </row>
    <row r="20" ht="15.75" customHeight="1">
      <c r="C20" s="31">
        <v>3662206.0</v>
      </c>
      <c r="D20" s="31">
        <v>3547330.0</v>
      </c>
      <c r="E20" s="31">
        <v>3194831.0</v>
      </c>
      <c r="F20" s="31">
        <v>5838000.0</v>
      </c>
      <c r="G20" s="31">
        <v>5816314.0</v>
      </c>
      <c r="H20" s="31">
        <v>6364386.0</v>
      </c>
      <c r="I20" s="31">
        <v>3994547.0</v>
      </c>
      <c r="J20" s="31">
        <v>3790297.0</v>
      </c>
      <c r="K20" s="31">
        <v>3668534.0</v>
      </c>
      <c r="L20" s="31">
        <v>2913308.0</v>
      </c>
      <c r="M20" s="31">
        <v>3902229.0</v>
      </c>
      <c r="N20" s="31">
        <v>3413544.0</v>
      </c>
    </row>
    <row r="21" ht="15.75" customHeight="1"/>
    <row r="22" ht="15.75" customHeight="1">
      <c r="A22" s="27">
        <v>0.006944444444444444</v>
      </c>
      <c r="B22" s="25">
        <v>37.0</v>
      </c>
      <c r="C22" s="28">
        <v>9521058.0</v>
      </c>
      <c r="D22" s="28">
        <v>9503231.0</v>
      </c>
      <c r="E22" s="28">
        <v>7808779.0</v>
      </c>
      <c r="F22" s="29">
        <v>5270688.0</v>
      </c>
      <c r="G22" s="29">
        <v>5476422.0</v>
      </c>
      <c r="H22" s="29">
        <v>5599519.0</v>
      </c>
      <c r="I22" s="29">
        <v>5289587.0</v>
      </c>
      <c r="J22" s="29">
        <v>5344231.0</v>
      </c>
      <c r="K22" s="29">
        <v>5151954.0</v>
      </c>
      <c r="L22" s="29">
        <v>5760500.0</v>
      </c>
      <c r="M22" s="29">
        <v>4666190.0</v>
      </c>
      <c r="N22" s="29">
        <v>4649601.0</v>
      </c>
    </row>
    <row r="23" ht="15.75" customHeight="1">
      <c r="C23" s="29">
        <v>3843091.0</v>
      </c>
      <c r="D23" s="29">
        <v>3951009.0</v>
      </c>
      <c r="E23" s="29">
        <v>3513732.0</v>
      </c>
      <c r="F23" s="29">
        <v>5029926.0</v>
      </c>
      <c r="G23" s="29">
        <v>5120586.0</v>
      </c>
      <c r="H23" s="29">
        <v>4940474.0</v>
      </c>
      <c r="I23" s="30">
        <v>5463596.0</v>
      </c>
      <c r="J23" s="30">
        <v>5389536.0</v>
      </c>
      <c r="K23" s="30">
        <v>4827175.0</v>
      </c>
      <c r="L23" s="30">
        <v>5715187.0</v>
      </c>
      <c r="M23" s="30">
        <v>6168091.0</v>
      </c>
      <c r="N23" s="30">
        <v>7184397.0</v>
      </c>
    </row>
    <row r="24" ht="15.75" customHeight="1">
      <c r="C24" s="30">
        <v>4608450.0</v>
      </c>
      <c r="D24" s="30">
        <v>4986359.0</v>
      </c>
      <c r="E24" s="30">
        <v>4301903.0</v>
      </c>
      <c r="F24" s="30">
        <v>4291946.0</v>
      </c>
      <c r="G24" s="30">
        <v>4493831.0</v>
      </c>
      <c r="H24" s="30">
        <v>4950351.0</v>
      </c>
      <c r="I24" s="30">
        <v>4850698.0</v>
      </c>
      <c r="J24" s="30">
        <v>4651279.0</v>
      </c>
      <c r="K24" s="30">
        <v>4374412.0</v>
      </c>
      <c r="L24" s="31">
        <v>5313719.0</v>
      </c>
      <c r="M24" s="31">
        <v>5296089.0</v>
      </c>
      <c r="N24" s="31">
        <v>5062373.0</v>
      </c>
    </row>
    <row r="25" ht="15.75" customHeight="1">
      <c r="C25" s="31">
        <v>4691141.0</v>
      </c>
      <c r="D25" s="31">
        <v>3713446.0</v>
      </c>
      <c r="E25" s="31">
        <v>3810357.0</v>
      </c>
      <c r="F25" s="31">
        <v>8070520.0</v>
      </c>
      <c r="G25" s="31">
        <v>8159604.0</v>
      </c>
      <c r="H25" s="31">
        <v>9376925.0</v>
      </c>
      <c r="I25" s="31">
        <v>6588908.0</v>
      </c>
      <c r="J25" s="31">
        <v>5603304.0</v>
      </c>
      <c r="K25" s="31">
        <v>5649446.0</v>
      </c>
      <c r="L25" s="31">
        <v>4753098.0</v>
      </c>
      <c r="M25" s="31">
        <v>4440350.0</v>
      </c>
      <c r="N25" s="31">
        <v>4297164.0</v>
      </c>
    </row>
    <row r="26" ht="15.75" customHeight="1">
      <c r="C26" s="28">
        <v>5267919.0</v>
      </c>
      <c r="D26" s="28">
        <v>5961047.0</v>
      </c>
      <c r="E26" s="28">
        <v>6282853.0</v>
      </c>
      <c r="F26" s="29">
        <v>4994042.0</v>
      </c>
      <c r="G26" s="29">
        <v>4815945.0</v>
      </c>
      <c r="H26" s="29">
        <v>4946338.0</v>
      </c>
      <c r="I26" s="29">
        <v>4791369.0</v>
      </c>
      <c r="J26" s="29">
        <v>4260090.0</v>
      </c>
      <c r="K26" s="29">
        <v>4545830.0</v>
      </c>
      <c r="L26" s="29">
        <v>4693560.0</v>
      </c>
      <c r="M26" s="29">
        <v>3973029.0</v>
      </c>
      <c r="N26" s="29">
        <v>4377213.0</v>
      </c>
    </row>
    <row r="27" ht="15.75" customHeight="1">
      <c r="C27" s="29">
        <v>3691430.0</v>
      </c>
      <c r="D27" s="29">
        <v>4233951.0</v>
      </c>
      <c r="E27" s="29">
        <v>4209842.0</v>
      </c>
      <c r="F27" s="29">
        <v>4862135.0</v>
      </c>
      <c r="G27" s="29">
        <v>4814765.0</v>
      </c>
      <c r="H27" s="29">
        <v>4911033.0</v>
      </c>
      <c r="I27" s="30">
        <v>5623669.0</v>
      </c>
      <c r="J27" s="30">
        <v>5233327.0</v>
      </c>
      <c r="K27" s="30">
        <v>5393128.0</v>
      </c>
      <c r="L27" s="30">
        <v>6873212.0</v>
      </c>
      <c r="M27" s="30">
        <v>6710884.0</v>
      </c>
      <c r="N27" s="30">
        <v>5322539.0</v>
      </c>
    </row>
    <row r="28" ht="15.75" customHeight="1">
      <c r="C28" s="30">
        <v>5931444.0</v>
      </c>
      <c r="D28" s="30">
        <v>5530735.0</v>
      </c>
      <c r="E28" s="30">
        <v>4410427.0</v>
      </c>
      <c r="F28" s="30">
        <v>3752418.0</v>
      </c>
      <c r="G28" s="30">
        <v>4191409.0</v>
      </c>
      <c r="H28" s="30">
        <v>4387991.0</v>
      </c>
      <c r="I28" s="30">
        <v>3766105.0</v>
      </c>
      <c r="J28" s="30">
        <v>3985893.0</v>
      </c>
      <c r="K28" s="30">
        <v>3822093.0</v>
      </c>
      <c r="L28" s="31">
        <v>5149473.0</v>
      </c>
      <c r="M28" s="31">
        <v>4882191.0</v>
      </c>
      <c r="N28" s="31">
        <v>5500317.0</v>
      </c>
    </row>
    <row r="29" ht="15.75" customHeight="1">
      <c r="C29" s="31">
        <v>4369728.0</v>
      </c>
      <c r="D29" s="31">
        <v>4239743.0</v>
      </c>
      <c r="E29" s="31">
        <v>3871514.0</v>
      </c>
      <c r="F29" s="31">
        <v>9451411.0</v>
      </c>
      <c r="G29" s="31">
        <v>9251179.0</v>
      </c>
      <c r="H29" s="31">
        <v>9548794.0</v>
      </c>
      <c r="I29" s="31">
        <v>5391289.0</v>
      </c>
      <c r="J29" s="31">
        <v>4864194.0</v>
      </c>
      <c r="K29" s="31">
        <v>4875641.0</v>
      </c>
      <c r="L29" s="31">
        <v>3407874.0</v>
      </c>
      <c r="M29" s="31">
        <v>4423731.0</v>
      </c>
      <c r="N29" s="31">
        <v>3944417.0</v>
      </c>
    </row>
    <row r="30" ht="15.75" customHeight="1"/>
    <row r="31" ht="15.75" customHeight="1">
      <c r="A31" s="27">
        <v>0.010416666666666666</v>
      </c>
      <c r="B31" s="25">
        <v>37.0</v>
      </c>
      <c r="C31" s="28">
        <v>9607507.0</v>
      </c>
      <c r="D31" s="28">
        <v>9569741.0</v>
      </c>
      <c r="E31" s="28">
        <v>7890955.0</v>
      </c>
      <c r="F31" s="29">
        <v>6465388.0</v>
      </c>
      <c r="G31" s="29">
        <v>6986197.0</v>
      </c>
      <c r="H31" s="29">
        <v>7035371.0</v>
      </c>
      <c r="I31" s="29">
        <v>6084583.0</v>
      </c>
      <c r="J31" s="29">
        <v>6077155.0</v>
      </c>
      <c r="K31" s="29">
        <v>6053006.0</v>
      </c>
      <c r="L31" s="29">
        <v>6346504.0</v>
      </c>
      <c r="M31" s="29">
        <v>5361935.0</v>
      </c>
      <c r="N31" s="29">
        <v>5355602.0</v>
      </c>
    </row>
    <row r="32" ht="15.75" customHeight="1">
      <c r="C32" s="29">
        <v>4423642.0</v>
      </c>
      <c r="D32" s="29">
        <v>4515443.0</v>
      </c>
      <c r="E32" s="29">
        <v>4165043.0</v>
      </c>
      <c r="F32" s="29">
        <v>5909208.0</v>
      </c>
      <c r="G32" s="29">
        <v>6075189.0</v>
      </c>
      <c r="H32" s="29">
        <v>5819195.0</v>
      </c>
      <c r="I32" s="30">
        <v>6065746.0</v>
      </c>
      <c r="J32" s="30">
        <v>6017948.0</v>
      </c>
      <c r="K32" s="30">
        <v>5473791.0</v>
      </c>
      <c r="L32" s="30">
        <v>6343937.0</v>
      </c>
      <c r="M32" s="30">
        <v>6848017.0</v>
      </c>
      <c r="N32" s="30">
        <v>7799021.0</v>
      </c>
    </row>
    <row r="33" ht="15.75" customHeight="1">
      <c r="C33" s="30">
        <v>5375967.0</v>
      </c>
      <c r="D33" s="30">
        <v>5681817.0</v>
      </c>
      <c r="E33" s="30">
        <v>5136293.0</v>
      </c>
      <c r="F33" s="30">
        <v>5076827.0</v>
      </c>
      <c r="G33" s="30">
        <v>5291800.0</v>
      </c>
      <c r="H33" s="30">
        <v>5633402.0</v>
      </c>
      <c r="I33" s="30">
        <v>5450450.0</v>
      </c>
      <c r="J33" s="30">
        <v>5264720.0</v>
      </c>
      <c r="K33" s="30">
        <v>5125764.0</v>
      </c>
      <c r="L33" s="31">
        <v>6290469.0</v>
      </c>
      <c r="M33" s="31">
        <v>6084156.0</v>
      </c>
      <c r="N33" s="31">
        <v>6026068.0</v>
      </c>
    </row>
    <row r="34" ht="15.75" customHeight="1">
      <c r="C34" s="31">
        <v>5365857.0</v>
      </c>
      <c r="D34" s="31">
        <v>4303969.0</v>
      </c>
      <c r="E34" s="31">
        <v>4442218.0</v>
      </c>
      <c r="F34" s="31">
        <v>1.104212E7</v>
      </c>
      <c r="G34" s="31">
        <v>1.1156212E7</v>
      </c>
      <c r="H34" s="31">
        <v>1.2494599E7</v>
      </c>
      <c r="I34" s="31">
        <v>7973411.0</v>
      </c>
      <c r="J34" s="31">
        <v>6646416.0</v>
      </c>
      <c r="K34" s="31">
        <v>6652536.0</v>
      </c>
      <c r="L34" s="31">
        <v>5348468.0</v>
      </c>
      <c r="M34" s="31">
        <v>5179007.0</v>
      </c>
      <c r="N34" s="31">
        <v>5034718.0</v>
      </c>
    </row>
    <row r="35" ht="15.75" customHeight="1">
      <c r="C35" s="28">
        <v>5350246.0</v>
      </c>
      <c r="D35" s="28">
        <v>6044709.0</v>
      </c>
      <c r="E35" s="28">
        <v>6415949.0</v>
      </c>
      <c r="F35" s="29">
        <v>6769329.0</v>
      </c>
      <c r="G35" s="29">
        <v>6532214.0</v>
      </c>
      <c r="H35" s="29">
        <v>6517841.0</v>
      </c>
      <c r="I35" s="29">
        <v>5582927.0</v>
      </c>
      <c r="J35" s="29">
        <v>5170091.0</v>
      </c>
      <c r="K35" s="29">
        <v>5553381.0</v>
      </c>
      <c r="L35" s="29">
        <v>5237159.0</v>
      </c>
      <c r="M35" s="29">
        <v>4841163.0</v>
      </c>
      <c r="N35" s="29">
        <v>5374667.0</v>
      </c>
    </row>
    <row r="36" ht="15.75" customHeight="1">
      <c r="C36" s="29">
        <v>4655269.0</v>
      </c>
      <c r="D36" s="29">
        <v>5105870.0</v>
      </c>
      <c r="E36" s="29">
        <v>5025159.0</v>
      </c>
      <c r="F36" s="29">
        <v>5960310.0</v>
      </c>
      <c r="G36" s="29">
        <v>5898195.0</v>
      </c>
      <c r="H36" s="29">
        <v>5921850.0</v>
      </c>
      <c r="I36" s="30">
        <v>6470109.0</v>
      </c>
      <c r="J36" s="30">
        <v>6106716.0</v>
      </c>
      <c r="K36" s="30">
        <v>6264540.0</v>
      </c>
      <c r="L36" s="30">
        <v>7706658.0</v>
      </c>
      <c r="M36" s="30">
        <v>7646930.0</v>
      </c>
      <c r="N36" s="30">
        <v>6277806.0</v>
      </c>
    </row>
    <row r="37" ht="15.75" customHeight="1">
      <c r="C37" s="30">
        <v>7114391.0</v>
      </c>
      <c r="D37" s="30">
        <v>6586879.0</v>
      </c>
      <c r="E37" s="30">
        <v>5418182.0</v>
      </c>
      <c r="F37" s="30">
        <v>4703510.0</v>
      </c>
      <c r="G37" s="30">
        <v>5163388.0</v>
      </c>
      <c r="H37" s="30">
        <v>5445511.0</v>
      </c>
      <c r="I37" s="30">
        <v>4678899.0</v>
      </c>
      <c r="J37" s="30">
        <v>4965417.0</v>
      </c>
      <c r="K37" s="30">
        <v>4802213.0</v>
      </c>
      <c r="L37" s="31">
        <v>6307660.0</v>
      </c>
      <c r="M37" s="31">
        <v>6050053.0</v>
      </c>
      <c r="N37" s="31">
        <v>6656347.0</v>
      </c>
    </row>
    <row r="38" ht="15.75" customHeight="1">
      <c r="C38" s="31">
        <v>5640935.0</v>
      </c>
      <c r="D38" s="31">
        <v>5428631.0</v>
      </c>
      <c r="E38" s="31">
        <v>4999705.0</v>
      </c>
      <c r="F38" s="31">
        <v>1.4250936E7</v>
      </c>
      <c r="G38" s="31">
        <v>1.3690855E7</v>
      </c>
      <c r="H38" s="31">
        <v>1.3765773E7</v>
      </c>
      <c r="I38" s="31">
        <v>7315241.0</v>
      </c>
      <c r="J38" s="31">
        <v>6320232.0</v>
      </c>
      <c r="K38" s="31">
        <v>6680148.0</v>
      </c>
      <c r="L38" s="31">
        <v>4164726.0</v>
      </c>
      <c r="M38" s="31">
        <v>5359021.0</v>
      </c>
      <c r="N38" s="31">
        <v>4807238.0</v>
      </c>
    </row>
    <row r="39" ht="15.75" customHeight="1"/>
    <row r="40" ht="15.75" customHeight="1">
      <c r="A40" s="27">
        <v>0.013888888888888888</v>
      </c>
      <c r="B40" s="25">
        <v>37.0</v>
      </c>
      <c r="C40" s="28">
        <v>9773591.0</v>
      </c>
      <c r="D40" s="28">
        <v>9681177.0</v>
      </c>
      <c r="E40" s="28">
        <v>8030366.0</v>
      </c>
      <c r="F40" s="29">
        <v>7956464.0</v>
      </c>
      <c r="G40" s="29">
        <v>8847858.0</v>
      </c>
      <c r="H40" s="29">
        <v>8784555.0</v>
      </c>
      <c r="I40" s="29">
        <v>7052306.0</v>
      </c>
      <c r="J40" s="29">
        <v>7045295.0</v>
      </c>
      <c r="K40" s="29">
        <v>7048671.0</v>
      </c>
      <c r="L40" s="29">
        <v>7033133.0</v>
      </c>
      <c r="M40" s="29">
        <v>6215375.0</v>
      </c>
      <c r="N40" s="29">
        <v>6212341.0</v>
      </c>
    </row>
    <row r="41" ht="15.75" customHeight="1">
      <c r="C41" s="29">
        <v>5310760.0</v>
      </c>
      <c r="D41" s="29">
        <v>5402543.0</v>
      </c>
      <c r="E41" s="29">
        <v>5079732.0</v>
      </c>
      <c r="F41" s="29">
        <v>6967195.0</v>
      </c>
      <c r="G41" s="29">
        <v>7253634.0</v>
      </c>
      <c r="H41" s="29">
        <v>6953189.0</v>
      </c>
      <c r="I41" s="30">
        <v>6848418.0</v>
      </c>
      <c r="J41" s="30">
        <v>6840771.0</v>
      </c>
      <c r="K41" s="30">
        <v>6268879.0</v>
      </c>
      <c r="L41" s="30">
        <v>7081586.0</v>
      </c>
      <c r="M41" s="30">
        <v>7697466.0</v>
      </c>
      <c r="N41" s="30">
        <v>8565021.0</v>
      </c>
    </row>
    <row r="42" ht="15.75" customHeight="1">
      <c r="C42" s="30">
        <v>6272791.0</v>
      </c>
      <c r="D42" s="30">
        <v>6705118.0</v>
      </c>
      <c r="E42" s="30">
        <v>6088597.0</v>
      </c>
      <c r="F42" s="30">
        <v>5973630.0</v>
      </c>
      <c r="G42" s="30">
        <v>6122187.0</v>
      </c>
      <c r="H42" s="30">
        <v>6376149.0</v>
      </c>
      <c r="I42" s="30">
        <v>6218739.0</v>
      </c>
      <c r="J42" s="30">
        <v>5982204.0</v>
      </c>
      <c r="K42" s="30">
        <v>5967204.0</v>
      </c>
      <c r="L42" s="31">
        <v>7247303.0</v>
      </c>
      <c r="M42" s="31">
        <v>7073726.0</v>
      </c>
      <c r="N42" s="31">
        <v>7201636.0</v>
      </c>
    </row>
    <row r="43" ht="15.75" customHeight="1">
      <c r="C43" s="31">
        <v>6274345.0</v>
      </c>
      <c r="D43" s="31">
        <v>5210196.0</v>
      </c>
      <c r="E43" s="31">
        <v>5314921.0</v>
      </c>
      <c r="F43" s="31">
        <v>1.4408103E7</v>
      </c>
      <c r="G43" s="31">
        <v>1.459268E7</v>
      </c>
      <c r="H43" s="31">
        <v>1.6018102E7</v>
      </c>
      <c r="I43" s="31">
        <v>9656128.0</v>
      </c>
      <c r="J43" s="31">
        <v>7920590.0</v>
      </c>
      <c r="K43" s="31">
        <v>7874833.0</v>
      </c>
      <c r="L43" s="31">
        <v>5995523.0</v>
      </c>
      <c r="M43" s="31">
        <v>5896611.0</v>
      </c>
      <c r="N43" s="31">
        <v>5779915.0</v>
      </c>
    </row>
    <row r="44" ht="15.75" customHeight="1">
      <c r="C44" s="28">
        <v>5501296.0</v>
      </c>
      <c r="D44" s="28">
        <v>6243703.0</v>
      </c>
      <c r="E44" s="28">
        <v>6548336.0</v>
      </c>
      <c r="F44" s="29">
        <v>9144400.0</v>
      </c>
      <c r="G44" s="29">
        <v>8870010.0</v>
      </c>
      <c r="H44" s="29">
        <v>8547839.0</v>
      </c>
      <c r="I44" s="29">
        <v>6732374.0</v>
      </c>
      <c r="J44" s="29">
        <v>6410144.0</v>
      </c>
      <c r="K44" s="29">
        <v>6847885.0</v>
      </c>
      <c r="L44" s="29">
        <v>6010835.0</v>
      </c>
      <c r="M44" s="29">
        <v>5824350.0</v>
      </c>
      <c r="N44" s="29">
        <v>6548073.0</v>
      </c>
    </row>
    <row r="45" ht="15.75" customHeight="1">
      <c r="C45" s="29">
        <v>5867921.0</v>
      </c>
      <c r="D45" s="29">
        <v>6122443.0</v>
      </c>
      <c r="E45" s="29">
        <v>6037226.0</v>
      </c>
      <c r="F45" s="29">
        <v>7389295.0</v>
      </c>
      <c r="G45" s="29">
        <v>7290067.0</v>
      </c>
      <c r="H45" s="29">
        <v>7166055.0</v>
      </c>
      <c r="I45" s="30">
        <v>7644233.0</v>
      </c>
      <c r="J45" s="30">
        <v>7371439.0</v>
      </c>
      <c r="K45" s="30">
        <v>7577327.0</v>
      </c>
      <c r="L45" s="30">
        <v>8783642.0</v>
      </c>
      <c r="M45" s="30">
        <v>8857501.0</v>
      </c>
      <c r="N45" s="30">
        <v>7478192.0</v>
      </c>
    </row>
    <row r="46" ht="15.75" customHeight="1">
      <c r="C46" s="30">
        <v>8469505.0</v>
      </c>
      <c r="D46" s="30">
        <v>7942070.0</v>
      </c>
      <c r="E46" s="30">
        <v>6414641.0</v>
      </c>
      <c r="F46" s="30">
        <v>5813726.0</v>
      </c>
      <c r="G46" s="30">
        <v>6239570.0</v>
      </c>
      <c r="H46" s="30">
        <v>6573833.0</v>
      </c>
      <c r="I46" s="30">
        <v>5699834.0</v>
      </c>
      <c r="J46" s="30">
        <v>6137695.0</v>
      </c>
      <c r="K46" s="30">
        <v>6029799.0</v>
      </c>
      <c r="L46" s="31">
        <v>7830678.0</v>
      </c>
      <c r="M46" s="31">
        <v>7548152.0</v>
      </c>
      <c r="N46" s="31">
        <v>8154203.0</v>
      </c>
    </row>
    <row r="47" ht="15.75" customHeight="1">
      <c r="C47" s="31">
        <v>6945527.0</v>
      </c>
      <c r="D47" s="31">
        <v>6740123.0</v>
      </c>
      <c r="E47" s="31">
        <v>6333521.0</v>
      </c>
      <c r="F47" s="31">
        <v>2.0058834E7</v>
      </c>
      <c r="G47" s="31">
        <v>1.9061684E7</v>
      </c>
      <c r="H47" s="31">
        <v>1.8958094E7</v>
      </c>
      <c r="I47" s="31">
        <v>9787267.0</v>
      </c>
      <c r="J47" s="31">
        <v>8312922.0</v>
      </c>
      <c r="K47" s="31">
        <v>9368534.0</v>
      </c>
      <c r="L47" s="31">
        <v>5252353.0</v>
      </c>
      <c r="M47" s="31">
        <v>6424660.0</v>
      </c>
      <c r="N47" s="31">
        <v>5880983.0</v>
      </c>
    </row>
    <row r="48" ht="15.75" customHeight="1"/>
    <row r="49" ht="15.75" customHeight="1">
      <c r="A49" s="27">
        <v>0.017361111111111112</v>
      </c>
      <c r="B49" s="25">
        <v>37.0</v>
      </c>
      <c r="C49" s="28">
        <v>9884497.0</v>
      </c>
      <c r="D49" s="28">
        <v>9787659.0</v>
      </c>
      <c r="E49" s="28">
        <v>8083864.0</v>
      </c>
      <c r="F49" s="29">
        <v>9707961.0</v>
      </c>
      <c r="G49" s="29">
        <v>1.0791159E7</v>
      </c>
      <c r="H49" s="29">
        <v>1.0681861E7</v>
      </c>
      <c r="I49" s="29">
        <v>8153098.0</v>
      </c>
      <c r="J49" s="29">
        <v>8142016.0</v>
      </c>
      <c r="K49" s="29">
        <v>8181061.0</v>
      </c>
      <c r="L49" s="29">
        <v>7777591.0</v>
      </c>
      <c r="M49" s="29">
        <v>7204750.0</v>
      </c>
      <c r="N49" s="29">
        <v>7247819.0</v>
      </c>
    </row>
    <row r="50" ht="15.75" customHeight="1">
      <c r="C50" s="29">
        <v>6168776.0</v>
      </c>
      <c r="D50" s="29">
        <v>6128568.0</v>
      </c>
      <c r="E50" s="29">
        <v>6136787.0</v>
      </c>
      <c r="F50" s="29">
        <v>8185237.0</v>
      </c>
      <c r="G50" s="29">
        <v>8683915.0</v>
      </c>
      <c r="H50" s="29">
        <v>8258309.0</v>
      </c>
      <c r="I50" s="30">
        <v>7705667.0</v>
      </c>
      <c r="J50" s="30">
        <v>7641050.0</v>
      </c>
      <c r="K50" s="30">
        <v>7179193.0</v>
      </c>
      <c r="L50" s="30">
        <v>7843254.0</v>
      </c>
      <c r="M50" s="30">
        <v>8621263.0</v>
      </c>
      <c r="N50" s="30">
        <v>9274358.0</v>
      </c>
    </row>
    <row r="51" ht="15.75" customHeight="1">
      <c r="C51" s="30">
        <v>7256702.0</v>
      </c>
      <c r="D51" s="30">
        <v>7578262.0</v>
      </c>
      <c r="E51" s="30">
        <v>7211225.0</v>
      </c>
      <c r="F51" s="30">
        <v>6930477.0</v>
      </c>
      <c r="G51" s="30">
        <v>7032674.0</v>
      </c>
      <c r="H51" s="30">
        <v>7277952.0</v>
      </c>
      <c r="I51" s="30">
        <v>7016346.0</v>
      </c>
      <c r="J51" s="30">
        <v>6890924.0</v>
      </c>
      <c r="K51" s="30">
        <v>6862415.0</v>
      </c>
      <c r="L51" s="31">
        <v>8430274.0</v>
      </c>
      <c r="M51" s="31">
        <v>8213988.0</v>
      </c>
      <c r="N51" s="31">
        <v>8464506.0</v>
      </c>
    </row>
    <row r="52" ht="15.75" customHeight="1">
      <c r="C52" s="31">
        <v>7128438.0</v>
      </c>
      <c r="D52" s="31">
        <v>6180761.0</v>
      </c>
      <c r="E52" s="31">
        <v>6290398.0</v>
      </c>
      <c r="F52" s="31">
        <v>1.8026524E7</v>
      </c>
      <c r="G52" s="31">
        <v>1.8067046E7</v>
      </c>
      <c r="H52" s="31">
        <v>1.9779946E7</v>
      </c>
      <c r="I52" s="31">
        <v>1.1286332E7</v>
      </c>
      <c r="J52" s="31">
        <v>9290311.0</v>
      </c>
      <c r="K52" s="31">
        <v>9184815.0</v>
      </c>
      <c r="L52" s="31">
        <v>6687841.0</v>
      </c>
      <c r="M52" s="31">
        <v>6673974.0</v>
      </c>
      <c r="N52" s="31">
        <v>6607162.0</v>
      </c>
    </row>
    <row r="53" ht="15.75" customHeight="1">
      <c r="C53" s="28">
        <v>5662001.0</v>
      </c>
      <c r="D53" s="28">
        <v>6321975.0</v>
      </c>
      <c r="E53" s="28">
        <v>6638358.0</v>
      </c>
      <c r="F53" s="29">
        <v>1.2059583E7</v>
      </c>
      <c r="G53" s="29">
        <v>1.1560189E7</v>
      </c>
      <c r="H53" s="29">
        <v>1.114787E7</v>
      </c>
      <c r="I53" s="29">
        <v>8067020.0</v>
      </c>
      <c r="J53" s="29">
        <v>7855494.0</v>
      </c>
      <c r="K53" s="29">
        <v>8504825.0</v>
      </c>
      <c r="L53" s="29">
        <v>7018863.0</v>
      </c>
      <c r="M53" s="29">
        <v>7170473.0</v>
      </c>
      <c r="N53" s="29">
        <v>8092525.0</v>
      </c>
    </row>
    <row r="54" ht="15.75" customHeight="1">
      <c r="C54" s="29">
        <v>7235729.0</v>
      </c>
      <c r="D54" s="29">
        <v>7321435.0</v>
      </c>
      <c r="E54" s="29">
        <v>7179529.0</v>
      </c>
      <c r="F54" s="29">
        <v>9206644.0</v>
      </c>
      <c r="G54" s="29">
        <v>8995243.0</v>
      </c>
      <c r="H54" s="29">
        <v>8754502.0</v>
      </c>
      <c r="I54" s="30">
        <v>9263752.0</v>
      </c>
      <c r="J54" s="30">
        <v>8984571.0</v>
      </c>
      <c r="K54" s="30">
        <v>9299016.0</v>
      </c>
      <c r="L54" s="30">
        <v>1.0144311E7</v>
      </c>
      <c r="M54" s="30">
        <v>1.0202468E7</v>
      </c>
      <c r="N54" s="30">
        <v>9021329.0</v>
      </c>
    </row>
    <row r="55" ht="15.75" customHeight="1">
      <c r="C55" s="30">
        <v>1.0208342E7</v>
      </c>
      <c r="D55" s="30">
        <v>9698501.0</v>
      </c>
      <c r="E55" s="30">
        <v>7627519.0</v>
      </c>
      <c r="F55" s="30">
        <v>7209958.0</v>
      </c>
      <c r="G55" s="30">
        <v>7566452.0</v>
      </c>
      <c r="H55" s="30">
        <v>8054080.0</v>
      </c>
      <c r="I55" s="30">
        <v>7045281.0</v>
      </c>
      <c r="J55" s="30">
        <v>7508582.0</v>
      </c>
      <c r="K55" s="30">
        <v>7609101.0</v>
      </c>
      <c r="L55" s="31">
        <v>9624365.0</v>
      </c>
      <c r="M55" s="31">
        <v>9544363.0</v>
      </c>
      <c r="N55" s="31">
        <v>9990548.0</v>
      </c>
    </row>
    <row r="56" ht="15.75" customHeight="1">
      <c r="C56" s="31">
        <v>8635644.0</v>
      </c>
      <c r="D56" s="31">
        <v>8383826.0</v>
      </c>
      <c r="E56" s="31">
        <v>8094926.0</v>
      </c>
      <c r="F56" s="31">
        <v>2.6414304E7</v>
      </c>
      <c r="G56" s="31">
        <v>2.4676684E7</v>
      </c>
      <c r="H56" s="31">
        <v>2.45927E7</v>
      </c>
      <c r="I56" s="31">
        <v>1.2666274E7</v>
      </c>
      <c r="J56" s="31">
        <v>1.0650749E7</v>
      </c>
      <c r="K56" s="31">
        <v>1.2566731E7</v>
      </c>
      <c r="L56" s="31">
        <v>6459707.0</v>
      </c>
      <c r="M56" s="31">
        <v>7646970.0</v>
      </c>
      <c r="N56" s="31">
        <v>7084740.0</v>
      </c>
    </row>
    <row r="57" ht="15.75" customHeight="1"/>
    <row r="58" ht="15.75" customHeight="1">
      <c r="A58" s="27">
        <v>0.020833333333333332</v>
      </c>
      <c r="B58" s="25">
        <v>37.0</v>
      </c>
      <c r="C58" s="28">
        <v>1.0038185E7</v>
      </c>
      <c r="D58" s="28">
        <v>9925504.0</v>
      </c>
      <c r="E58" s="28">
        <v>8222599.0</v>
      </c>
      <c r="F58" s="29">
        <v>1.1464312E7</v>
      </c>
      <c r="G58" s="29">
        <v>1.2931256E7</v>
      </c>
      <c r="H58" s="29">
        <v>1.2711459E7</v>
      </c>
      <c r="I58" s="29">
        <v>9363893.0</v>
      </c>
      <c r="J58" s="29">
        <v>9278006.0</v>
      </c>
      <c r="K58" s="29">
        <v>9559906.0</v>
      </c>
      <c r="L58" s="29">
        <v>8675402.0</v>
      </c>
      <c r="M58" s="29">
        <v>8353120.0</v>
      </c>
      <c r="N58" s="29">
        <v>8387004.0</v>
      </c>
    </row>
    <row r="59" ht="15.75" customHeight="1">
      <c r="C59" s="29">
        <v>7054233.0</v>
      </c>
      <c r="D59" s="29">
        <v>6957027.0</v>
      </c>
      <c r="E59" s="29">
        <v>7072731.0</v>
      </c>
      <c r="F59" s="29">
        <v>9693478.0</v>
      </c>
      <c r="G59" s="29">
        <v>1.0261661E7</v>
      </c>
      <c r="H59" s="29">
        <v>9538394.0</v>
      </c>
      <c r="I59" s="30">
        <v>8655092.0</v>
      </c>
      <c r="J59" s="30">
        <v>8487067.0</v>
      </c>
      <c r="K59" s="30">
        <v>8118104.0</v>
      </c>
      <c r="L59" s="30">
        <v>8758350.0</v>
      </c>
      <c r="M59" s="30">
        <v>9655201.0</v>
      </c>
      <c r="N59" s="30">
        <v>1.0153061E7</v>
      </c>
    </row>
    <row r="60" ht="15.75" customHeight="1">
      <c r="C60" s="30">
        <v>8356059.0</v>
      </c>
      <c r="D60" s="30">
        <v>8682778.0</v>
      </c>
      <c r="E60" s="30">
        <v>8243443.0</v>
      </c>
      <c r="F60" s="30">
        <v>7905019.0</v>
      </c>
      <c r="G60" s="30">
        <v>8007005.0</v>
      </c>
      <c r="H60" s="30">
        <v>8176032.0</v>
      </c>
      <c r="I60" s="30">
        <v>7931396.0</v>
      </c>
      <c r="J60" s="30">
        <v>7914841.0</v>
      </c>
      <c r="K60" s="30">
        <v>7913962.0</v>
      </c>
      <c r="L60" s="31">
        <v>9777623.0</v>
      </c>
      <c r="M60" s="31">
        <v>9488148.0</v>
      </c>
      <c r="N60" s="31">
        <v>9883815.0</v>
      </c>
    </row>
    <row r="61" ht="15.75" customHeight="1">
      <c r="C61" s="31">
        <v>8196786.0</v>
      </c>
      <c r="D61" s="31">
        <v>7018669.0</v>
      </c>
      <c r="E61" s="31">
        <v>7316909.0</v>
      </c>
      <c r="F61" s="31">
        <v>2.1818968E7</v>
      </c>
      <c r="G61" s="31">
        <v>2.1554414E7</v>
      </c>
      <c r="H61" s="31">
        <v>2.346276E7</v>
      </c>
      <c r="I61" s="31">
        <v>1.3147747E7</v>
      </c>
      <c r="J61" s="31">
        <v>1.0737424E7</v>
      </c>
      <c r="K61" s="31">
        <v>1.0657605E7</v>
      </c>
      <c r="L61" s="31">
        <v>7649461.0</v>
      </c>
      <c r="M61" s="31">
        <v>7677875.0</v>
      </c>
      <c r="N61" s="31">
        <v>7569475.0</v>
      </c>
    </row>
    <row r="62" ht="15.75" customHeight="1">
      <c r="C62" s="28">
        <v>5772474.0</v>
      </c>
      <c r="D62" s="28">
        <v>6412516.0</v>
      </c>
      <c r="E62" s="28">
        <v>6756387.0</v>
      </c>
      <c r="F62" s="29">
        <v>1.5350978E7</v>
      </c>
      <c r="G62" s="29">
        <v>1.4727943E7</v>
      </c>
      <c r="H62" s="29">
        <v>1.3898869E7</v>
      </c>
      <c r="I62" s="29">
        <v>9771933.0</v>
      </c>
      <c r="J62" s="29">
        <v>9598452.0</v>
      </c>
      <c r="K62" s="29">
        <v>1.086216E7</v>
      </c>
      <c r="L62" s="29">
        <v>8154220.0</v>
      </c>
      <c r="M62" s="29">
        <v>8844212.0</v>
      </c>
      <c r="N62" s="29">
        <v>9998121.0</v>
      </c>
    </row>
    <row r="63" ht="15.75" customHeight="1">
      <c r="C63" s="29">
        <v>8833768.0</v>
      </c>
      <c r="D63" s="29">
        <v>8819766.0</v>
      </c>
      <c r="E63" s="29">
        <v>8592727.0</v>
      </c>
      <c r="F63" s="29">
        <v>1.1428119E7</v>
      </c>
      <c r="G63" s="29">
        <v>1.1018684E7</v>
      </c>
      <c r="H63" s="29">
        <v>1.0473417E7</v>
      </c>
      <c r="I63" s="30">
        <v>1.0924905E7</v>
      </c>
      <c r="J63" s="30">
        <v>1.0810518E7</v>
      </c>
      <c r="K63" s="30">
        <v>1.1468829E7</v>
      </c>
      <c r="L63" s="30">
        <v>1.1725738E7</v>
      </c>
      <c r="M63" s="30">
        <v>1.1828362E7</v>
      </c>
      <c r="N63" s="30">
        <v>1.1047414E7</v>
      </c>
    </row>
    <row r="64" ht="15.75" customHeight="1">
      <c r="C64" s="30">
        <v>1.2272594E7</v>
      </c>
      <c r="D64" s="30">
        <v>1.1469446E7</v>
      </c>
      <c r="E64" s="30">
        <v>9076167.0</v>
      </c>
      <c r="F64" s="30">
        <v>8829159.0</v>
      </c>
      <c r="G64" s="30">
        <v>9050987.0</v>
      </c>
      <c r="H64" s="30">
        <v>9752585.0</v>
      </c>
      <c r="I64" s="30">
        <v>8558398.0</v>
      </c>
      <c r="J64" s="30">
        <v>9163469.0</v>
      </c>
      <c r="K64" s="30">
        <v>9611590.0</v>
      </c>
      <c r="L64" s="31">
        <v>1.1878186E7</v>
      </c>
      <c r="M64" s="31">
        <v>1.1926604E7</v>
      </c>
      <c r="N64" s="31">
        <v>1.2233636E7</v>
      </c>
    </row>
    <row r="65" ht="15.75" customHeight="1">
      <c r="C65" s="31">
        <v>1.0616702E7</v>
      </c>
      <c r="D65" s="31">
        <v>1.0370627E7</v>
      </c>
      <c r="E65" s="31">
        <v>1.0058631E7</v>
      </c>
      <c r="F65" s="31">
        <v>3.2987824E7</v>
      </c>
      <c r="G65" s="31">
        <v>3.061824E7</v>
      </c>
      <c r="H65" s="31">
        <v>3.058479E7</v>
      </c>
      <c r="I65" s="31">
        <v>1.6085452E7</v>
      </c>
      <c r="J65" s="31">
        <v>1.3355828E7</v>
      </c>
      <c r="K65" s="31">
        <v>1.6679398E7</v>
      </c>
      <c r="L65" s="31">
        <v>7762431.0</v>
      </c>
      <c r="M65" s="31">
        <v>9082436.0</v>
      </c>
      <c r="N65" s="31">
        <v>8563625.0</v>
      </c>
    </row>
    <row r="66" ht="15.75" customHeight="1"/>
    <row r="67" ht="15.75" customHeight="1">
      <c r="A67" s="27">
        <v>0.024305555555555556</v>
      </c>
      <c r="B67" s="25">
        <v>37.0</v>
      </c>
      <c r="C67" s="28">
        <v>1.0107915E7</v>
      </c>
      <c r="D67" s="28">
        <v>1.0000583E7</v>
      </c>
      <c r="E67" s="28">
        <v>8312860.0</v>
      </c>
      <c r="F67" s="29">
        <v>1.339221E7</v>
      </c>
      <c r="G67" s="29">
        <v>1.521949E7</v>
      </c>
      <c r="H67" s="29">
        <v>1.4910146E7</v>
      </c>
      <c r="I67" s="29">
        <v>1.076724E7</v>
      </c>
      <c r="J67" s="29">
        <v>1.0570536E7</v>
      </c>
      <c r="K67" s="29">
        <v>1.1036698E7</v>
      </c>
      <c r="L67" s="29">
        <v>9612308.0</v>
      </c>
      <c r="M67" s="29">
        <v>9537904.0</v>
      </c>
      <c r="N67" s="29">
        <v>9582069.0</v>
      </c>
    </row>
    <row r="68" ht="15.75" customHeight="1">
      <c r="C68" s="29">
        <v>7996788.0</v>
      </c>
      <c r="D68" s="29">
        <v>7865246.0</v>
      </c>
      <c r="E68" s="29">
        <v>8164737.0</v>
      </c>
      <c r="F68" s="29">
        <v>1.1069124E7</v>
      </c>
      <c r="G68" s="29">
        <v>1.1704089E7</v>
      </c>
      <c r="H68" s="29">
        <v>1.1011059E7</v>
      </c>
      <c r="I68" s="30">
        <v>9673647.0</v>
      </c>
      <c r="J68" s="30">
        <v>9495956.0</v>
      </c>
      <c r="K68" s="30">
        <v>9182160.0</v>
      </c>
      <c r="L68" s="30">
        <v>9721535.0</v>
      </c>
      <c r="M68" s="30">
        <v>1.0688181E7</v>
      </c>
      <c r="N68" s="30">
        <v>1.1063295E7</v>
      </c>
    </row>
    <row r="69" ht="15.75" customHeight="1">
      <c r="C69" s="30">
        <v>9499829.0</v>
      </c>
      <c r="D69" s="30">
        <v>9865775.0</v>
      </c>
      <c r="E69" s="30">
        <v>9465469.0</v>
      </c>
      <c r="F69" s="30">
        <v>9022035.0</v>
      </c>
      <c r="G69" s="30">
        <v>9078116.0</v>
      </c>
      <c r="H69" s="30">
        <v>9163397.0</v>
      </c>
      <c r="I69" s="30">
        <v>8996964.0</v>
      </c>
      <c r="J69" s="30">
        <v>8912089.0</v>
      </c>
      <c r="K69" s="30">
        <v>9100197.0</v>
      </c>
      <c r="L69" s="31">
        <v>1.1231141E7</v>
      </c>
      <c r="M69" s="31">
        <v>1.0858762E7</v>
      </c>
      <c r="N69" s="31">
        <v>1.1446936E7</v>
      </c>
    </row>
    <row r="70" ht="15.75" customHeight="1">
      <c r="C70" s="31">
        <v>9289524.0</v>
      </c>
      <c r="D70" s="31">
        <v>8000497.0</v>
      </c>
      <c r="E70" s="31">
        <v>8318826.0</v>
      </c>
      <c r="F70" s="31">
        <v>2.5223784E7</v>
      </c>
      <c r="G70" s="31">
        <v>2.5146508E7</v>
      </c>
      <c r="H70" s="31">
        <v>2.7105202E7</v>
      </c>
      <c r="I70" s="31">
        <v>1.5082157E7</v>
      </c>
      <c r="J70" s="31">
        <v>1.2310797E7</v>
      </c>
      <c r="K70" s="31">
        <v>1.237033E7</v>
      </c>
      <c r="L70" s="31">
        <v>8506794.0</v>
      </c>
      <c r="M70" s="31">
        <v>8635011.0</v>
      </c>
      <c r="N70" s="31">
        <v>8755434.0</v>
      </c>
    </row>
    <row r="71" ht="15.75" customHeight="1">
      <c r="C71" s="28">
        <v>5832279.0</v>
      </c>
      <c r="D71" s="28">
        <v>6515041.0</v>
      </c>
      <c r="E71" s="28">
        <v>6835818.0</v>
      </c>
      <c r="F71" s="29">
        <v>1.9227962E7</v>
      </c>
      <c r="G71" s="29">
        <v>1.8286794E7</v>
      </c>
      <c r="H71" s="29">
        <v>1.7176772E7</v>
      </c>
      <c r="I71" s="29">
        <v>1.1678788E7</v>
      </c>
      <c r="J71" s="29">
        <v>1.1698797E7</v>
      </c>
      <c r="K71" s="29">
        <v>1.3336631E7</v>
      </c>
      <c r="L71" s="29">
        <v>9774688.0</v>
      </c>
      <c r="M71" s="29">
        <v>1.061358E7</v>
      </c>
      <c r="N71" s="29">
        <v>1.2014134E7</v>
      </c>
    </row>
    <row r="72" ht="15.75" customHeight="1">
      <c r="C72" s="29">
        <v>1.0686136E7</v>
      </c>
      <c r="D72" s="29">
        <v>1.0488726E7</v>
      </c>
      <c r="E72" s="29">
        <v>1.0339159E7</v>
      </c>
      <c r="F72" s="29">
        <v>1.3869266E7</v>
      </c>
      <c r="G72" s="29">
        <v>1.3492525E7</v>
      </c>
      <c r="H72" s="29">
        <v>1.2358198E7</v>
      </c>
      <c r="I72" s="30">
        <v>1.3104629E7</v>
      </c>
      <c r="J72" s="30">
        <v>1.3031504E7</v>
      </c>
      <c r="K72" s="30">
        <v>1.4068605E7</v>
      </c>
      <c r="L72" s="30">
        <v>1.3642155E7</v>
      </c>
      <c r="M72" s="30">
        <v>1.3795855E7</v>
      </c>
      <c r="N72" s="30">
        <v>1.3145515E7</v>
      </c>
    </row>
    <row r="73" ht="15.75" customHeight="1">
      <c r="C73" s="30">
        <v>1.4599437E7</v>
      </c>
      <c r="D73" s="30">
        <v>1.3538952E7</v>
      </c>
      <c r="E73" s="30">
        <v>1.0615636E7</v>
      </c>
      <c r="F73" s="30">
        <v>1.0768826E7</v>
      </c>
      <c r="G73" s="30">
        <v>1.0856475E7</v>
      </c>
      <c r="H73" s="30">
        <v>1.1703957E7</v>
      </c>
      <c r="I73" s="30">
        <v>1.0423691E7</v>
      </c>
      <c r="J73" s="30">
        <v>1.1217752E7</v>
      </c>
      <c r="K73" s="30">
        <v>1.2216454E7</v>
      </c>
      <c r="L73" s="31">
        <v>1.4604664E7</v>
      </c>
      <c r="M73" s="31">
        <v>1.4730535E7</v>
      </c>
      <c r="N73" s="31">
        <v>1.5159761E7</v>
      </c>
    </row>
    <row r="74" ht="15.75" customHeight="1">
      <c r="C74" s="31">
        <v>1.2925673E7</v>
      </c>
      <c r="D74" s="31">
        <v>1.2660291E7</v>
      </c>
      <c r="E74" s="31">
        <v>1.2418398E7</v>
      </c>
      <c r="F74" s="31">
        <v>3.9756976E7</v>
      </c>
      <c r="G74" s="31">
        <v>3.7026156E7</v>
      </c>
      <c r="H74" s="31">
        <v>3.6854812E7</v>
      </c>
      <c r="I74" s="31">
        <v>1.9893648E7</v>
      </c>
      <c r="J74" s="31">
        <v>1.6548213E7</v>
      </c>
      <c r="K74" s="31">
        <v>2.142456E7</v>
      </c>
      <c r="L74" s="31">
        <v>9284652.0</v>
      </c>
      <c r="M74" s="31">
        <v>1.0897498E7</v>
      </c>
      <c r="N74" s="31">
        <v>1.0291188E7</v>
      </c>
    </row>
    <row r="75" ht="15.75" customHeight="1"/>
    <row r="76" ht="15.75" customHeight="1">
      <c r="A76" s="27">
        <v>0.027777777777777776</v>
      </c>
      <c r="B76" s="25">
        <v>37.0</v>
      </c>
      <c r="C76" s="28">
        <v>1.0319017E7</v>
      </c>
      <c r="D76" s="28">
        <v>1.0142173E7</v>
      </c>
      <c r="E76" s="28">
        <v>8384243.0</v>
      </c>
      <c r="F76" s="29">
        <v>1.5462404E7</v>
      </c>
      <c r="G76" s="29">
        <v>1.7570944E7</v>
      </c>
      <c r="H76" s="29">
        <v>1.7063356E7</v>
      </c>
      <c r="I76" s="29">
        <v>1.2141007E7</v>
      </c>
      <c r="J76" s="29">
        <v>1.1950657E7</v>
      </c>
      <c r="K76" s="29">
        <v>1.2552508E7</v>
      </c>
      <c r="L76" s="29">
        <v>1.06593E7</v>
      </c>
      <c r="M76" s="29">
        <v>1.0909919E7</v>
      </c>
      <c r="N76" s="29">
        <v>1.0921079E7</v>
      </c>
    </row>
    <row r="77" ht="15.75" customHeight="1">
      <c r="C77" s="29">
        <v>9046263.0</v>
      </c>
      <c r="D77" s="29">
        <v>8904057.0</v>
      </c>
      <c r="E77" s="29">
        <v>9336029.0</v>
      </c>
      <c r="F77" s="29">
        <v>1.2549193E7</v>
      </c>
      <c r="G77" s="29">
        <v>1.3346134E7</v>
      </c>
      <c r="H77" s="29">
        <v>1.2602994E7</v>
      </c>
      <c r="I77" s="30">
        <v>1.0784368E7</v>
      </c>
      <c r="J77" s="30">
        <v>1.0549444E7</v>
      </c>
      <c r="K77" s="30">
        <v>1.0312517E7</v>
      </c>
      <c r="L77" s="30">
        <v>1.0792504E7</v>
      </c>
      <c r="M77" s="30">
        <v>1.1889406E7</v>
      </c>
      <c r="N77" s="30">
        <v>1.2070841E7</v>
      </c>
    </row>
    <row r="78" ht="15.75" customHeight="1">
      <c r="C78" s="30">
        <v>1.0734827E7</v>
      </c>
      <c r="D78" s="30">
        <v>1.1079891E7</v>
      </c>
      <c r="E78" s="30">
        <v>1.0754392E7</v>
      </c>
      <c r="F78" s="30">
        <v>1.0203061E7</v>
      </c>
      <c r="G78" s="30">
        <v>1.0205782E7</v>
      </c>
      <c r="H78" s="30">
        <v>1.0278562E7</v>
      </c>
      <c r="I78" s="30">
        <v>1.0143519E7</v>
      </c>
      <c r="J78" s="30">
        <v>1.0081588E7</v>
      </c>
      <c r="K78" s="30">
        <v>1.0305733E7</v>
      </c>
      <c r="L78" s="31">
        <v>1.2783954E7</v>
      </c>
      <c r="M78" s="31">
        <v>1.232559E7</v>
      </c>
      <c r="N78" s="31">
        <v>1.3142517E7</v>
      </c>
    </row>
    <row r="79" ht="15.75" customHeight="1">
      <c r="C79" s="31">
        <v>1.048579E7</v>
      </c>
      <c r="D79" s="31">
        <v>9156043.0</v>
      </c>
      <c r="E79" s="31">
        <v>9522807.0</v>
      </c>
      <c r="F79" s="31">
        <v>2.8711098E7</v>
      </c>
      <c r="G79" s="31">
        <v>2.8702548E7</v>
      </c>
      <c r="H79" s="31">
        <v>3.0827026E7</v>
      </c>
      <c r="I79" s="31">
        <v>1.717016E7</v>
      </c>
      <c r="J79" s="31">
        <v>1.4052143E7</v>
      </c>
      <c r="K79" s="31">
        <v>1.4355648E7</v>
      </c>
      <c r="L79" s="31">
        <v>9416534.0</v>
      </c>
      <c r="M79" s="31">
        <v>9690819.0</v>
      </c>
      <c r="N79" s="31">
        <v>9824920.0</v>
      </c>
    </row>
    <row r="80" ht="15.75" customHeight="1">
      <c r="C80" s="28">
        <v>5959937.0</v>
      </c>
      <c r="D80" s="28">
        <v>6625750.0</v>
      </c>
      <c r="E80" s="28">
        <v>6943319.0</v>
      </c>
      <c r="F80" s="29">
        <v>2.363283E7</v>
      </c>
      <c r="G80" s="29">
        <v>2.2378708E7</v>
      </c>
      <c r="H80" s="29">
        <v>2.0741396E7</v>
      </c>
      <c r="I80" s="29">
        <v>1.3934502E7</v>
      </c>
      <c r="J80" s="29">
        <v>1.4121742E7</v>
      </c>
      <c r="K80" s="29">
        <v>1.6379061E7</v>
      </c>
      <c r="L80" s="29">
        <v>1.1564265E7</v>
      </c>
      <c r="M80" s="29">
        <v>1.2830528E7</v>
      </c>
      <c r="N80" s="29">
        <v>1.455658E7</v>
      </c>
    </row>
    <row r="81" ht="15.75" customHeight="1">
      <c r="C81" s="29">
        <v>1.284023E7</v>
      </c>
      <c r="D81" s="29">
        <v>1.2584668E7</v>
      </c>
      <c r="E81" s="29">
        <v>1.2309502E7</v>
      </c>
      <c r="F81" s="29">
        <v>1.6652006E7</v>
      </c>
      <c r="G81" s="29">
        <v>1.6068219E7</v>
      </c>
      <c r="H81" s="29">
        <v>1.4514618E7</v>
      </c>
      <c r="I81" s="30">
        <v>1.5627727E7</v>
      </c>
      <c r="J81" s="30">
        <v>1.5668629E7</v>
      </c>
      <c r="K81" s="30">
        <v>1.7206748E7</v>
      </c>
      <c r="L81" s="30">
        <v>1.583016E7</v>
      </c>
      <c r="M81" s="30">
        <v>1.6042501E7</v>
      </c>
      <c r="N81" s="30">
        <v>1.575603E7</v>
      </c>
    </row>
    <row r="82" ht="15.75" customHeight="1">
      <c r="C82" s="30">
        <v>1.7291856E7</v>
      </c>
      <c r="D82" s="30">
        <v>1.5921757E7</v>
      </c>
      <c r="E82" s="30">
        <v>1.2411293E7</v>
      </c>
      <c r="F82" s="30">
        <v>1.3100434E7</v>
      </c>
      <c r="G82" s="30">
        <v>1.2975312E7</v>
      </c>
      <c r="H82" s="30">
        <v>1.395616E7</v>
      </c>
      <c r="I82" s="30">
        <v>1.2571606E7</v>
      </c>
      <c r="J82" s="30">
        <v>1.3484615E7</v>
      </c>
      <c r="K82" s="30">
        <v>1.5114175E7</v>
      </c>
      <c r="L82" s="31">
        <v>1.7778252E7</v>
      </c>
      <c r="M82" s="31">
        <v>1.8040984E7</v>
      </c>
      <c r="N82" s="31">
        <v>1.8016604E7</v>
      </c>
    </row>
    <row r="83" ht="15.75" customHeight="1">
      <c r="C83" s="31">
        <v>1.5605361E7</v>
      </c>
      <c r="D83" s="31">
        <v>1.5345866E7</v>
      </c>
      <c r="E83" s="31">
        <v>1.5144791E7</v>
      </c>
      <c r="F83" s="31">
        <v>4.6873048E7</v>
      </c>
      <c r="G83" s="31">
        <v>4.3696544E7</v>
      </c>
      <c r="H83" s="31">
        <v>4.3468596E7</v>
      </c>
      <c r="I83" s="31">
        <v>2.4184242E7</v>
      </c>
      <c r="J83" s="31">
        <v>2.007033E7</v>
      </c>
      <c r="K83" s="31">
        <v>2.6930902E7</v>
      </c>
      <c r="L83" s="31">
        <v>1.1021202E7</v>
      </c>
      <c r="M83" s="31">
        <v>1.2874093E7</v>
      </c>
      <c r="N83" s="31">
        <v>1.2246146E7</v>
      </c>
    </row>
    <row r="84" ht="15.75" customHeight="1"/>
    <row r="85" ht="15.75" customHeight="1">
      <c r="A85" s="27">
        <v>0.03125</v>
      </c>
      <c r="B85" s="25">
        <v>37.0</v>
      </c>
      <c r="C85" s="28">
        <v>1.0481499E7</v>
      </c>
      <c r="D85" s="28">
        <v>1.0230828E7</v>
      </c>
      <c r="E85" s="28">
        <v>8473593.0</v>
      </c>
      <c r="F85" s="29">
        <v>1.764542E7</v>
      </c>
      <c r="G85" s="29">
        <v>1.9987264E7</v>
      </c>
      <c r="H85" s="29">
        <v>1.9492842E7</v>
      </c>
      <c r="I85" s="29">
        <v>1.3704658E7</v>
      </c>
      <c r="J85" s="29">
        <v>1.3423915E7</v>
      </c>
      <c r="K85" s="29">
        <v>1.4224095E7</v>
      </c>
      <c r="L85" s="29">
        <v>1.1805148E7</v>
      </c>
      <c r="M85" s="29">
        <v>1.2347375E7</v>
      </c>
      <c r="N85" s="29">
        <v>1.2358505E7</v>
      </c>
    </row>
    <row r="86" ht="15.75" customHeight="1">
      <c r="C86" s="29">
        <v>1.015398E7</v>
      </c>
      <c r="D86" s="29">
        <v>9952192.0</v>
      </c>
      <c r="E86" s="29">
        <v>1.0562157E7</v>
      </c>
      <c r="F86" s="29">
        <v>1.4226502E7</v>
      </c>
      <c r="G86" s="29">
        <v>1.5122268E7</v>
      </c>
      <c r="H86" s="29">
        <v>1.4228931E7</v>
      </c>
      <c r="I86" s="30">
        <v>1.1944548E7</v>
      </c>
      <c r="J86" s="30">
        <v>1.1737674E7</v>
      </c>
      <c r="K86" s="30">
        <v>1.1523676E7</v>
      </c>
      <c r="L86" s="30">
        <v>1.196633E7</v>
      </c>
      <c r="M86" s="30">
        <v>1.3134272E7</v>
      </c>
      <c r="N86" s="30">
        <v>1.3181602E7</v>
      </c>
    </row>
    <row r="87" ht="15.75" customHeight="1">
      <c r="C87" s="30">
        <v>1.2043316E7</v>
      </c>
      <c r="D87" s="30">
        <v>1.2409686E7</v>
      </c>
      <c r="E87" s="30">
        <v>1.208142E7</v>
      </c>
      <c r="F87" s="30">
        <v>1.1445859E7</v>
      </c>
      <c r="G87" s="30">
        <v>1.1446447E7</v>
      </c>
      <c r="H87" s="30">
        <v>1.1413002E7</v>
      </c>
      <c r="I87" s="30">
        <v>1.134491E7</v>
      </c>
      <c r="J87" s="30">
        <v>1.1311366E7</v>
      </c>
      <c r="K87" s="30">
        <v>1.1639833E7</v>
      </c>
      <c r="L87" s="31">
        <v>1.4499034E7</v>
      </c>
      <c r="M87" s="31">
        <v>1.3884463E7</v>
      </c>
      <c r="N87" s="31">
        <v>1.4890172E7</v>
      </c>
    </row>
    <row r="88" ht="15.75" customHeight="1">
      <c r="C88" s="31">
        <v>1.1671327E7</v>
      </c>
      <c r="D88" s="31">
        <v>1.0344922E7</v>
      </c>
      <c r="E88" s="31">
        <v>1.0750698E7</v>
      </c>
      <c r="F88" s="31">
        <v>3.2228142E7</v>
      </c>
      <c r="G88" s="31">
        <v>3.216269E7</v>
      </c>
      <c r="H88" s="31">
        <v>3.433288E7</v>
      </c>
      <c r="I88" s="31">
        <v>1.9321518E7</v>
      </c>
      <c r="J88" s="31">
        <v>1.5708615E7</v>
      </c>
      <c r="K88" s="31">
        <v>1.6034026E7</v>
      </c>
      <c r="L88" s="31">
        <v>1.0426843E7</v>
      </c>
      <c r="M88" s="31">
        <v>1.078213E7</v>
      </c>
      <c r="N88" s="31">
        <v>1.099075E7</v>
      </c>
    </row>
    <row r="89" ht="15.75" customHeight="1">
      <c r="C89" s="28">
        <v>6085910.0</v>
      </c>
      <c r="D89" s="28">
        <v>6749160.0</v>
      </c>
      <c r="E89" s="28">
        <v>7075101.0</v>
      </c>
      <c r="F89" s="29">
        <v>2.8320896E7</v>
      </c>
      <c r="G89" s="29">
        <v>2.6823522E7</v>
      </c>
      <c r="H89" s="29">
        <v>2.4682228E7</v>
      </c>
      <c r="I89" s="29">
        <v>1.6482084E7</v>
      </c>
      <c r="J89" s="29">
        <v>1.679172E7</v>
      </c>
      <c r="K89" s="29">
        <v>1.9910652E7</v>
      </c>
      <c r="L89" s="29">
        <v>1.347776E7</v>
      </c>
      <c r="M89" s="29">
        <v>1.531069E7</v>
      </c>
      <c r="N89" s="29">
        <v>1.7298068E7</v>
      </c>
    </row>
    <row r="90" ht="15.75" customHeight="1">
      <c r="C90" s="29">
        <v>1.5198582E7</v>
      </c>
      <c r="D90" s="29">
        <v>1.4968413E7</v>
      </c>
      <c r="E90" s="29">
        <v>1.4616463E7</v>
      </c>
      <c r="F90" s="29">
        <v>1.98235E7</v>
      </c>
      <c r="G90" s="29">
        <v>1.894267E7</v>
      </c>
      <c r="H90" s="29">
        <v>1.6871082E7</v>
      </c>
      <c r="I90" s="30">
        <v>1.8486848E7</v>
      </c>
      <c r="J90" s="30">
        <v>1.8644876E7</v>
      </c>
      <c r="K90" s="30">
        <v>2.0822688E7</v>
      </c>
      <c r="L90" s="30">
        <v>1.8350364E7</v>
      </c>
      <c r="M90" s="30">
        <v>1.861046E7</v>
      </c>
      <c r="N90" s="30">
        <v>1.863514E7</v>
      </c>
    </row>
    <row r="91" ht="15.75" customHeight="1">
      <c r="C91" s="30">
        <v>2.018814E7</v>
      </c>
      <c r="D91" s="30">
        <v>1.8596924E7</v>
      </c>
      <c r="E91" s="30">
        <v>1.4318925E7</v>
      </c>
      <c r="F91" s="30">
        <v>1.5721438E7</v>
      </c>
      <c r="G91" s="30">
        <v>1.5390575E7</v>
      </c>
      <c r="H91" s="30">
        <v>1.6450283E7</v>
      </c>
      <c r="I91" s="30">
        <v>1.4997286E7</v>
      </c>
      <c r="J91" s="30">
        <v>1.6124938E7</v>
      </c>
      <c r="K91" s="30">
        <v>1.8427748E7</v>
      </c>
      <c r="L91" s="31">
        <v>2.1292674E7</v>
      </c>
      <c r="M91" s="31">
        <v>2.1763662E7</v>
      </c>
      <c r="N91" s="31">
        <v>2.1503416E7</v>
      </c>
    </row>
    <row r="92" ht="15.75" customHeight="1">
      <c r="C92" s="31">
        <v>1.8533716E7</v>
      </c>
      <c r="D92" s="31">
        <v>1.834496E7</v>
      </c>
      <c r="E92" s="31">
        <v>1.8174048E7</v>
      </c>
      <c r="F92" s="31">
        <v>5.4261956E7</v>
      </c>
      <c r="G92" s="31">
        <v>5.0335608E7</v>
      </c>
      <c r="H92" s="31">
        <v>5.0350888E7</v>
      </c>
      <c r="I92" s="31">
        <v>2.8914408E7</v>
      </c>
      <c r="J92" s="31">
        <v>2.4103764E7</v>
      </c>
      <c r="K92" s="31">
        <v>3.3126268E7</v>
      </c>
      <c r="L92" s="31">
        <v>1.3009177E7</v>
      </c>
      <c r="M92" s="31">
        <v>1.512104E7</v>
      </c>
      <c r="N92" s="31">
        <v>1.4415372E7</v>
      </c>
    </row>
    <row r="93" ht="15.75" customHeight="1"/>
    <row r="94" ht="15.75" customHeight="1">
      <c r="A94" s="25" t="s">
        <v>32</v>
      </c>
      <c r="B94" s="25" t="s">
        <v>33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>
      <c r="A103" s="25" t="s">
        <v>32</v>
      </c>
      <c r="B103" s="25" t="s">
        <v>33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>
      <c r="A112" s="25" t="s">
        <v>32</v>
      </c>
      <c r="B112" s="25" t="s">
        <v>33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25" t="s">
        <v>34</v>
      </c>
    </row>
    <row r="122" ht="15.75" customHeight="1">
      <c r="A122" s="25" t="s">
        <v>35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8">
        <v>9044550.0</v>
      </c>
      <c r="B1" s="28">
        <v>5029336.0</v>
      </c>
    </row>
    <row r="2" ht="15.75" customHeight="1">
      <c r="A2" s="28">
        <v>9043178.0</v>
      </c>
      <c r="B2" s="28">
        <v>5791443.0</v>
      </c>
    </row>
    <row r="3" ht="15.75" customHeight="1">
      <c r="A3" s="28">
        <v>7633102.0</v>
      </c>
      <c r="B3" s="28">
        <v>6067756.0</v>
      </c>
    </row>
    <row r="4" ht="15.75" customHeight="1">
      <c r="A4" s="29">
        <v>3706544.0</v>
      </c>
      <c r="B4" s="29">
        <v>3029293.0</v>
      </c>
    </row>
    <row r="5" ht="15.75" customHeight="1">
      <c r="A5" s="29">
        <v>3541082.0</v>
      </c>
      <c r="B5" s="29">
        <v>2852419.0</v>
      </c>
    </row>
    <row r="6" ht="15.75" customHeight="1">
      <c r="A6" s="29">
        <v>3716974.0</v>
      </c>
      <c r="B6" s="29">
        <v>3119881.0</v>
      </c>
    </row>
    <row r="7" ht="15.75" customHeight="1">
      <c r="A7" s="29">
        <v>4122910.0</v>
      </c>
      <c r="B7" s="29">
        <v>3689451.0</v>
      </c>
    </row>
    <row r="8" ht="15.75" customHeight="1">
      <c r="A8" s="29">
        <v>4303260.0</v>
      </c>
      <c r="B8" s="29">
        <v>3274482.0</v>
      </c>
    </row>
    <row r="9" ht="15.75" customHeight="1">
      <c r="A9" s="29">
        <v>3971736.0</v>
      </c>
      <c r="B9" s="29">
        <v>3626818.0</v>
      </c>
    </row>
    <row r="10" ht="15.75" customHeight="1">
      <c r="A10" s="29">
        <v>5025485.0</v>
      </c>
      <c r="B10" s="29">
        <v>3899348.0</v>
      </c>
    </row>
    <row r="11" ht="15.75" customHeight="1">
      <c r="A11" s="29">
        <v>3690256.0</v>
      </c>
      <c r="B11" s="29">
        <v>3169793.0</v>
      </c>
    </row>
    <row r="12" ht="15.75" customHeight="1">
      <c r="A12" s="29">
        <v>3688774.0</v>
      </c>
      <c r="B12" s="29">
        <v>3441532.0</v>
      </c>
    </row>
    <row r="13" ht="15.75" customHeight="1">
      <c r="A13" s="29">
        <v>3079150.0</v>
      </c>
      <c r="B13" s="29">
        <v>2734363.0</v>
      </c>
    </row>
    <row r="14" ht="15.75" customHeight="1">
      <c r="A14" s="29">
        <v>3136853.0</v>
      </c>
      <c r="B14" s="29">
        <v>3359804.0</v>
      </c>
    </row>
    <row r="15" ht="15.75" customHeight="1">
      <c r="A15" s="29">
        <v>2629076.0</v>
      </c>
      <c r="B15" s="29">
        <v>3318362.0</v>
      </c>
    </row>
    <row r="16" ht="15.75" customHeight="1">
      <c r="A16" s="29">
        <v>3759331.0</v>
      </c>
      <c r="B16" s="29">
        <v>3479265.0</v>
      </c>
    </row>
    <row r="17" ht="15.75" customHeight="1">
      <c r="A17" s="29">
        <v>3718115.0</v>
      </c>
      <c r="B17" s="29">
        <v>3477484.0</v>
      </c>
    </row>
    <row r="18" ht="15.75" customHeight="1">
      <c r="A18" s="29">
        <v>3610271.0</v>
      </c>
      <c r="B18" s="29">
        <v>3637588.0</v>
      </c>
    </row>
    <row r="19" ht="15.75" customHeight="1">
      <c r="A19" s="30">
        <v>4402004.0</v>
      </c>
      <c r="B19" s="30">
        <v>4524500.0</v>
      </c>
    </row>
    <row r="20" ht="15.75" customHeight="1">
      <c r="A20" s="30">
        <v>4341057.0</v>
      </c>
      <c r="B20" s="30">
        <v>4066199.0</v>
      </c>
    </row>
    <row r="21" ht="15.75" customHeight="1">
      <c r="A21" s="30">
        <v>3815931.0</v>
      </c>
      <c r="B21" s="30">
        <v>4325131.0</v>
      </c>
    </row>
    <row r="22" ht="15.75" customHeight="1">
      <c r="A22" s="30">
        <v>4799295.0</v>
      </c>
      <c r="B22" s="30">
        <v>5737883.0</v>
      </c>
    </row>
    <row r="23" ht="15.75" customHeight="1">
      <c r="A23" s="30">
        <v>5170660.0</v>
      </c>
      <c r="B23" s="30">
        <v>5521830.0</v>
      </c>
    </row>
    <row r="24" ht="15.75" customHeight="1">
      <c r="A24" s="30">
        <v>6300884.0</v>
      </c>
      <c r="B24" s="30">
        <v>4171640.0</v>
      </c>
    </row>
    <row r="25" ht="15.75" customHeight="1">
      <c r="A25" s="30">
        <v>3525652.0</v>
      </c>
      <c r="B25" s="30">
        <v>4667952.0</v>
      </c>
    </row>
    <row r="26" ht="15.75" customHeight="1">
      <c r="A26" s="30">
        <v>3886644.0</v>
      </c>
      <c r="B26" s="30">
        <v>4145896.0</v>
      </c>
    </row>
    <row r="27" ht="15.75" customHeight="1">
      <c r="A27" s="30">
        <v>3359278.0</v>
      </c>
      <c r="B27" s="30">
        <v>3382496.0</v>
      </c>
    </row>
    <row r="28" ht="15.75" customHeight="1">
      <c r="A28" s="30">
        <v>3408889.0</v>
      </c>
      <c r="B28" s="30">
        <v>2870519.0</v>
      </c>
    </row>
    <row r="29" ht="15.75" customHeight="1">
      <c r="A29" s="30">
        <v>3675930.0</v>
      </c>
      <c r="B29" s="30">
        <v>3299562.0</v>
      </c>
    </row>
    <row r="30" ht="15.75" customHeight="1">
      <c r="A30" s="30">
        <v>4004120.0</v>
      </c>
      <c r="B30" s="30">
        <v>3382501.0</v>
      </c>
    </row>
    <row r="31" ht="15.75" customHeight="1">
      <c r="A31" s="30">
        <v>4005294.0</v>
      </c>
      <c r="B31" s="30">
        <v>2961926.0</v>
      </c>
    </row>
    <row r="32" ht="15.75" customHeight="1">
      <c r="A32" s="30">
        <v>3820981.0</v>
      </c>
      <c r="B32" s="30">
        <v>3143565.0</v>
      </c>
    </row>
    <row r="33" ht="15.75" customHeight="1">
      <c r="A33" s="30">
        <v>3548410.0</v>
      </c>
      <c r="B33" s="30">
        <v>2998657.0</v>
      </c>
    </row>
    <row r="34" ht="15.75" customHeight="1">
      <c r="A34" s="31">
        <v>4145367.0</v>
      </c>
      <c r="B34" s="31">
        <v>3856792.0</v>
      </c>
    </row>
    <row r="35" ht="15.75" customHeight="1">
      <c r="A35" s="31">
        <v>4210416.0</v>
      </c>
      <c r="B35" s="31">
        <v>3636616.0</v>
      </c>
    </row>
    <row r="36" ht="15.75" customHeight="1">
      <c r="A36" s="31">
        <v>3804710.0</v>
      </c>
      <c r="B36" s="31">
        <v>4146743.0</v>
      </c>
    </row>
    <row r="37" ht="15.75" customHeight="1">
      <c r="A37" s="31">
        <v>3654977.0</v>
      </c>
      <c r="B37" s="31">
        <v>3194095.0</v>
      </c>
    </row>
    <row r="38" ht="15.75" customHeight="1">
      <c r="A38" s="31">
        <v>2861425.0</v>
      </c>
      <c r="B38" s="31">
        <v>3097935.0</v>
      </c>
    </row>
    <row r="39" ht="15.75" customHeight="1">
      <c r="A39" s="31">
        <v>2967129.0</v>
      </c>
      <c r="B39" s="31">
        <v>2737471.0</v>
      </c>
    </row>
    <row r="40" ht="15.75" customHeight="1">
      <c r="A40" s="31">
        <v>4119290.0</v>
      </c>
      <c r="B40" s="31">
        <v>3627961.0</v>
      </c>
    </row>
    <row r="41" ht="15.75" customHeight="1">
      <c r="A41" s="31">
        <v>4233551.0</v>
      </c>
      <c r="B41" s="31">
        <v>3716296.0</v>
      </c>
    </row>
    <row r="42" ht="15.75" customHeight="1">
      <c r="A42" s="31">
        <v>5412268.0</v>
      </c>
      <c r="B42" s="31">
        <v>4458725.0</v>
      </c>
    </row>
    <row r="43" ht="15.75" customHeight="1">
      <c r="A43" s="31">
        <v>4868643.0</v>
      </c>
      <c r="B43" s="31">
        <v>3260523.0</v>
      </c>
    </row>
    <row r="44" ht="15.75" customHeight="1">
      <c r="A44" s="31">
        <v>4116579.0</v>
      </c>
      <c r="B44" s="31">
        <v>3225199.0</v>
      </c>
    </row>
    <row r="45" ht="15.75" customHeight="1">
      <c r="A45" s="31">
        <v>4347330.0</v>
      </c>
      <c r="B45" s="31">
        <v>3060557.0</v>
      </c>
    </row>
    <row r="46" ht="15.75" customHeight="1">
      <c r="A46" s="31">
        <v>3954795.0</v>
      </c>
      <c r="B46" s="31">
        <v>2604328.0</v>
      </c>
    </row>
    <row r="47" ht="15.75" customHeight="1">
      <c r="A47" s="31">
        <v>3703397.0</v>
      </c>
      <c r="B47" s="31">
        <v>3556421.0</v>
      </c>
    </row>
    <row r="48" ht="15.75" customHeight="1">
      <c r="A48" s="31">
        <v>3487756.0</v>
      </c>
      <c r="B48" s="31">
        <v>3075964.0</v>
      </c>
    </row>
    <row r="49" ht="15.75" customHeight="1">
      <c r="A49" s="28">
        <v>9261328.0</v>
      </c>
      <c r="B49" s="28">
        <v>5108436.0</v>
      </c>
    </row>
    <row r="50" ht="15.75" customHeight="1">
      <c r="A50" s="28">
        <v>9331243.0</v>
      </c>
      <c r="B50" s="28">
        <v>5815245.0</v>
      </c>
    </row>
    <row r="51" ht="15.75" customHeight="1">
      <c r="A51" s="28">
        <v>7704036.0</v>
      </c>
      <c r="B51" s="28">
        <v>6186632.0</v>
      </c>
    </row>
    <row r="52" ht="15.75" customHeight="1">
      <c r="A52" s="29">
        <v>4272592.0</v>
      </c>
      <c r="B52" s="29">
        <v>3704387.0</v>
      </c>
    </row>
    <row r="53" ht="15.75" customHeight="1">
      <c r="A53" s="29">
        <v>4208747.0</v>
      </c>
      <c r="B53" s="29">
        <v>3535102.0</v>
      </c>
    </row>
    <row r="54" ht="15.75" customHeight="1">
      <c r="A54" s="29">
        <v>4404539.0</v>
      </c>
      <c r="B54" s="29">
        <v>3746711.0</v>
      </c>
    </row>
    <row r="55" ht="15.75" customHeight="1">
      <c r="A55" s="29">
        <v>4652784.0</v>
      </c>
      <c r="B55" s="29">
        <v>4079559.0</v>
      </c>
    </row>
    <row r="56" ht="15.75" customHeight="1">
      <c r="A56" s="29">
        <v>4725818.0</v>
      </c>
      <c r="B56" s="29">
        <v>3619496.0</v>
      </c>
    </row>
    <row r="57" ht="15.75" customHeight="1">
      <c r="A57" s="29">
        <v>4416290.0</v>
      </c>
      <c r="B57" s="29">
        <v>3967580.0</v>
      </c>
    </row>
    <row r="58" ht="15.75" customHeight="1">
      <c r="A58" s="29">
        <v>5283553.0</v>
      </c>
      <c r="B58" s="29">
        <v>4159424.0</v>
      </c>
    </row>
    <row r="59" ht="15.75" customHeight="1">
      <c r="A59" s="29">
        <v>4004341.0</v>
      </c>
      <c r="B59" s="29">
        <v>3445936.0</v>
      </c>
    </row>
    <row r="60" ht="15.75" customHeight="1">
      <c r="A60" s="29">
        <v>3980381.0</v>
      </c>
      <c r="B60" s="29">
        <v>3775932.0</v>
      </c>
    </row>
    <row r="61" ht="15.75" customHeight="1">
      <c r="A61" s="29">
        <v>3376872.0</v>
      </c>
      <c r="B61" s="29">
        <v>3107065.0</v>
      </c>
    </row>
    <row r="62" ht="15.75" customHeight="1">
      <c r="A62" s="29">
        <v>3506786.0</v>
      </c>
      <c r="B62" s="29">
        <v>3714429.0</v>
      </c>
    </row>
    <row r="63" ht="15.75" customHeight="1">
      <c r="A63" s="29">
        <v>2979988.0</v>
      </c>
      <c r="B63" s="29">
        <v>3652069.0</v>
      </c>
    </row>
    <row r="64" ht="15.75" customHeight="1">
      <c r="A64" s="29">
        <v>4202858.0</v>
      </c>
      <c r="B64" s="29">
        <v>3962757.0</v>
      </c>
    </row>
    <row r="65" ht="15.75" customHeight="1">
      <c r="A65" s="29">
        <v>4248239.0</v>
      </c>
      <c r="B65" s="29">
        <v>3938207.0</v>
      </c>
    </row>
    <row r="66" ht="15.75" customHeight="1">
      <c r="A66" s="29">
        <v>4117468.0</v>
      </c>
      <c r="B66" s="29">
        <v>4077841.0</v>
      </c>
    </row>
    <row r="67" ht="15.75" customHeight="1">
      <c r="A67" s="30">
        <v>4925390.0</v>
      </c>
      <c r="B67" s="30">
        <v>4973530.0</v>
      </c>
    </row>
    <row r="68" ht="15.75" customHeight="1">
      <c r="A68" s="30">
        <v>4855009.0</v>
      </c>
      <c r="B68" s="30">
        <v>4504295.0</v>
      </c>
    </row>
    <row r="69" ht="15.75" customHeight="1">
      <c r="A69" s="30">
        <v>4200429.0</v>
      </c>
      <c r="B69" s="30">
        <v>4777994.0</v>
      </c>
    </row>
    <row r="70" ht="15.75" customHeight="1">
      <c r="A70" s="30">
        <v>5213945.0</v>
      </c>
      <c r="B70" s="30">
        <v>6239036.0</v>
      </c>
    </row>
    <row r="71" ht="15.75" customHeight="1">
      <c r="A71" s="30">
        <v>5614378.0</v>
      </c>
      <c r="B71" s="30">
        <v>5970360.0</v>
      </c>
    </row>
    <row r="72" ht="15.75" customHeight="1">
      <c r="A72" s="30">
        <v>6582591.0</v>
      </c>
      <c r="B72" s="30">
        <v>4573232.0</v>
      </c>
    </row>
    <row r="73" ht="15.75" customHeight="1">
      <c r="A73" s="30">
        <v>3934292.0</v>
      </c>
      <c r="B73" s="30">
        <v>5194959.0</v>
      </c>
    </row>
    <row r="74" ht="15.75" customHeight="1">
      <c r="A74" s="30">
        <v>4296888.0</v>
      </c>
      <c r="B74" s="30">
        <v>4839025.0</v>
      </c>
    </row>
    <row r="75" ht="15.75" customHeight="1">
      <c r="A75" s="30">
        <v>3723846.0</v>
      </c>
      <c r="B75" s="30">
        <v>3835114.0</v>
      </c>
    </row>
    <row r="76" ht="15.75" customHeight="1">
      <c r="A76" s="30">
        <v>3780382.0</v>
      </c>
      <c r="B76" s="30">
        <v>3229148.0</v>
      </c>
    </row>
    <row r="77" ht="15.75" customHeight="1">
      <c r="A77" s="30">
        <v>4014603.0</v>
      </c>
      <c r="B77" s="30">
        <v>3661014.0</v>
      </c>
    </row>
    <row r="78" ht="15.75" customHeight="1">
      <c r="A78" s="30">
        <v>4346546.0</v>
      </c>
      <c r="B78" s="30">
        <v>3783147.0</v>
      </c>
    </row>
    <row r="79" ht="15.75" customHeight="1">
      <c r="A79" s="30">
        <v>4316124.0</v>
      </c>
      <c r="B79" s="30">
        <v>3277929.0</v>
      </c>
    </row>
    <row r="80" ht="15.75" customHeight="1">
      <c r="A80" s="30">
        <v>4117910.0</v>
      </c>
      <c r="B80" s="30">
        <v>3471124.0</v>
      </c>
    </row>
    <row r="81" ht="15.75" customHeight="1">
      <c r="A81" s="30">
        <v>3886962.0</v>
      </c>
      <c r="B81" s="30">
        <v>3298890.0</v>
      </c>
    </row>
    <row r="82" ht="15.75" customHeight="1">
      <c r="A82" s="31">
        <v>4583194.0</v>
      </c>
      <c r="B82" s="31">
        <v>4321884.0</v>
      </c>
    </row>
    <row r="83" ht="15.75" customHeight="1">
      <c r="A83" s="31">
        <v>4672295.0</v>
      </c>
      <c r="B83" s="31">
        <v>4054679.0</v>
      </c>
    </row>
    <row r="84" ht="15.75" customHeight="1">
      <c r="A84" s="31">
        <v>4250346.0</v>
      </c>
      <c r="B84" s="31">
        <v>4678888.0</v>
      </c>
    </row>
    <row r="85" ht="15.75" customHeight="1">
      <c r="A85" s="31">
        <v>4054058.0</v>
      </c>
      <c r="B85" s="31">
        <v>3662206.0</v>
      </c>
    </row>
    <row r="86" ht="15.75" customHeight="1">
      <c r="A86" s="31">
        <v>3241395.0</v>
      </c>
      <c r="B86" s="31">
        <v>3547330.0</v>
      </c>
    </row>
    <row r="87" ht="15.75" customHeight="1">
      <c r="A87" s="31">
        <v>3348809.0</v>
      </c>
      <c r="B87" s="31">
        <v>3194831.0</v>
      </c>
    </row>
    <row r="88" ht="15.75" customHeight="1">
      <c r="A88" s="31">
        <v>5690852.0</v>
      </c>
      <c r="B88" s="31">
        <v>5838000.0</v>
      </c>
    </row>
    <row r="89" ht="15.75" customHeight="1">
      <c r="A89" s="31">
        <v>5819504.0</v>
      </c>
      <c r="B89" s="31">
        <v>5816314.0</v>
      </c>
    </row>
    <row r="90" ht="15.75" customHeight="1">
      <c r="A90" s="31">
        <v>6999138.0</v>
      </c>
      <c r="B90" s="31">
        <v>6364386.0</v>
      </c>
    </row>
    <row r="91" ht="15.75" customHeight="1">
      <c r="A91" s="31">
        <v>5593268.0</v>
      </c>
      <c r="B91" s="31">
        <v>3994547.0</v>
      </c>
    </row>
    <row r="92" ht="15.75" customHeight="1">
      <c r="A92" s="31">
        <v>4807770.0</v>
      </c>
      <c r="B92" s="31">
        <v>3790297.0</v>
      </c>
    </row>
    <row r="93" ht="15.75" customHeight="1">
      <c r="A93" s="31">
        <v>4878398.0</v>
      </c>
      <c r="B93" s="31">
        <v>3668534.0</v>
      </c>
    </row>
    <row r="94" ht="15.75" customHeight="1">
      <c r="A94" s="31">
        <v>4261526.0</v>
      </c>
      <c r="B94" s="31">
        <v>2913308.0</v>
      </c>
    </row>
    <row r="95" ht="15.75" customHeight="1">
      <c r="A95" s="31">
        <v>4002862.0</v>
      </c>
      <c r="B95" s="31">
        <v>3902229.0</v>
      </c>
    </row>
    <row r="96" ht="15.75" customHeight="1">
      <c r="A96" s="31">
        <v>3780628.0</v>
      </c>
      <c r="B96" s="31">
        <v>3413544.0</v>
      </c>
    </row>
    <row r="97" ht="15.75" customHeight="1">
      <c r="A97" s="28">
        <v>9521058.0</v>
      </c>
      <c r="B97" s="28">
        <v>5267919.0</v>
      </c>
    </row>
    <row r="98" ht="15.75" customHeight="1">
      <c r="A98" s="28">
        <v>9503231.0</v>
      </c>
      <c r="B98" s="28">
        <v>5961047.0</v>
      </c>
    </row>
    <row r="99" ht="15.75" customHeight="1">
      <c r="A99" s="28">
        <v>7808779.0</v>
      </c>
      <c r="B99" s="28">
        <v>6282853.0</v>
      </c>
    </row>
    <row r="100" ht="15.75" customHeight="1">
      <c r="A100" s="29">
        <v>5270688.0</v>
      </c>
      <c r="B100" s="29">
        <v>4994042.0</v>
      </c>
    </row>
    <row r="101" ht="15.75" customHeight="1">
      <c r="A101" s="29">
        <v>5476422.0</v>
      </c>
      <c r="B101" s="29">
        <v>4815945.0</v>
      </c>
    </row>
    <row r="102" ht="15.75" customHeight="1">
      <c r="A102" s="29">
        <v>5599519.0</v>
      </c>
      <c r="B102" s="29">
        <v>4946338.0</v>
      </c>
    </row>
    <row r="103" ht="15.75" customHeight="1">
      <c r="A103" s="29">
        <v>5289587.0</v>
      </c>
      <c r="B103" s="29">
        <v>4791369.0</v>
      </c>
    </row>
    <row r="104" ht="15.75" customHeight="1">
      <c r="A104" s="29">
        <v>5344231.0</v>
      </c>
      <c r="B104" s="29">
        <v>4260090.0</v>
      </c>
    </row>
    <row r="105" ht="15.75" customHeight="1">
      <c r="A105" s="29">
        <v>5151954.0</v>
      </c>
      <c r="B105" s="29">
        <v>4545830.0</v>
      </c>
    </row>
    <row r="106" ht="15.75" customHeight="1">
      <c r="A106" s="29">
        <v>5760500.0</v>
      </c>
      <c r="B106" s="29">
        <v>4693560.0</v>
      </c>
    </row>
    <row r="107" ht="15.75" customHeight="1">
      <c r="A107" s="29">
        <v>4666190.0</v>
      </c>
      <c r="B107" s="29">
        <v>3973029.0</v>
      </c>
    </row>
    <row r="108" ht="15.75" customHeight="1">
      <c r="A108" s="29">
        <v>4649601.0</v>
      </c>
      <c r="B108" s="29">
        <v>4377213.0</v>
      </c>
    </row>
    <row r="109" ht="15.75" customHeight="1">
      <c r="A109" s="29">
        <v>3843091.0</v>
      </c>
      <c r="B109" s="29">
        <v>3691430.0</v>
      </c>
    </row>
    <row r="110" ht="15.75" customHeight="1">
      <c r="A110" s="29">
        <v>3951009.0</v>
      </c>
      <c r="B110" s="29">
        <v>4233951.0</v>
      </c>
    </row>
    <row r="111" ht="15.75" customHeight="1">
      <c r="A111" s="29">
        <v>3513732.0</v>
      </c>
      <c r="B111" s="29">
        <v>4209842.0</v>
      </c>
    </row>
    <row r="112" ht="15.75" customHeight="1">
      <c r="A112" s="29">
        <v>5029926.0</v>
      </c>
      <c r="B112" s="29">
        <v>4862135.0</v>
      </c>
    </row>
    <row r="113" ht="15.75" customHeight="1">
      <c r="A113" s="29">
        <v>5120586.0</v>
      </c>
      <c r="B113" s="29">
        <v>4814765.0</v>
      </c>
    </row>
    <row r="114" ht="15.75" customHeight="1">
      <c r="A114" s="29">
        <v>4940474.0</v>
      </c>
      <c r="B114" s="29">
        <v>4911033.0</v>
      </c>
    </row>
    <row r="115" ht="15.75" customHeight="1">
      <c r="A115" s="30">
        <v>5463596.0</v>
      </c>
      <c r="B115" s="30">
        <v>5623669.0</v>
      </c>
    </row>
    <row r="116" ht="15.75" customHeight="1">
      <c r="A116" s="30">
        <v>5389536.0</v>
      </c>
      <c r="B116" s="30">
        <v>5233327.0</v>
      </c>
    </row>
    <row r="117" ht="15.75" customHeight="1">
      <c r="A117" s="30">
        <v>4827175.0</v>
      </c>
      <c r="B117" s="30">
        <v>5393128.0</v>
      </c>
    </row>
    <row r="118" ht="15.75" customHeight="1">
      <c r="A118" s="30">
        <v>5715187.0</v>
      </c>
      <c r="B118" s="30">
        <v>6873212.0</v>
      </c>
    </row>
    <row r="119" ht="15.75" customHeight="1">
      <c r="A119" s="30">
        <v>6168091.0</v>
      </c>
      <c r="B119" s="30">
        <v>6710884.0</v>
      </c>
    </row>
    <row r="120" ht="15.75" customHeight="1">
      <c r="A120" s="30">
        <v>7184397.0</v>
      </c>
      <c r="B120" s="30">
        <v>5322539.0</v>
      </c>
    </row>
    <row r="121" ht="15.75" customHeight="1">
      <c r="A121" s="30">
        <v>4608450.0</v>
      </c>
      <c r="B121" s="30">
        <v>5931444.0</v>
      </c>
    </row>
    <row r="122" ht="15.75" customHeight="1">
      <c r="A122" s="30">
        <v>4986359.0</v>
      </c>
      <c r="B122" s="30">
        <v>5530735.0</v>
      </c>
    </row>
    <row r="123" ht="15.75" customHeight="1">
      <c r="A123" s="30">
        <v>4301903.0</v>
      </c>
      <c r="B123" s="30">
        <v>4410427.0</v>
      </c>
    </row>
    <row r="124" ht="15.75" customHeight="1">
      <c r="A124" s="30">
        <v>4291946.0</v>
      </c>
      <c r="B124" s="30">
        <v>3752418.0</v>
      </c>
    </row>
    <row r="125" ht="15.75" customHeight="1">
      <c r="A125" s="30">
        <v>4493831.0</v>
      </c>
      <c r="B125" s="30">
        <v>4191409.0</v>
      </c>
    </row>
    <row r="126" ht="15.75" customHeight="1">
      <c r="A126" s="30">
        <v>4950351.0</v>
      </c>
      <c r="B126" s="30">
        <v>4387991.0</v>
      </c>
    </row>
    <row r="127" ht="15.75" customHeight="1">
      <c r="A127" s="30">
        <v>4850698.0</v>
      </c>
      <c r="B127" s="30">
        <v>3766105.0</v>
      </c>
    </row>
    <row r="128" ht="15.75" customHeight="1">
      <c r="A128" s="30">
        <v>4651279.0</v>
      </c>
      <c r="B128" s="30">
        <v>3985893.0</v>
      </c>
    </row>
    <row r="129" ht="15.75" customHeight="1">
      <c r="A129" s="30">
        <v>4374412.0</v>
      </c>
      <c r="B129" s="30">
        <v>3822093.0</v>
      </c>
    </row>
    <row r="130" ht="15.75" customHeight="1">
      <c r="A130" s="31">
        <v>5313719.0</v>
      </c>
      <c r="B130" s="31">
        <v>5149473.0</v>
      </c>
    </row>
    <row r="131" ht="15.75" customHeight="1">
      <c r="A131" s="31">
        <v>5296089.0</v>
      </c>
      <c r="B131" s="31">
        <v>4882191.0</v>
      </c>
    </row>
    <row r="132" ht="15.75" customHeight="1">
      <c r="A132" s="31">
        <v>5062373.0</v>
      </c>
      <c r="B132" s="31">
        <v>5500317.0</v>
      </c>
    </row>
    <row r="133" ht="15.75" customHeight="1">
      <c r="A133" s="31">
        <v>4691141.0</v>
      </c>
      <c r="B133" s="31">
        <v>4369728.0</v>
      </c>
    </row>
    <row r="134" ht="15.75" customHeight="1">
      <c r="A134" s="31">
        <v>3713446.0</v>
      </c>
      <c r="B134" s="31">
        <v>4239743.0</v>
      </c>
    </row>
    <row r="135" ht="15.75" customHeight="1">
      <c r="A135" s="31">
        <v>3810357.0</v>
      </c>
      <c r="B135" s="31">
        <v>3871514.0</v>
      </c>
    </row>
    <row r="136" ht="15.75" customHeight="1">
      <c r="A136" s="31">
        <v>8070520.0</v>
      </c>
      <c r="B136" s="31">
        <v>9451411.0</v>
      </c>
    </row>
    <row r="137" ht="15.75" customHeight="1">
      <c r="A137" s="31">
        <v>8159604.0</v>
      </c>
      <c r="B137" s="31">
        <v>9251179.0</v>
      </c>
    </row>
    <row r="138" ht="15.75" customHeight="1">
      <c r="A138" s="31">
        <v>9376925.0</v>
      </c>
      <c r="B138" s="31">
        <v>9548794.0</v>
      </c>
    </row>
    <row r="139" ht="15.75" customHeight="1">
      <c r="A139" s="31">
        <v>6588908.0</v>
      </c>
      <c r="B139" s="31">
        <v>5391289.0</v>
      </c>
    </row>
    <row r="140" ht="15.75" customHeight="1">
      <c r="A140" s="31">
        <v>5603304.0</v>
      </c>
      <c r="B140" s="31">
        <v>4864194.0</v>
      </c>
    </row>
    <row r="141" ht="15.75" customHeight="1">
      <c r="A141" s="31">
        <v>5649446.0</v>
      </c>
      <c r="B141" s="31">
        <v>4875641.0</v>
      </c>
    </row>
    <row r="142" ht="15.75" customHeight="1">
      <c r="A142" s="31">
        <v>4753098.0</v>
      </c>
      <c r="B142" s="31">
        <v>3407874.0</v>
      </c>
    </row>
    <row r="143" ht="15.75" customHeight="1">
      <c r="A143" s="31">
        <v>4440350.0</v>
      </c>
      <c r="B143" s="31">
        <v>4423731.0</v>
      </c>
    </row>
    <row r="144" ht="15.75" customHeight="1">
      <c r="A144" s="31">
        <v>4297164.0</v>
      </c>
      <c r="B144" s="31">
        <v>3944417.0</v>
      </c>
    </row>
    <row r="145" ht="15.75" customHeight="1">
      <c r="A145" s="28">
        <v>9607507.0</v>
      </c>
      <c r="B145" s="28">
        <v>5350246.0</v>
      </c>
    </row>
    <row r="146" ht="15.75" customHeight="1">
      <c r="A146" s="28">
        <v>9569741.0</v>
      </c>
      <c r="B146" s="28">
        <v>6044709.0</v>
      </c>
    </row>
    <row r="147" ht="15.75" customHeight="1">
      <c r="A147" s="28">
        <v>7890955.0</v>
      </c>
      <c r="B147" s="28">
        <v>6415949.0</v>
      </c>
    </row>
    <row r="148" ht="15.75" customHeight="1">
      <c r="A148" s="29">
        <v>6465388.0</v>
      </c>
      <c r="B148" s="29">
        <v>6769329.0</v>
      </c>
    </row>
    <row r="149" ht="15.75" customHeight="1">
      <c r="A149" s="29">
        <v>6986197.0</v>
      </c>
      <c r="B149" s="29">
        <v>6532214.0</v>
      </c>
    </row>
    <row r="150" ht="15.75" customHeight="1">
      <c r="A150" s="29">
        <v>7035371.0</v>
      </c>
      <c r="B150" s="29">
        <v>6517841.0</v>
      </c>
    </row>
    <row r="151" ht="15.75" customHeight="1">
      <c r="A151" s="29">
        <v>6084583.0</v>
      </c>
      <c r="B151" s="29">
        <v>5582927.0</v>
      </c>
    </row>
    <row r="152" ht="15.75" customHeight="1">
      <c r="A152" s="29">
        <v>6077155.0</v>
      </c>
      <c r="B152" s="29">
        <v>5170091.0</v>
      </c>
    </row>
    <row r="153" ht="15.75" customHeight="1">
      <c r="A153" s="29">
        <v>6053006.0</v>
      </c>
      <c r="B153" s="29">
        <v>5553381.0</v>
      </c>
    </row>
    <row r="154" ht="15.75" customHeight="1">
      <c r="A154" s="29">
        <v>6346504.0</v>
      </c>
      <c r="B154" s="29">
        <v>5237159.0</v>
      </c>
    </row>
    <row r="155" ht="15.75" customHeight="1">
      <c r="A155" s="29">
        <v>5361935.0</v>
      </c>
      <c r="B155" s="29">
        <v>4841163.0</v>
      </c>
    </row>
    <row r="156" ht="15.75" customHeight="1">
      <c r="A156" s="29">
        <v>5355602.0</v>
      </c>
      <c r="B156" s="29">
        <v>5374667.0</v>
      </c>
    </row>
    <row r="157" ht="15.75" customHeight="1">
      <c r="A157" s="29">
        <v>4423642.0</v>
      </c>
      <c r="B157" s="29">
        <v>4655269.0</v>
      </c>
    </row>
    <row r="158" ht="15.75" customHeight="1">
      <c r="A158" s="29">
        <v>4515443.0</v>
      </c>
      <c r="B158" s="29">
        <v>5105870.0</v>
      </c>
    </row>
    <row r="159" ht="15.75" customHeight="1">
      <c r="A159" s="29">
        <v>4165043.0</v>
      </c>
      <c r="B159" s="29">
        <v>5025159.0</v>
      </c>
    </row>
    <row r="160" ht="15.75" customHeight="1">
      <c r="A160" s="29">
        <v>5909208.0</v>
      </c>
      <c r="B160" s="29">
        <v>5960310.0</v>
      </c>
    </row>
    <row r="161" ht="15.75" customHeight="1">
      <c r="A161" s="29">
        <v>6075189.0</v>
      </c>
      <c r="B161" s="29">
        <v>5898195.0</v>
      </c>
    </row>
    <row r="162" ht="15.75" customHeight="1">
      <c r="A162" s="29">
        <v>5819195.0</v>
      </c>
      <c r="B162" s="29">
        <v>5921850.0</v>
      </c>
    </row>
    <row r="163" ht="15.75" customHeight="1">
      <c r="A163" s="30">
        <v>6065746.0</v>
      </c>
      <c r="B163" s="30">
        <v>6470109.0</v>
      </c>
    </row>
    <row r="164" ht="15.75" customHeight="1">
      <c r="A164" s="30">
        <v>6017948.0</v>
      </c>
      <c r="B164" s="30">
        <v>6106716.0</v>
      </c>
    </row>
    <row r="165" ht="15.75" customHeight="1">
      <c r="A165" s="30">
        <v>5473791.0</v>
      </c>
      <c r="B165" s="30">
        <v>6264540.0</v>
      </c>
    </row>
    <row r="166" ht="15.75" customHeight="1">
      <c r="A166" s="30">
        <v>6343937.0</v>
      </c>
      <c r="B166" s="30">
        <v>7706658.0</v>
      </c>
    </row>
    <row r="167" ht="15.75" customHeight="1">
      <c r="A167" s="30">
        <v>6848017.0</v>
      </c>
      <c r="B167" s="30">
        <v>7646930.0</v>
      </c>
    </row>
    <row r="168" ht="15.75" customHeight="1">
      <c r="A168" s="30">
        <v>7799021.0</v>
      </c>
      <c r="B168" s="30">
        <v>6277806.0</v>
      </c>
    </row>
    <row r="169" ht="15.75" customHeight="1">
      <c r="A169" s="30">
        <v>5375967.0</v>
      </c>
      <c r="B169" s="30">
        <v>7114391.0</v>
      </c>
    </row>
    <row r="170" ht="15.75" customHeight="1">
      <c r="A170" s="30">
        <v>5681817.0</v>
      </c>
      <c r="B170" s="30">
        <v>6586879.0</v>
      </c>
    </row>
    <row r="171" ht="15.75" customHeight="1">
      <c r="A171" s="30">
        <v>5136293.0</v>
      </c>
      <c r="B171" s="30">
        <v>5418182.0</v>
      </c>
    </row>
    <row r="172" ht="15.75" customHeight="1">
      <c r="A172" s="30">
        <v>5076827.0</v>
      </c>
      <c r="B172" s="30">
        <v>4703510.0</v>
      </c>
    </row>
    <row r="173" ht="15.75" customHeight="1">
      <c r="A173" s="30">
        <v>5291800.0</v>
      </c>
      <c r="B173" s="30">
        <v>5163388.0</v>
      </c>
    </row>
    <row r="174" ht="15.75" customHeight="1">
      <c r="A174" s="30">
        <v>5633402.0</v>
      </c>
      <c r="B174" s="30">
        <v>5445511.0</v>
      </c>
    </row>
    <row r="175" ht="15.75" customHeight="1">
      <c r="A175" s="30">
        <v>5450450.0</v>
      </c>
      <c r="B175" s="30">
        <v>4678899.0</v>
      </c>
    </row>
    <row r="176" ht="15.75" customHeight="1">
      <c r="A176" s="30">
        <v>5264720.0</v>
      </c>
      <c r="B176" s="30">
        <v>4965417.0</v>
      </c>
    </row>
    <row r="177" ht="15.75" customHeight="1">
      <c r="A177" s="30">
        <v>5125764.0</v>
      </c>
      <c r="B177" s="30">
        <v>4802213.0</v>
      </c>
    </row>
    <row r="178" ht="15.75" customHeight="1">
      <c r="A178" s="31">
        <v>6290469.0</v>
      </c>
      <c r="B178" s="31">
        <v>6307660.0</v>
      </c>
    </row>
    <row r="179" ht="15.75" customHeight="1">
      <c r="A179" s="31">
        <v>6084156.0</v>
      </c>
      <c r="B179" s="31">
        <v>6050053.0</v>
      </c>
    </row>
    <row r="180" ht="15.75" customHeight="1">
      <c r="A180" s="31">
        <v>6026068.0</v>
      </c>
      <c r="B180" s="31">
        <v>6656347.0</v>
      </c>
    </row>
    <row r="181" ht="15.75" customHeight="1">
      <c r="A181" s="31">
        <v>5365857.0</v>
      </c>
      <c r="B181" s="31">
        <v>5640935.0</v>
      </c>
    </row>
    <row r="182" ht="15.75" customHeight="1">
      <c r="A182" s="31">
        <v>4303969.0</v>
      </c>
      <c r="B182" s="31">
        <v>5428631.0</v>
      </c>
    </row>
    <row r="183" ht="15.75" customHeight="1">
      <c r="A183" s="31">
        <v>4442218.0</v>
      </c>
      <c r="B183" s="31">
        <v>4999705.0</v>
      </c>
    </row>
    <row r="184" ht="15.75" customHeight="1">
      <c r="A184" s="31">
        <v>1.104212E7</v>
      </c>
      <c r="B184" s="31">
        <v>1.4250936E7</v>
      </c>
    </row>
    <row r="185" ht="15.75" customHeight="1">
      <c r="A185" s="31">
        <v>1.1156212E7</v>
      </c>
      <c r="B185" s="31">
        <v>1.3690855E7</v>
      </c>
    </row>
    <row r="186" ht="15.75" customHeight="1">
      <c r="A186" s="31">
        <v>1.2494599E7</v>
      </c>
      <c r="B186" s="31">
        <v>1.3765773E7</v>
      </c>
    </row>
    <row r="187" ht="15.75" customHeight="1">
      <c r="A187" s="31">
        <v>7973411.0</v>
      </c>
      <c r="B187" s="31">
        <v>7315241.0</v>
      </c>
    </row>
    <row r="188" ht="15.75" customHeight="1">
      <c r="A188" s="31">
        <v>6646416.0</v>
      </c>
      <c r="B188" s="31">
        <v>6320232.0</v>
      </c>
    </row>
    <row r="189" ht="15.75" customHeight="1">
      <c r="A189" s="31">
        <v>6652536.0</v>
      </c>
      <c r="B189" s="31">
        <v>6680148.0</v>
      </c>
    </row>
    <row r="190" ht="15.75" customHeight="1">
      <c r="A190" s="31">
        <v>5348468.0</v>
      </c>
      <c r="B190" s="31">
        <v>4164726.0</v>
      </c>
    </row>
    <row r="191" ht="15.75" customHeight="1">
      <c r="A191" s="31">
        <v>5179007.0</v>
      </c>
      <c r="B191" s="31">
        <v>5359021.0</v>
      </c>
    </row>
    <row r="192" ht="15.75" customHeight="1">
      <c r="A192" s="31">
        <v>5034718.0</v>
      </c>
      <c r="B192" s="31">
        <v>4807238.0</v>
      </c>
    </row>
    <row r="193" ht="15.75" customHeight="1">
      <c r="A193" s="28">
        <v>9773591.0</v>
      </c>
      <c r="B193" s="28">
        <v>5501296.0</v>
      </c>
    </row>
    <row r="194" ht="15.75" customHeight="1">
      <c r="A194" s="28">
        <v>9681177.0</v>
      </c>
      <c r="B194" s="28">
        <v>6243703.0</v>
      </c>
    </row>
    <row r="195" ht="15.75" customHeight="1">
      <c r="A195" s="28">
        <v>8030366.0</v>
      </c>
      <c r="B195" s="28">
        <v>6548336.0</v>
      </c>
    </row>
    <row r="196" ht="15.75" customHeight="1">
      <c r="A196" s="29">
        <v>7956464.0</v>
      </c>
      <c r="B196" s="29">
        <v>9144400.0</v>
      </c>
    </row>
    <row r="197" ht="15.75" customHeight="1">
      <c r="A197" s="29">
        <v>8847858.0</v>
      </c>
      <c r="B197" s="29">
        <v>8870010.0</v>
      </c>
    </row>
    <row r="198" ht="15.75" customHeight="1">
      <c r="A198" s="29">
        <v>8784555.0</v>
      </c>
      <c r="B198" s="29">
        <v>8547839.0</v>
      </c>
    </row>
    <row r="199" ht="15.75" customHeight="1">
      <c r="A199" s="29">
        <v>7052306.0</v>
      </c>
      <c r="B199" s="29">
        <v>6732374.0</v>
      </c>
    </row>
    <row r="200" ht="15.75" customHeight="1">
      <c r="A200" s="29">
        <v>7045295.0</v>
      </c>
      <c r="B200" s="29">
        <v>6410144.0</v>
      </c>
    </row>
    <row r="201" ht="15.75" customHeight="1">
      <c r="A201" s="29">
        <v>7048671.0</v>
      </c>
      <c r="B201" s="29">
        <v>6847885.0</v>
      </c>
    </row>
    <row r="202" ht="15.75" customHeight="1">
      <c r="A202" s="29">
        <v>7033133.0</v>
      </c>
      <c r="B202" s="29">
        <v>6010835.0</v>
      </c>
    </row>
    <row r="203" ht="15.75" customHeight="1">
      <c r="A203" s="29">
        <v>6215375.0</v>
      </c>
      <c r="B203" s="29">
        <v>5824350.0</v>
      </c>
    </row>
    <row r="204" ht="15.75" customHeight="1">
      <c r="A204" s="29">
        <v>6212341.0</v>
      </c>
      <c r="B204" s="29">
        <v>6548073.0</v>
      </c>
    </row>
    <row r="205" ht="15.75" customHeight="1">
      <c r="A205" s="29">
        <v>5310760.0</v>
      </c>
      <c r="B205" s="29">
        <v>5867921.0</v>
      </c>
    </row>
    <row r="206" ht="15.75" customHeight="1">
      <c r="A206" s="29">
        <v>5402543.0</v>
      </c>
      <c r="B206" s="29">
        <v>6122443.0</v>
      </c>
    </row>
    <row r="207" ht="15.75" customHeight="1">
      <c r="A207" s="29">
        <v>5079732.0</v>
      </c>
      <c r="B207" s="29">
        <v>6037226.0</v>
      </c>
    </row>
    <row r="208" ht="15.75" customHeight="1">
      <c r="A208" s="29">
        <v>6967195.0</v>
      </c>
      <c r="B208" s="29">
        <v>7389295.0</v>
      </c>
    </row>
    <row r="209" ht="15.75" customHeight="1">
      <c r="A209" s="29">
        <v>7253634.0</v>
      </c>
      <c r="B209" s="29">
        <v>7290067.0</v>
      </c>
    </row>
    <row r="210" ht="15.75" customHeight="1">
      <c r="A210" s="29">
        <v>6953189.0</v>
      </c>
      <c r="B210" s="29">
        <v>7166055.0</v>
      </c>
    </row>
    <row r="211" ht="15.75" customHeight="1">
      <c r="A211" s="30">
        <v>6848418.0</v>
      </c>
      <c r="B211" s="30">
        <v>7644233.0</v>
      </c>
    </row>
    <row r="212" ht="15.75" customHeight="1">
      <c r="A212" s="30">
        <v>6840771.0</v>
      </c>
      <c r="B212" s="30">
        <v>7371439.0</v>
      </c>
    </row>
    <row r="213" ht="15.75" customHeight="1">
      <c r="A213" s="30">
        <v>6268879.0</v>
      </c>
      <c r="B213" s="30">
        <v>7577327.0</v>
      </c>
    </row>
    <row r="214" ht="15.75" customHeight="1">
      <c r="A214" s="30">
        <v>7081586.0</v>
      </c>
      <c r="B214" s="30">
        <v>8783642.0</v>
      </c>
    </row>
    <row r="215" ht="15.75" customHeight="1">
      <c r="A215" s="30">
        <v>7697466.0</v>
      </c>
      <c r="B215" s="30">
        <v>8857501.0</v>
      </c>
    </row>
    <row r="216" ht="15.75" customHeight="1">
      <c r="A216" s="30">
        <v>8565021.0</v>
      </c>
      <c r="B216" s="30">
        <v>7478192.0</v>
      </c>
    </row>
    <row r="217" ht="15.75" customHeight="1">
      <c r="A217" s="30">
        <v>6272791.0</v>
      </c>
      <c r="B217" s="30">
        <v>8469505.0</v>
      </c>
    </row>
    <row r="218" ht="15.75" customHeight="1">
      <c r="A218" s="30">
        <v>6705118.0</v>
      </c>
      <c r="B218" s="30">
        <v>7942070.0</v>
      </c>
    </row>
    <row r="219" ht="15.75" customHeight="1">
      <c r="A219" s="30">
        <v>6088597.0</v>
      </c>
      <c r="B219" s="30">
        <v>6414641.0</v>
      </c>
    </row>
    <row r="220" ht="15.75" customHeight="1">
      <c r="A220" s="30">
        <v>5973630.0</v>
      </c>
      <c r="B220" s="30">
        <v>5813726.0</v>
      </c>
    </row>
    <row r="221" ht="15.75" customHeight="1">
      <c r="A221" s="30">
        <v>6122187.0</v>
      </c>
      <c r="B221" s="30">
        <v>6239570.0</v>
      </c>
    </row>
    <row r="222" ht="15.75" customHeight="1">
      <c r="A222" s="30">
        <v>6376149.0</v>
      </c>
      <c r="B222" s="30">
        <v>6573833.0</v>
      </c>
    </row>
    <row r="223" ht="15.75" customHeight="1">
      <c r="A223" s="30">
        <v>6218739.0</v>
      </c>
      <c r="B223" s="30">
        <v>5699834.0</v>
      </c>
    </row>
    <row r="224" ht="15.75" customHeight="1">
      <c r="A224" s="30">
        <v>5982204.0</v>
      </c>
      <c r="B224" s="30">
        <v>6137695.0</v>
      </c>
    </row>
    <row r="225" ht="15.75" customHeight="1">
      <c r="A225" s="30">
        <v>5967204.0</v>
      </c>
      <c r="B225" s="30">
        <v>6029799.0</v>
      </c>
    </row>
    <row r="226" ht="15.75" customHeight="1">
      <c r="A226" s="31">
        <v>7247303.0</v>
      </c>
      <c r="B226" s="31">
        <v>7830678.0</v>
      </c>
    </row>
    <row r="227" ht="15.75" customHeight="1">
      <c r="A227" s="31">
        <v>7073726.0</v>
      </c>
      <c r="B227" s="31">
        <v>7548152.0</v>
      </c>
    </row>
    <row r="228" ht="15.75" customHeight="1">
      <c r="A228" s="31">
        <v>7201636.0</v>
      </c>
      <c r="B228" s="31">
        <v>8154203.0</v>
      </c>
    </row>
    <row r="229" ht="15.75" customHeight="1">
      <c r="A229" s="31">
        <v>6274345.0</v>
      </c>
      <c r="B229" s="31">
        <v>6945527.0</v>
      </c>
    </row>
    <row r="230" ht="15.75" customHeight="1">
      <c r="A230" s="31">
        <v>5210196.0</v>
      </c>
      <c r="B230" s="31">
        <v>6740123.0</v>
      </c>
    </row>
    <row r="231" ht="15.75" customHeight="1">
      <c r="A231" s="31">
        <v>5314921.0</v>
      </c>
      <c r="B231" s="31">
        <v>6333521.0</v>
      </c>
    </row>
    <row r="232" ht="15.75" customHeight="1">
      <c r="A232" s="31">
        <v>1.4408103E7</v>
      </c>
      <c r="B232" s="31">
        <v>2.0058834E7</v>
      </c>
    </row>
    <row r="233" ht="15.75" customHeight="1">
      <c r="A233" s="31">
        <v>1.459268E7</v>
      </c>
      <c r="B233" s="31">
        <v>1.9061684E7</v>
      </c>
    </row>
    <row r="234" ht="15.75" customHeight="1">
      <c r="A234" s="31">
        <v>1.6018102E7</v>
      </c>
      <c r="B234" s="31">
        <v>1.8958094E7</v>
      </c>
    </row>
    <row r="235" ht="15.75" customHeight="1">
      <c r="A235" s="31">
        <v>9656128.0</v>
      </c>
      <c r="B235" s="31">
        <v>9787267.0</v>
      </c>
    </row>
    <row r="236" ht="15.75" customHeight="1">
      <c r="A236" s="31">
        <v>7920590.0</v>
      </c>
      <c r="B236" s="31">
        <v>8312922.0</v>
      </c>
    </row>
    <row r="237" ht="15.75" customHeight="1">
      <c r="A237" s="31">
        <v>7874833.0</v>
      </c>
      <c r="B237" s="31">
        <v>9368534.0</v>
      </c>
    </row>
    <row r="238" ht="15.75" customHeight="1">
      <c r="A238" s="31">
        <v>5995523.0</v>
      </c>
      <c r="B238" s="31">
        <v>5252353.0</v>
      </c>
    </row>
    <row r="239" ht="15.75" customHeight="1">
      <c r="A239" s="31">
        <v>5896611.0</v>
      </c>
      <c r="B239" s="31">
        <v>6424660.0</v>
      </c>
    </row>
    <row r="240" ht="15.75" customHeight="1">
      <c r="A240" s="31">
        <v>5779915.0</v>
      </c>
      <c r="B240" s="31">
        <v>5880983.0</v>
      </c>
    </row>
    <row r="241" ht="15.75" customHeight="1">
      <c r="A241" s="28">
        <v>9884497.0</v>
      </c>
      <c r="B241" s="28">
        <v>5662001.0</v>
      </c>
    </row>
    <row r="242" ht="15.75" customHeight="1">
      <c r="A242" s="28">
        <v>9787659.0</v>
      </c>
      <c r="B242" s="28">
        <v>6321975.0</v>
      </c>
    </row>
    <row r="243" ht="15.75" customHeight="1">
      <c r="A243" s="28">
        <v>8083864.0</v>
      </c>
      <c r="B243" s="28">
        <v>6638358.0</v>
      </c>
    </row>
    <row r="244" ht="15.75" customHeight="1">
      <c r="A244" s="29">
        <v>9707961.0</v>
      </c>
      <c r="B244" s="29">
        <v>1.2059583E7</v>
      </c>
    </row>
    <row r="245" ht="15.75" customHeight="1">
      <c r="A245" s="29">
        <v>1.0791159E7</v>
      </c>
      <c r="B245" s="29">
        <v>1.1560189E7</v>
      </c>
    </row>
    <row r="246" ht="15.75" customHeight="1">
      <c r="A246" s="29">
        <v>1.0681861E7</v>
      </c>
      <c r="B246" s="29">
        <v>1.114787E7</v>
      </c>
    </row>
    <row r="247" ht="15.75" customHeight="1">
      <c r="A247" s="29">
        <v>8153098.0</v>
      </c>
      <c r="B247" s="29">
        <v>8067020.0</v>
      </c>
    </row>
    <row r="248" ht="15.75" customHeight="1">
      <c r="A248" s="29">
        <v>8142016.0</v>
      </c>
      <c r="B248" s="29">
        <v>7855494.0</v>
      </c>
    </row>
    <row r="249" ht="15.75" customHeight="1">
      <c r="A249" s="29">
        <v>8181061.0</v>
      </c>
      <c r="B249" s="29">
        <v>8504825.0</v>
      </c>
    </row>
    <row r="250" ht="15.75" customHeight="1">
      <c r="A250" s="29">
        <v>7777591.0</v>
      </c>
      <c r="B250" s="29">
        <v>7018863.0</v>
      </c>
    </row>
    <row r="251" ht="15.75" customHeight="1">
      <c r="A251" s="29">
        <v>7204750.0</v>
      </c>
      <c r="B251" s="29">
        <v>7170473.0</v>
      </c>
    </row>
    <row r="252" ht="15.75" customHeight="1">
      <c r="A252" s="29">
        <v>7247819.0</v>
      </c>
      <c r="B252" s="29">
        <v>8092525.0</v>
      </c>
    </row>
    <row r="253" ht="15.75" customHeight="1">
      <c r="A253" s="29">
        <v>6168776.0</v>
      </c>
      <c r="B253" s="29">
        <v>7235729.0</v>
      </c>
    </row>
    <row r="254" ht="15.75" customHeight="1">
      <c r="A254" s="29">
        <v>6128568.0</v>
      </c>
      <c r="B254" s="29">
        <v>7321435.0</v>
      </c>
    </row>
    <row r="255" ht="15.75" customHeight="1">
      <c r="A255" s="29">
        <v>6136787.0</v>
      </c>
      <c r="B255" s="29">
        <v>7179529.0</v>
      </c>
    </row>
    <row r="256" ht="15.75" customHeight="1">
      <c r="A256" s="29">
        <v>8185237.0</v>
      </c>
      <c r="B256" s="29">
        <v>9206644.0</v>
      </c>
    </row>
    <row r="257" ht="15.75" customHeight="1">
      <c r="A257" s="29">
        <v>8683915.0</v>
      </c>
      <c r="B257" s="29">
        <v>8995243.0</v>
      </c>
    </row>
    <row r="258" ht="15.75" customHeight="1">
      <c r="A258" s="29">
        <v>8258309.0</v>
      </c>
      <c r="B258" s="29">
        <v>8754502.0</v>
      </c>
    </row>
    <row r="259" ht="15.75" customHeight="1">
      <c r="A259" s="30">
        <v>7705667.0</v>
      </c>
      <c r="B259" s="30">
        <v>9263752.0</v>
      </c>
    </row>
    <row r="260" ht="15.75" customHeight="1">
      <c r="A260" s="30">
        <v>7641050.0</v>
      </c>
      <c r="B260" s="30">
        <v>8984571.0</v>
      </c>
    </row>
    <row r="261" ht="15.75" customHeight="1">
      <c r="A261" s="30">
        <v>7179193.0</v>
      </c>
      <c r="B261" s="30">
        <v>9299016.0</v>
      </c>
    </row>
    <row r="262" ht="15.75" customHeight="1">
      <c r="A262" s="30">
        <v>7843254.0</v>
      </c>
      <c r="B262" s="30">
        <v>1.0144311E7</v>
      </c>
    </row>
    <row r="263" ht="15.75" customHeight="1">
      <c r="A263" s="30">
        <v>8621263.0</v>
      </c>
      <c r="B263" s="30">
        <v>1.0202468E7</v>
      </c>
    </row>
    <row r="264" ht="15.75" customHeight="1">
      <c r="A264" s="30">
        <v>9274358.0</v>
      </c>
      <c r="B264" s="30">
        <v>9021329.0</v>
      </c>
    </row>
    <row r="265" ht="15.75" customHeight="1">
      <c r="A265" s="30">
        <v>7256702.0</v>
      </c>
      <c r="B265" s="30">
        <v>1.0208342E7</v>
      </c>
    </row>
    <row r="266" ht="15.75" customHeight="1">
      <c r="A266" s="30">
        <v>7578262.0</v>
      </c>
      <c r="B266" s="30">
        <v>9698501.0</v>
      </c>
    </row>
    <row r="267" ht="15.75" customHeight="1">
      <c r="A267" s="30">
        <v>7211225.0</v>
      </c>
      <c r="B267" s="30">
        <v>7627519.0</v>
      </c>
    </row>
    <row r="268" ht="15.75" customHeight="1">
      <c r="A268" s="30">
        <v>6930477.0</v>
      </c>
      <c r="B268" s="30">
        <v>7209958.0</v>
      </c>
    </row>
    <row r="269" ht="15.75" customHeight="1">
      <c r="A269" s="30">
        <v>7032674.0</v>
      </c>
      <c r="B269" s="30">
        <v>7566452.0</v>
      </c>
    </row>
    <row r="270" ht="15.75" customHeight="1">
      <c r="A270" s="30">
        <v>7277952.0</v>
      </c>
      <c r="B270" s="30">
        <v>8054080.0</v>
      </c>
    </row>
    <row r="271" ht="15.75" customHeight="1">
      <c r="A271" s="30">
        <v>7016346.0</v>
      </c>
      <c r="B271" s="30">
        <v>7045281.0</v>
      </c>
    </row>
    <row r="272" ht="15.75" customHeight="1">
      <c r="A272" s="30">
        <v>6890924.0</v>
      </c>
      <c r="B272" s="30">
        <v>7508582.0</v>
      </c>
    </row>
    <row r="273" ht="15.75" customHeight="1">
      <c r="A273" s="30">
        <v>6862415.0</v>
      </c>
      <c r="B273" s="30">
        <v>7609101.0</v>
      </c>
    </row>
    <row r="274" ht="15.75" customHeight="1">
      <c r="A274" s="31">
        <v>8430274.0</v>
      </c>
      <c r="B274" s="31">
        <v>9624365.0</v>
      </c>
    </row>
    <row r="275" ht="15.75" customHeight="1">
      <c r="A275" s="31">
        <v>8213988.0</v>
      </c>
      <c r="B275" s="31">
        <v>9544363.0</v>
      </c>
    </row>
    <row r="276" ht="15.75" customHeight="1">
      <c r="A276" s="31">
        <v>8464506.0</v>
      </c>
      <c r="B276" s="31">
        <v>9990548.0</v>
      </c>
    </row>
    <row r="277" ht="15.75" customHeight="1">
      <c r="A277" s="31">
        <v>7128438.0</v>
      </c>
      <c r="B277" s="31">
        <v>8635644.0</v>
      </c>
    </row>
    <row r="278" ht="15.75" customHeight="1">
      <c r="A278" s="31">
        <v>6180761.0</v>
      </c>
      <c r="B278" s="31">
        <v>8383826.0</v>
      </c>
    </row>
    <row r="279" ht="15.75" customHeight="1">
      <c r="A279" s="31">
        <v>6290398.0</v>
      </c>
      <c r="B279" s="31">
        <v>8094926.0</v>
      </c>
    </row>
    <row r="280" ht="15.75" customHeight="1">
      <c r="A280" s="31">
        <v>1.8026524E7</v>
      </c>
      <c r="B280" s="31">
        <v>2.6414304E7</v>
      </c>
    </row>
    <row r="281" ht="15.75" customHeight="1">
      <c r="A281" s="31">
        <v>1.8067046E7</v>
      </c>
      <c r="B281" s="31">
        <v>2.4676684E7</v>
      </c>
    </row>
    <row r="282" ht="15.75" customHeight="1">
      <c r="A282" s="31">
        <v>1.9779946E7</v>
      </c>
      <c r="B282" s="31">
        <v>2.45927E7</v>
      </c>
    </row>
    <row r="283" ht="15.75" customHeight="1">
      <c r="A283" s="31">
        <v>1.1286332E7</v>
      </c>
      <c r="B283" s="31">
        <v>1.2666274E7</v>
      </c>
    </row>
    <row r="284" ht="15.75" customHeight="1">
      <c r="A284" s="31">
        <v>9290311.0</v>
      </c>
      <c r="B284" s="31">
        <v>1.0650749E7</v>
      </c>
    </row>
    <row r="285" ht="15.75" customHeight="1">
      <c r="A285" s="31">
        <v>9184815.0</v>
      </c>
      <c r="B285" s="31">
        <v>1.2566731E7</v>
      </c>
    </row>
    <row r="286" ht="15.75" customHeight="1">
      <c r="A286" s="31">
        <v>6687841.0</v>
      </c>
      <c r="B286" s="31">
        <v>6459707.0</v>
      </c>
    </row>
    <row r="287" ht="15.75" customHeight="1">
      <c r="A287" s="31">
        <v>6673974.0</v>
      </c>
      <c r="B287" s="31">
        <v>7646970.0</v>
      </c>
    </row>
    <row r="288" ht="15.75" customHeight="1">
      <c r="A288" s="31">
        <v>6607162.0</v>
      </c>
      <c r="B288" s="31">
        <v>7084740.0</v>
      </c>
    </row>
    <row r="289" ht="15.75" customHeight="1">
      <c r="A289" s="28">
        <v>1.0038185E7</v>
      </c>
      <c r="B289" s="28">
        <v>5772474.0</v>
      </c>
    </row>
    <row r="290" ht="15.75" customHeight="1">
      <c r="A290" s="28">
        <v>9925504.0</v>
      </c>
      <c r="B290" s="28">
        <v>6412516.0</v>
      </c>
    </row>
    <row r="291" ht="15.75" customHeight="1">
      <c r="A291" s="28">
        <v>8222599.0</v>
      </c>
      <c r="B291" s="28">
        <v>6756387.0</v>
      </c>
    </row>
    <row r="292" ht="15.75" customHeight="1">
      <c r="A292" s="29">
        <v>1.1464312E7</v>
      </c>
      <c r="B292" s="29">
        <v>1.5350978E7</v>
      </c>
    </row>
    <row r="293" ht="15.75" customHeight="1">
      <c r="A293" s="29">
        <v>1.2931256E7</v>
      </c>
      <c r="B293" s="29">
        <v>1.4727943E7</v>
      </c>
    </row>
    <row r="294" ht="15.75" customHeight="1">
      <c r="A294" s="29">
        <v>1.2711459E7</v>
      </c>
      <c r="B294" s="29">
        <v>1.3898869E7</v>
      </c>
    </row>
    <row r="295" ht="15.75" customHeight="1">
      <c r="A295" s="29">
        <v>9363893.0</v>
      </c>
      <c r="B295" s="29">
        <v>9771933.0</v>
      </c>
    </row>
    <row r="296" ht="15.75" customHeight="1">
      <c r="A296" s="29">
        <v>9278006.0</v>
      </c>
      <c r="B296" s="29">
        <v>9598452.0</v>
      </c>
    </row>
    <row r="297" ht="15.75" customHeight="1">
      <c r="A297" s="29">
        <v>9559906.0</v>
      </c>
      <c r="B297" s="29">
        <v>1.086216E7</v>
      </c>
    </row>
    <row r="298" ht="15.75" customHeight="1">
      <c r="A298" s="29">
        <v>8675402.0</v>
      </c>
      <c r="B298" s="29">
        <v>8154220.0</v>
      </c>
    </row>
    <row r="299" ht="15.75" customHeight="1">
      <c r="A299" s="29">
        <v>8353120.0</v>
      </c>
      <c r="B299" s="29">
        <v>8844212.0</v>
      </c>
    </row>
    <row r="300" ht="15.75" customHeight="1">
      <c r="A300" s="29">
        <v>8387004.0</v>
      </c>
      <c r="B300" s="29">
        <v>9998121.0</v>
      </c>
    </row>
    <row r="301" ht="15.75" customHeight="1">
      <c r="A301" s="29">
        <v>7054233.0</v>
      </c>
      <c r="B301" s="29">
        <v>8833768.0</v>
      </c>
    </row>
    <row r="302" ht="15.75" customHeight="1">
      <c r="A302" s="29">
        <v>6957027.0</v>
      </c>
      <c r="B302" s="29">
        <v>8819766.0</v>
      </c>
    </row>
    <row r="303" ht="15.75" customHeight="1">
      <c r="A303" s="29">
        <v>7072731.0</v>
      </c>
      <c r="B303" s="29">
        <v>8592727.0</v>
      </c>
    </row>
    <row r="304" ht="15.75" customHeight="1">
      <c r="A304" s="29">
        <v>9693478.0</v>
      </c>
      <c r="B304" s="29">
        <v>1.1428119E7</v>
      </c>
    </row>
    <row r="305" ht="15.75" customHeight="1">
      <c r="A305" s="29">
        <v>1.0261661E7</v>
      </c>
      <c r="B305" s="29">
        <v>1.1018684E7</v>
      </c>
    </row>
    <row r="306" ht="15.75" customHeight="1">
      <c r="A306" s="29">
        <v>9538394.0</v>
      </c>
      <c r="B306" s="29">
        <v>1.0473417E7</v>
      </c>
    </row>
    <row r="307" ht="15.75" customHeight="1">
      <c r="A307" s="30">
        <v>8655092.0</v>
      </c>
      <c r="B307" s="30">
        <v>1.0924905E7</v>
      </c>
    </row>
    <row r="308" ht="15.75" customHeight="1">
      <c r="A308" s="30">
        <v>8487067.0</v>
      </c>
      <c r="B308" s="30">
        <v>1.0810518E7</v>
      </c>
    </row>
    <row r="309" ht="15.75" customHeight="1">
      <c r="A309" s="30">
        <v>8118104.0</v>
      </c>
      <c r="B309" s="30">
        <v>1.1468829E7</v>
      </c>
    </row>
    <row r="310" ht="15.75" customHeight="1">
      <c r="A310" s="30">
        <v>8758350.0</v>
      </c>
      <c r="B310" s="30">
        <v>1.1725738E7</v>
      </c>
    </row>
    <row r="311" ht="15.75" customHeight="1">
      <c r="A311" s="30">
        <v>9655201.0</v>
      </c>
      <c r="B311" s="30">
        <v>1.1828362E7</v>
      </c>
    </row>
    <row r="312" ht="15.75" customHeight="1">
      <c r="A312" s="30">
        <v>1.0153061E7</v>
      </c>
      <c r="B312" s="30">
        <v>1.1047414E7</v>
      </c>
    </row>
    <row r="313" ht="15.75" customHeight="1">
      <c r="A313" s="30">
        <v>8356059.0</v>
      </c>
      <c r="B313" s="30">
        <v>1.2272594E7</v>
      </c>
    </row>
    <row r="314" ht="15.75" customHeight="1">
      <c r="A314" s="30">
        <v>8682778.0</v>
      </c>
      <c r="B314" s="30">
        <v>1.1469446E7</v>
      </c>
    </row>
    <row r="315" ht="15.75" customHeight="1">
      <c r="A315" s="30">
        <v>8243443.0</v>
      </c>
      <c r="B315" s="30">
        <v>9076167.0</v>
      </c>
    </row>
    <row r="316" ht="15.75" customHeight="1">
      <c r="A316" s="30">
        <v>7905019.0</v>
      </c>
      <c r="B316" s="30">
        <v>8829159.0</v>
      </c>
    </row>
    <row r="317" ht="15.75" customHeight="1">
      <c r="A317" s="30">
        <v>8007005.0</v>
      </c>
      <c r="B317" s="30">
        <v>9050987.0</v>
      </c>
    </row>
    <row r="318" ht="15.75" customHeight="1">
      <c r="A318" s="30">
        <v>8176032.0</v>
      </c>
      <c r="B318" s="30">
        <v>9752585.0</v>
      </c>
    </row>
    <row r="319" ht="15.75" customHeight="1">
      <c r="A319" s="30">
        <v>7931396.0</v>
      </c>
      <c r="B319" s="30">
        <v>8558398.0</v>
      </c>
    </row>
    <row r="320" ht="15.75" customHeight="1">
      <c r="A320" s="30">
        <v>7914841.0</v>
      </c>
      <c r="B320" s="30">
        <v>9163469.0</v>
      </c>
    </row>
    <row r="321" ht="15.75" customHeight="1">
      <c r="A321" s="30">
        <v>7913962.0</v>
      </c>
      <c r="B321" s="30">
        <v>9611590.0</v>
      </c>
    </row>
    <row r="322" ht="15.75" customHeight="1">
      <c r="A322" s="31">
        <v>9777623.0</v>
      </c>
      <c r="B322" s="31">
        <v>1.1878186E7</v>
      </c>
    </row>
    <row r="323" ht="15.75" customHeight="1">
      <c r="A323" s="31">
        <v>9488148.0</v>
      </c>
      <c r="B323" s="31">
        <v>1.1926604E7</v>
      </c>
    </row>
    <row r="324" ht="15.75" customHeight="1">
      <c r="A324" s="31">
        <v>9883815.0</v>
      </c>
      <c r="B324" s="31">
        <v>1.2233636E7</v>
      </c>
    </row>
    <row r="325" ht="15.75" customHeight="1">
      <c r="A325" s="31">
        <v>8196786.0</v>
      </c>
      <c r="B325" s="31">
        <v>1.0616702E7</v>
      </c>
    </row>
    <row r="326" ht="15.75" customHeight="1">
      <c r="A326" s="31">
        <v>7018669.0</v>
      </c>
      <c r="B326" s="31">
        <v>1.0370627E7</v>
      </c>
    </row>
    <row r="327" ht="15.75" customHeight="1">
      <c r="A327" s="31">
        <v>7316909.0</v>
      </c>
      <c r="B327" s="31">
        <v>1.0058631E7</v>
      </c>
    </row>
    <row r="328" ht="15.75" customHeight="1">
      <c r="A328" s="31">
        <v>2.1818968E7</v>
      </c>
      <c r="B328" s="31">
        <v>3.2987824E7</v>
      </c>
    </row>
    <row r="329" ht="15.75" customHeight="1">
      <c r="A329" s="31">
        <v>2.1554414E7</v>
      </c>
      <c r="B329" s="31">
        <v>3.061824E7</v>
      </c>
    </row>
    <row r="330" ht="15.75" customHeight="1">
      <c r="A330" s="31">
        <v>2.346276E7</v>
      </c>
      <c r="B330" s="31">
        <v>3.058479E7</v>
      </c>
    </row>
    <row r="331" ht="15.75" customHeight="1">
      <c r="A331" s="31">
        <v>1.3147747E7</v>
      </c>
      <c r="B331" s="31">
        <v>1.6085452E7</v>
      </c>
    </row>
    <row r="332" ht="15.75" customHeight="1">
      <c r="A332" s="31">
        <v>1.0737424E7</v>
      </c>
      <c r="B332" s="31">
        <v>1.3355828E7</v>
      </c>
    </row>
    <row r="333" ht="15.75" customHeight="1">
      <c r="A333" s="31">
        <v>1.0657605E7</v>
      </c>
      <c r="B333" s="31">
        <v>1.6679398E7</v>
      </c>
    </row>
    <row r="334" ht="15.75" customHeight="1">
      <c r="A334" s="31">
        <v>7649461.0</v>
      </c>
      <c r="B334" s="31">
        <v>7762431.0</v>
      </c>
    </row>
    <row r="335" ht="15.75" customHeight="1">
      <c r="A335" s="31">
        <v>7677875.0</v>
      </c>
      <c r="B335" s="31">
        <v>9082436.0</v>
      </c>
    </row>
    <row r="336" ht="15.75" customHeight="1">
      <c r="A336" s="31">
        <v>7569475.0</v>
      </c>
      <c r="B336" s="31">
        <v>8563625.0</v>
      </c>
    </row>
    <row r="337" ht="15.75" customHeight="1">
      <c r="A337" s="28">
        <v>1.0107915E7</v>
      </c>
      <c r="B337" s="28">
        <v>5832279.0</v>
      </c>
    </row>
    <row r="338" ht="15.75" customHeight="1">
      <c r="A338" s="28">
        <v>1.0000583E7</v>
      </c>
      <c r="B338" s="28">
        <v>6515041.0</v>
      </c>
    </row>
    <row r="339" ht="15.75" customHeight="1">
      <c r="A339" s="28">
        <v>8312860.0</v>
      </c>
      <c r="B339" s="28">
        <v>6835818.0</v>
      </c>
    </row>
    <row r="340" ht="15.75" customHeight="1">
      <c r="A340" s="29">
        <v>1.339221E7</v>
      </c>
      <c r="B340" s="29">
        <v>1.9227962E7</v>
      </c>
    </row>
    <row r="341" ht="15.75" customHeight="1">
      <c r="A341" s="29">
        <v>1.521949E7</v>
      </c>
      <c r="B341" s="29">
        <v>1.8286794E7</v>
      </c>
    </row>
    <row r="342" ht="15.75" customHeight="1">
      <c r="A342" s="29">
        <v>1.4910146E7</v>
      </c>
      <c r="B342" s="29">
        <v>1.7176772E7</v>
      </c>
    </row>
    <row r="343" ht="15.75" customHeight="1">
      <c r="A343" s="29">
        <v>1.076724E7</v>
      </c>
      <c r="B343" s="29">
        <v>1.1678788E7</v>
      </c>
    </row>
    <row r="344" ht="15.75" customHeight="1">
      <c r="A344" s="29">
        <v>1.0570536E7</v>
      </c>
      <c r="B344" s="29">
        <v>1.1698797E7</v>
      </c>
    </row>
    <row r="345" ht="15.75" customHeight="1">
      <c r="A345" s="29">
        <v>1.1036698E7</v>
      </c>
      <c r="B345" s="29">
        <v>1.3336631E7</v>
      </c>
    </row>
    <row r="346" ht="15.75" customHeight="1">
      <c r="A346" s="29">
        <v>9612308.0</v>
      </c>
      <c r="B346" s="29">
        <v>9774688.0</v>
      </c>
    </row>
    <row r="347" ht="15.75" customHeight="1">
      <c r="A347" s="29">
        <v>9537904.0</v>
      </c>
      <c r="B347" s="29">
        <v>1.061358E7</v>
      </c>
    </row>
    <row r="348" ht="15.75" customHeight="1">
      <c r="A348" s="29">
        <v>9582069.0</v>
      </c>
      <c r="B348" s="29">
        <v>1.2014134E7</v>
      </c>
    </row>
    <row r="349" ht="15.75" customHeight="1">
      <c r="A349" s="29">
        <v>7996788.0</v>
      </c>
      <c r="B349" s="29">
        <v>1.0686136E7</v>
      </c>
    </row>
    <row r="350" ht="15.75" customHeight="1">
      <c r="A350" s="29">
        <v>7865246.0</v>
      </c>
      <c r="B350" s="29">
        <v>1.0488726E7</v>
      </c>
    </row>
    <row r="351" ht="15.75" customHeight="1">
      <c r="A351" s="29">
        <v>8164737.0</v>
      </c>
      <c r="B351" s="29">
        <v>1.0339159E7</v>
      </c>
    </row>
    <row r="352" ht="15.75" customHeight="1">
      <c r="A352" s="29">
        <v>1.1069124E7</v>
      </c>
      <c r="B352" s="29">
        <v>1.3869266E7</v>
      </c>
    </row>
    <row r="353" ht="15.75" customHeight="1">
      <c r="A353" s="29">
        <v>1.1704089E7</v>
      </c>
      <c r="B353" s="29">
        <v>1.3492525E7</v>
      </c>
    </row>
    <row r="354" ht="15.75" customHeight="1">
      <c r="A354" s="29">
        <v>1.1011059E7</v>
      </c>
      <c r="B354" s="29">
        <v>1.2358198E7</v>
      </c>
    </row>
    <row r="355" ht="15.75" customHeight="1">
      <c r="A355" s="30">
        <v>9673647.0</v>
      </c>
      <c r="B355" s="30">
        <v>1.3104629E7</v>
      </c>
    </row>
    <row r="356" ht="15.75" customHeight="1">
      <c r="A356" s="30">
        <v>9495956.0</v>
      </c>
      <c r="B356" s="30">
        <v>1.3031504E7</v>
      </c>
    </row>
    <row r="357" ht="15.75" customHeight="1">
      <c r="A357" s="30">
        <v>9182160.0</v>
      </c>
      <c r="B357" s="30">
        <v>1.4068605E7</v>
      </c>
    </row>
    <row r="358" ht="15.75" customHeight="1">
      <c r="A358" s="30">
        <v>9721535.0</v>
      </c>
      <c r="B358" s="30">
        <v>1.3642155E7</v>
      </c>
    </row>
    <row r="359" ht="15.75" customHeight="1">
      <c r="A359" s="30">
        <v>1.0688181E7</v>
      </c>
      <c r="B359" s="30">
        <v>1.3795855E7</v>
      </c>
    </row>
    <row r="360" ht="15.75" customHeight="1">
      <c r="A360" s="30">
        <v>1.1063295E7</v>
      </c>
      <c r="B360" s="30">
        <v>1.3145515E7</v>
      </c>
    </row>
    <row r="361" ht="15.75" customHeight="1">
      <c r="A361" s="30">
        <v>9499829.0</v>
      </c>
      <c r="B361" s="30">
        <v>1.4599437E7</v>
      </c>
    </row>
    <row r="362" ht="15.75" customHeight="1">
      <c r="A362" s="30">
        <v>9865775.0</v>
      </c>
      <c r="B362" s="30">
        <v>1.3538952E7</v>
      </c>
    </row>
    <row r="363" ht="15.75" customHeight="1">
      <c r="A363" s="30">
        <v>9465469.0</v>
      </c>
      <c r="B363" s="30">
        <v>1.0615636E7</v>
      </c>
    </row>
    <row r="364" ht="15.75" customHeight="1">
      <c r="A364" s="30">
        <v>9022035.0</v>
      </c>
      <c r="B364" s="30">
        <v>1.0768826E7</v>
      </c>
    </row>
    <row r="365" ht="15.75" customHeight="1">
      <c r="A365" s="30">
        <v>9078116.0</v>
      </c>
      <c r="B365" s="30">
        <v>1.0856475E7</v>
      </c>
    </row>
    <row r="366" ht="15.75" customHeight="1">
      <c r="A366" s="30">
        <v>9163397.0</v>
      </c>
      <c r="B366" s="30">
        <v>1.1703957E7</v>
      </c>
    </row>
    <row r="367" ht="15.75" customHeight="1">
      <c r="A367" s="30">
        <v>8996964.0</v>
      </c>
      <c r="B367" s="30">
        <v>1.0423691E7</v>
      </c>
    </row>
    <row r="368" ht="15.75" customHeight="1">
      <c r="A368" s="30">
        <v>8912089.0</v>
      </c>
      <c r="B368" s="30">
        <v>1.1217752E7</v>
      </c>
    </row>
    <row r="369" ht="15.75" customHeight="1">
      <c r="A369" s="30">
        <v>9100197.0</v>
      </c>
      <c r="B369" s="30">
        <v>1.2216454E7</v>
      </c>
    </row>
    <row r="370" ht="15.75" customHeight="1">
      <c r="A370" s="31">
        <v>1.1231141E7</v>
      </c>
      <c r="B370" s="31">
        <v>1.4604664E7</v>
      </c>
    </row>
    <row r="371" ht="15.75" customHeight="1">
      <c r="A371" s="31">
        <v>1.0858762E7</v>
      </c>
      <c r="B371" s="31">
        <v>1.4730535E7</v>
      </c>
    </row>
    <row r="372" ht="15.75" customHeight="1">
      <c r="A372" s="31">
        <v>1.1446936E7</v>
      </c>
      <c r="B372" s="31">
        <v>1.5159761E7</v>
      </c>
    </row>
    <row r="373" ht="15.75" customHeight="1">
      <c r="A373" s="31">
        <v>9289524.0</v>
      </c>
      <c r="B373" s="31">
        <v>1.2925673E7</v>
      </c>
    </row>
    <row r="374" ht="15.75" customHeight="1">
      <c r="A374" s="31">
        <v>8000497.0</v>
      </c>
      <c r="B374" s="31">
        <v>1.2660291E7</v>
      </c>
    </row>
    <row r="375" ht="15.75" customHeight="1">
      <c r="A375" s="31">
        <v>8318826.0</v>
      </c>
      <c r="B375" s="31">
        <v>1.2418398E7</v>
      </c>
    </row>
    <row r="376" ht="15.75" customHeight="1">
      <c r="A376" s="31">
        <v>2.5223784E7</v>
      </c>
      <c r="B376" s="31">
        <v>3.9756976E7</v>
      </c>
    </row>
    <row r="377" ht="15.75" customHeight="1">
      <c r="A377" s="31">
        <v>2.5146508E7</v>
      </c>
      <c r="B377" s="31">
        <v>3.7026156E7</v>
      </c>
    </row>
    <row r="378" ht="15.75" customHeight="1">
      <c r="A378" s="31">
        <v>2.7105202E7</v>
      </c>
      <c r="B378" s="31">
        <v>3.6854812E7</v>
      </c>
    </row>
    <row r="379" ht="15.75" customHeight="1">
      <c r="A379" s="31">
        <v>1.5082157E7</v>
      </c>
      <c r="B379" s="31">
        <v>1.9893648E7</v>
      </c>
    </row>
    <row r="380" ht="15.75" customHeight="1">
      <c r="A380" s="31">
        <v>1.2310797E7</v>
      </c>
      <c r="B380" s="31">
        <v>1.6548213E7</v>
      </c>
    </row>
    <row r="381" ht="15.75" customHeight="1">
      <c r="A381" s="31">
        <v>1.237033E7</v>
      </c>
      <c r="B381" s="31">
        <v>2.142456E7</v>
      </c>
    </row>
    <row r="382" ht="15.75" customHeight="1">
      <c r="A382" s="31">
        <v>8506794.0</v>
      </c>
      <c r="B382" s="31">
        <v>9284652.0</v>
      </c>
    </row>
    <row r="383" ht="15.75" customHeight="1">
      <c r="A383" s="31">
        <v>8635011.0</v>
      </c>
      <c r="B383" s="31">
        <v>1.0897498E7</v>
      </c>
    </row>
    <row r="384" ht="15.75" customHeight="1">
      <c r="A384" s="31">
        <v>8755434.0</v>
      </c>
      <c r="B384" s="31">
        <v>1.0291188E7</v>
      </c>
    </row>
    <row r="385" ht="15.75" customHeight="1">
      <c r="A385" s="28">
        <v>1.0319017E7</v>
      </c>
      <c r="B385" s="28">
        <v>5959937.0</v>
      </c>
    </row>
    <row r="386" ht="15.75" customHeight="1">
      <c r="A386" s="28">
        <v>1.0142173E7</v>
      </c>
      <c r="B386" s="28">
        <v>6625750.0</v>
      </c>
    </row>
    <row r="387" ht="15.75" customHeight="1">
      <c r="A387" s="28">
        <v>8384243.0</v>
      </c>
      <c r="B387" s="28">
        <v>6943319.0</v>
      </c>
    </row>
    <row r="388" ht="15.75" customHeight="1">
      <c r="A388" s="29">
        <v>1.5462404E7</v>
      </c>
      <c r="B388" s="29">
        <v>2.363283E7</v>
      </c>
    </row>
    <row r="389" ht="15.75" customHeight="1">
      <c r="A389" s="29">
        <v>1.7570944E7</v>
      </c>
      <c r="B389" s="29">
        <v>2.2378708E7</v>
      </c>
    </row>
    <row r="390" ht="15.75" customHeight="1">
      <c r="A390" s="29">
        <v>1.7063356E7</v>
      </c>
      <c r="B390" s="29">
        <v>2.0741396E7</v>
      </c>
    </row>
    <row r="391" ht="15.75" customHeight="1">
      <c r="A391" s="29">
        <v>1.2141007E7</v>
      </c>
      <c r="B391" s="29">
        <v>1.3934502E7</v>
      </c>
    </row>
    <row r="392" ht="15.75" customHeight="1">
      <c r="A392" s="29">
        <v>1.1950657E7</v>
      </c>
      <c r="B392" s="29">
        <v>1.4121742E7</v>
      </c>
    </row>
    <row r="393" ht="15.75" customHeight="1">
      <c r="A393" s="29">
        <v>1.2552508E7</v>
      </c>
      <c r="B393" s="29">
        <v>1.6379061E7</v>
      </c>
    </row>
    <row r="394" ht="15.75" customHeight="1">
      <c r="A394" s="29">
        <v>1.06593E7</v>
      </c>
      <c r="B394" s="29">
        <v>1.1564265E7</v>
      </c>
    </row>
    <row r="395" ht="15.75" customHeight="1">
      <c r="A395" s="29">
        <v>1.0909919E7</v>
      </c>
      <c r="B395" s="29">
        <v>1.2830528E7</v>
      </c>
    </row>
    <row r="396" ht="15.75" customHeight="1">
      <c r="A396" s="29">
        <v>1.0921079E7</v>
      </c>
      <c r="B396" s="29">
        <v>1.455658E7</v>
      </c>
    </row>
    <row r="397" ht="15.75" customHeight="1">
      <c r="A397" s="29">
        <v>9046263.0</v>
      </c>
      <c r="B397" s="29">
        <v>1.284023E7</v>
      </c>
    </row>
    <row r="398" ht="15.75" customHeight="1">
      <c r="A398" s="29">
        <v>8904057.0</v>
      </c>
      <c r="B398" s="29">
        <v>1.2584668E7</v>
      </c>
    </row>
    <row r="399" ht="15.75" customHeight="1">
      <c r="A399" s="29">
        <v>9336029.0</v>
      </c>
      <c r="B399" s="29">
        <v>1.2309502E7</v>
      </c>
    </row>
    <row r="400" ht="15.75" customHeight="1">
      <c r="A400" s="29">
        <v>1.2549193E7</v>
      </c>
      <c r="B400" s="29">
        <v>1.6652006E7</v>
      </c>
    </row>
    <row r="401" ht="15.75" customHeight="1">
      <c r="A401" s="29">
        <v>1.3346134E7</v>
      </c>
      <c r="B401" s="29">
        <v>1.6068219E7</v>
      </c>
    </row>
    <row r="402" ht="15.75" customHeight="1">
      <c r="A402" s="29">
        <v>1.2602994E7</v>
      </c>
      <c r="B402" s="29">
        <v>1.4514618E7</v>
      </c>
    </row>
    <row r="403" ht="15.75" customHeight="1">
      <c r="A403" s="30">
        <v>1.0784368E7</v>
      </c>
      <c r="B403" s="30">
        <v>1.5627727E7</v>
      </c>
    </row>
    <row r="404" ht="15.75" customHeight="1">
      <c r="A404" s="30">
        <v>1.0549444E7</v>
      </c>
      <c r="B404" s="30">
        <v>1.5668629E7</v>
      </c>
    </row>
    <row r="405" ht="15.75" customHeight="1">
      <c r="A405" s="30">
        <v>1.0312517E7</v>
      </c>
      <c r="B405" s="30">
        <v>1.7206748E7</v>
      </c>
    </row>
    <row r="406" ht="15.75" customHeight="1">
      <c r="A406" s="30">
        <v>1.0792504E7</v>
      </c>
      <c r="B406" s="30">
        <v>1.583016E7</v>
      </c>
    </row>
    <row r="407" ht="15.75" customHeight="1">
      <c r="A407" s="30">
        <v>1.1889406E7</v>
      </c>
      <c r="B407" s="30">
        <v>1.6042501E7</v>
      </c>
    </row>
    <row r="408" ht="15.75" customHeight="1">
      <c r="A408" s="30">
        <v>1.2070841E7</v>
      </c>
      <c r="B408" s="30">
        <v>1.575603E7</v>
      </c>
    </row>
    <row r="409" ht="15.75" customHeight="1">
      <c r="A409" s="30">
        <v>1.0734827E7</v>
      </c>
      <c r="B409" s="30">
        <v>1.7291856E7</v>
      </c>
    </row>
    <row r="410" ht="15.75" customHeight="1">
      <c r="A410" s="30">
        <v>1.1079891E7</v>
      </c>
      <c r="B410" s="30">
        <v>1.5921757E7</v>
      </c>
    </row>
    <row r="411" ht="15.75" customHeight="1">
      <c r="A411" s="30">
        <v>1.0754392E7</v>
      </c>
      <c r="B411" s="30">
        <v>1.2411293E7</v>
      </c>
    </row>
    <row r="412" ht="15.75" customHeight="1">
      <c r="A412" s="30">
        <v>1.0203061E7</v>
      </c>
      <c r="B412" s="30">
        <v>1.3100434E7</v>
      </c>
    </row>
    <row r="413" ht="15.75" customHeight="1">
      <c r="A413" s="30">
        <v>1.0205782E7</v>
      </c>
      <c r="B413" s="30">
        <v>1.2975312E7</v>
      </c>
    </row>
    <row r="414" ht="15.75" customHeight="1">
      <c r="A414" s="30">
        <v>1.0278562E7</v>
      </c>
      <c r="B414" s="30">
        <v>1.395616E7</v>
      </c>
    </row>
    <row r="415" ht="15.75" customHeight="1">
      <c r="A415" s="30">
        <v>1.0143519E7</v>
      </c>
      <c r="B415" s="30">
        <v>1.2571606E7</v>
      </c>
    </row>
    <row r="416" ht="15.75" customHeight="1">
      <c r="A416" s="30">
        <v>1.0081588E7</v>
      </c>
      <c r="B416" s="30">
        <v>1.3484615E7</v>
      </c>
    </row>
    <row r="417" ht="15.75" customHeight="1">
      <c r="A417" s="30">
        <v>1.0305733E7</v>
      </c>
      <c r="B417" s="30">
        <v>1.5114175E7</v>
      </c>
    </row>
    <row r="418" ht="15.75" customHeight="1">
      <c r="A418" s="31">
        <v>1.2783954E7</v>
      </c>
      <c r="B418" s="31">
        <v>1.7778252E7</v>
      </c>
    </row>
    <row r="419" ht="15.75" customHeight="1">
      <c r="A419" s="31">
        <v>1.232559E7</v>
      </c>
      <c r="B419" s="31">
        <v>1.8040984E7</v>
      </c>
    </row>
    <row r="420" ht="15.75" customHeight="1">
      <c r="A420" s="31">
        <v>1.3142517E7</v>
      </c>
      <c r="B420" s="31">
        <v>1.8016604E7</v>
      </c>
    </row>
    <row r="421" ht="15.75" customHeight="1">
      <c r="A421" s="31">
        <v>1.048579E7</v>
      </c>
      <c r="B421" s="31">
        <v>1.5605361E7</v>
      </c>
    </row>
    <row r="422" ht="15.75" customHeight="1">
      <c r="A422" s="31">
        <v>9156043.0</v>
      </c>
      <c r="B422" s="31">
        <v>1.5345866E7</v>
      </c>
    </row>
    <row r="423" ht="15.75" customHeight="1">
      <c r="A423" s="31">
        <v>9522807.0</v>
      </c>
      <c r="B423" s="31">
        <v>1.5144791E7</v>
      </c>
    </row>
    <row r="424" ht="15.75" customHeight="1">
      <c r="A424" s="31">
        <v>2.8711098E7</v>
      </c>
      <c r="B424" s="31">
        <v>4.6873048E7</v>
      </c>
    </row>
    <row r="425" ht="15.75" customHeight="1">
      <c r="A425" s="31">
        <v>2.8702548E7</v>
      </c>
      <c r="B425" s="31">
        <v>4.3696544E7</v>
      </c>
    </row>
    <row r="426" ht="15.75" customHeight="1">
      <c r="A426" s="31">
        <v>3.0827026E7</v>
      </c>
      <c r="B426" s="31">
        <v>4.3468596E7</v>
      </c>
    </row>
    <row r="427" ht="15.75" customHeight="1">
      <c r="A427" s="31">
        <v>1.717016E7</v>
      </c>
      <c r="B427" s="31">
        <v>2.4184242E7</v>
      </c>
    </row>
    <row r="428" ht="15.75" customHeight="1">
      <c r="A428" s="31">
        <v>1.4052143E7</v>
      </c>
      <c r="B428" s="31">
        <v>2.007033E7</v>
      </c>
    </row>
    <row r="429" ht="15.75" customHeight="1">
      <c r="A429" s="31">
        <v>1.4355648E7</v>
      </c>
      <c r="B429" s="31">
        <v>2.6930902E7</v>
      </c>
    </row>
    <row r="430" ht="15.75" customHeight="1">
      <c r="A430" s="31">
        <v>9416534.0</v>
      </c>
      <c r="B430" s="31">
        <v>1.1021202E7</v>
      </c>
    </row>
    <row r="431" ht="15.75" customHeight="1">
      <c r="A431" s="31">
        <v>9690819.0</v>
      </c>
      <c r="B431" s="31">
        <v>1.2874093E7</v>
      </c>
    </row>
    <row r="432" ht="15.75" customHeight="1">
      <c r="A432" s="31">
        <v>9824920.0</v>
      </c>
      <c r="B432" s="31">
        <v>1.2246146E7</v>
      </c>
    </row>
    <row r="433" ht="15.75" customHeight="1">
      <c r="A433" s="28">
        <v>1.0481499E7</v>
      </c>
      <c r="B433" s="28">
        <v>6085910.0</v>
      </c>
    </row>
    <row r="434" ht="15.75" customHeight="1">
      <c r="A434" s="28">
        <v>1.0230828E7</v>
      </c>
      <c r="B434" s="28">
        <v>6749160.0</v>
      </c>
    </row>
    <row r="435" ht="15.75" customHeight="1">
      <c r="A435" s="28">
        <v>8473593.0</v>
      </c>
      <c r="B435" s="28">
        <v>7075101.0</v>
      </c>
    </row>
    <row r="436" ht="15.75" customHeight="1">
      <c r="A436" s="29">
        <v>1.764542E7</v>
      </c>
      <c r="B436" s="29">
        <v>2.8320896E7</v>
      </c>
    </row>
    <row r="437" ht="15.75" customHeight="1">
      <c r="A437" s="29">
        <v>1.9987264E7</v>
      </c>
      <c r="B437" s="29">
        <v>2.6823522E7</v>
      </c>
    </row>
    <row r="438" ht="15.75" customHeight="1">
      <c r="A438" s="29">
        <v>1.9492842E7</v>
      </c>
      <c r="B438" s="29">
        <v>2.4682228E7</v>
      </c>
    </row>
    <row r="439" ht="15.75" customHeight="1">
      <c r="A439" s="29">
        <v>1.3704658E7</v>
      </c>
      <c r="B439" s="29">
        <v>1.6482084E7</v>
      </c>
    </row>
    <row r="440" ht="15.75" customHeight="1">
      <c r="A440" s="29">
        <v>1.3423915E7</v>
      </c>
      <c r="B440" s="29">
        <v>1.679172E7</v>
      </c>
    </row>
    <row r="441" ht="15.75" customHeight="1">
      <c r="A441" s="29">
        <v>1.4224095E7</v>
      </c>
      <c r="B441" s="29">
        <v>1.9910652E7</v>
      </c>
    </row>
    <row r="442" ht="15.75" customHeight="1">
      <c r="A442" s="29">
        <v>1.1805148E7</v>
      </c>
      <c r="B442" s="29">
        <v>1.347776E7</v>
      </c>
    </row>
    <row r="443" ht="15.75" customHeight="1">
      <c r="A443" s="29">
        <v>1.2347375E7</v>
      </c>
      <c r="B443" s="29">
        <v>1.531069E7</v>
      </c>
    </row>
    <row r="444" ht="15.75" customHeight="1">
      <c r="A444" s="29">
        <v>1.2358505E7</v>
      </c>
      <c r="B444" s="29">
        <v>1.7298068E7</v>
      </c>
    </row>
    <row r="445" ht="15.75" customHeight="1">
      <c r="A445" s="29">
        <v>1.015398E7</v>
      </c>
      <c r="B445" s="29">
        <v>1.5198582E7</v>
      </c>
    </row>
    <row r="446" ht="15.75" customHeight="1">
      <c r="A446" s="29">
        <v>9952192.0</v>
      </c>
      <c r="B446" s="29">
        <v>1.4968413E7</v>
      </c>
    </row>
    <row r="447" ht="15.75" customHeight="1">
      <c r="A447" s="29">
        <v>1.0562157E7</v>
      </c>
      <c r="B447" s="29">
        <v>1.4616463E7</v>
      </c>
    </row>
    <row r="448" ht="15.75" customHeight="1">
      <c r="A448" s="29">
        <v>1.4226502E7</v>
      </c>
      <c r="B448" s="29">
        <v>1.98235E7</v>
      </c>
    </row>
    <row r="449" ht="15.75" customHeight="1">
      <c r="A449" s="29">
        <v>1.5122268E7</v>
      </c>
      <c r="B449" s="29">
        <v>1.894267E7</v>
      </c>
    </row>
    <row r="450" ht="15.75" customHeight="1">
      <c r="A450" s="29">
        <v>1.4228931E7</v>
      </c>
      <c r="B450" s="29">
        <v>1.6871082E7</v>
      </c>
    </row>
    <row r="451" ht="15.75" customHeight="1">
      <c r="A451" s="30">
        <v>1.1944548E7</v>
      </c>
      <c r="B451" s="30">
        <v>1.8486848E7</v>
      </c>
    </row>
    <row r="452" ht="15.75" customHeight="1">
      <c r="A452" s="30">
        <v>1.1737674E7</v>
      </c>
      <c r="B452" s="30">
        <v>1.8644876E7</v>
      </c>
    </row>
    <row r="453" ht="15.75" customHeight="1">
      <c r="A453" s="30">
        <v>1.1523676E7</v>
      </c>
      <c r="B453" s="30">
        <v>2.0822688E7</v>
      </c>
    </row>
    <row r="454" ht="15.75" customHeight="1">
      <c r="A454" s="30">
        <v>1.196633E7</v>
      </c>
      <c r="B454" s="30">
        <v>1.8350364E7</v>
      </c>
    </row>
    <row r="455" ht="15.75" customHeight="1">
      <c r="A455" s="30">
        <v>1.3134272E7</v>
      </c>
      <c r="B455" s="30">
        <v>1.861046E7</v>
      </c>
    </row>
    <row r="456" ht="15.75" customHeight="1">
      <c r="A456" s="30">
        <v>1.3181602E7</v>
      </c>
      <c r="B456" s="30">
        <v>1.863514E7</v>
      </c>
    </row>
    <row r="457" ht="15.75" customHeight="1">
      <c r="A457" s="30">
        <v>1.2043316E7</v>
      </c>
      <c r="B457" s="30">
        <v>2.018814E7</v>
      </c>
    </row>
    <row r="458" ht="15.75" customHeight="1">
      <c r="A458" s="30">
        <v>1.2409686E7</v>
      </c>
      <c r="B458" s="30">
        <v>1.8596924E7</v>
      </c>
    </row>
    <row r="459" ht="15.75" customHeight="1">
      <c r="A459" s="30">
        <v>1.208142E7</v>
      </c>
      <c r="B459" s="30">
        <v>1.4318925E7</v>
      </c>
    </row>
    <row r="460" ht="15.75" customHeight="1">
      <c r="A460" s="30">
        <v>1.1445859E7</v>
      </c>
      <c r="B460" s="30">
        <v>1.5721438E7</v>
      </c>
    </row>
    <row r="461" ht="15.75" customHeight="1">
      <c r="A461" s="30">
        <v>1.1446447E7</v>
      </c>
      <c r="B461" s="30">
        <v>1.5390575E7</v>
      </c>
    </row>
    <row r="462" ht="15.75" customHeight="1">
      <c r="A462" s="30">
        <v>1.1413002E7</v>
      </c>
      <c r="B462" s="30">
        <v>1.6450283E7</v>
      </c>
    </row>
    <row r="463" ht="15.75" customHeight="1">
      <c r="A463" s="30">
        <v>1.134491E7</v>
      </c>
      <c r="B463" s="30">
        <v>1.4997286E7</v>
      </c>
    </row>
    <row r="464" ht="15.75" customHeight="1">
      <c r="A464" s="30">
        <v>1.1311366E7</v>
      </c>
      <c r="B464" s="30">
        <v>1.6124938E7</v>
      </c>
    </row>
    <row r="465" ht="15.75" customHeight="1">
      <c r="A465" s="30">
        <v>1.1639833E7</v>
      </c>
      <c r="B465" s="30">
        <v>1.8427748E7</v>
      </c>
    </row>
    <row r="466" ht="15.75" customHeight="1">
      <c r="A466" s="31">
        <v>1.4499034E7</v>
      </c>
      <c r="B466" s="31">
        <v>2.1292674E7</v>
      </c>
    </row>
    <row r="467" ht="15.75" customHeight="1">
      <c r="A467" s="31">
        <v>1.3884463E7</v>
      </c>
      <c r="B467" s="31">
        <v>2.1763662E7</v>
      </c>
    </row>
    <row r="468" ht="15.75" customHeight="1">
      <c r="A468" s="31">
        <v>1.4890172E7</v>
      </c>
      <c r="B468" s="31">
        <v>2.1503416E7</v>
      </c>
    </row>
    <row r="469" ht="15.75" customHeight="1">
      <c r="A469" s="31">
        <v>1.1671327E7</v>
      </c>
      <c r="B469" s="31">
        <v>1.8533716E7</v>
      </c>
    </row>
    <row r="470" ht="15.75" customHeight="1">
      <c r="A470" s="31">
        <v>1.0344922E7</v>
      </c>
      <c r="B470" s="31">
        <v>1.834496E7</v>
      </c>
    </row>
    <row r="471" ht="15.75" customHeight="1">
      <c r="A471" s="31">
        <v>1.0750698E7</v>
      </c>
      <c r="B471" s="31">
        <v>1.8174048E7</v>
      </c>
    </row>
    <row r="472" ht="15.75" customHeight="1">
      <c r="A472" s="31">
        <v>3.2228142E7</v>
      </c>
      <c r="B472" s="31">
        <v>5.4261956E7</v>
      </c>
    </row>
    <row r="473" ht="15.75" customHeight="1">
      <c r="A473" s="31">
        <v>3.216269E7</v>
      </c>
      <c r="B473" s="31">
        <v>5.0335608E7</v>
      </c>
    </row>
    <row r="474" ht="15.75" customHeight="1">
      <c r="A474" s="31">
        <v>3.433288E7</v>
      </c>
      <c r="B474" s="31">
        <v>5.0350888E7</v>
      </c>
    </row>
    <row r="475" ht="15.75" customHeight="1">
      <c r="A475" s="31">
        <v>1.9321518E7</v>
      </c>
      <c r="B475" s="31">
        <v>2.8914408E7</v>
      </c>
    </row>
    <row r="476" ht="15.75" customHeight="1">
      <c r="A476" s="31">
        <v>1.5708615E7</v>
      </c>
      <c r="B476" s="31">
        <v>2.4103764E7</v>
      </c>
    </row>
    <row r="477" ht="15.75" customHeight="1">
      <c r="A477" s="31">
        <v>1.6034026E7</v>
      </c>
      <c r="B477" s="31">
        <v>3.3126268E7</v>
      </c>
    </row>
    <row r="478" ht="15.75" customHeight="1">
      <c r="A478" s="31">
        <v>1.0426843E7</v>
      </c>
      <c r="B478" s="31">
        <v>1.3009177E7</v>
      </c>
    </row>
    <row r="479" ht="15.75" customHeight="1">
      <c r="A479" s="31">
        <v>1.078213E7</v>
      </c>
      <c r="B479" s="31">
        <v>1.512104E7</v>
      </c>
    </row>
    <row r="480" ht="15.75" customHeight="1">
      <c r="A480" s="31">
        <v>1.099075E7</v>
      </c>
      <c r="B480" s="31">
        <v>1.4415372E7</v>
      </c>
    </row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0.43"/>
    <col customWidth="1" min="5" max="6" width="14.43"/>
  </cols>
  <sheetData>
    <row r="1" ht="15.75" customHeight="1">
      <c r="A1" s="32" t="s">
        <v>36</v>
      </c>
      <c r="B1" s="32" t="s">
        <v>1</v>
      </c>
      <c r="C1" s="32" t="s">
        <v>37</v>
      </c>
      <c r="D1" s="32"/>
      <c r="E1" s="32" t="s">
        <v>38</v>
      </c>
      <c r="F1" s="33" t="s">
        <v>39</v>
      </c>
      <c r="G1" s="32" t="s">
        <v>40</v>
      </c>
      <c r="H1" s="32" t="s">
        <v>41</v>
      </c>
      <c r="I1" s="34"/>
      <c r="J1" s="35" t="s">
        <v>39</v>
      </c>
      <c r="K1" s="36" t="s">
        <v>40</v>
      </c>
      <c r="L1" s="36" t="s">
        <v>41</v>
      </c>
      <c r="N1" s="35" t="s">
        <v>39</v>
      </c>
      <c r="O1" s="36" t="s">
        <v>40</v>
      </c>
      <c r="P1" s="36" t="s">
        <v>41</v>
      </c>
      <c r="T1" s="37">
        <v>1.0</v>
      </c>
      <c r="U1" s="37">
        <v>2.0</v>
      </c>
      <c r="V1" s="37">
        <v>3.0</v>
      </c>
      <c r="W1" s="38"/>
    </row>
    <row r="2" ht="15.75" customHeight="1">
      <c r="A2" s="25" t="s">
        <v>42</v>
      </c>
      <c r="B2" s="25" t="s">
        <v>43</v>
      </c>
      <c r="C2" s="39">
        <v>0.0</v>
      </c>
      <c r="D2" s="39"/>
      <c r="E2" s="28">
        <v>9044550.0</v>
      </c>
      <c r="F2" s="40"/>
      <c r="J2" s="41"/>
      <c r="K2" s="41"/>
      <c r="L2" s="41"/>
      <c r="N2" s="41"/>
      <c r="O2" s="41"/>
      <c r="P2" s="41"/>
      <c r="T2" s="38"/>
      <c r="U2" s="38"/>
      <c r="V2" s="38"/>
      <c r="W2" s="38"/>
    </row>
    <row r="3" ht="15.75" customHeight="1">
      <c r="A3" s="25" t="s">
        <v>42</v>
      </c>
      <c r="B3" s="25" t="s">
        <v>43</v>
      </c>
      <c r="C3" s="39">
        <v>0.0</v>
      </c>
      <c r="D3" s="39"/>
      <c r="E3" s="28">
        <v>9043178.0</v>
      </c>
      <c r="F3" s="40"/>
      <c r="J3" s="41"/>
      <c r="K3" s="41"/>
      <c r="L3" s="41"/>
      <c r="N3" s="41"/>
      <c r="O3" s="41"/>
      <c r="P3" s="41"/>
      <c r="T3" s="38"/>
      <c r="U3" s="38"/>
      <c r="V3" s="38"/>
      <c r="W3" s="38"/>
    </row>
    <row r="4" ht="15.75" customHeight="1">
      <c r="A4" s="25" t="s">
        <v>42</v>
      </c>
      <c r="B4" s="25" t="s">
        <v>43</v>
      </c>
      <c r="C4" s="39">
        <v>0.0</v>
      </c>
      <c r="D4" s="39" t="str">
        <f>CONCATENATE(A4,B4,C4)</f>
        <v>Sem ABAPbranco0</v>
      </c>
      <c r="E4" s="28">
        <v>7633102.0</v>
      </c>
      <c r="F4" s="42">
        <f>AVERAGE(E2:E4)</f>
        <v>8573610</v>
      </c>
      <c r="G4" s="25">
        <f>STDEV(E2:E4)/F4*100</f>
        <v>9.500130159</v>
      </c>
      <c r="H4" s="25" t="s">
        <v>44</v>
      </c>
      <c r="J4" s="43">
        <v>2649314.5</v>
      </c>
      <c r="K4" s="41" t="s">
        <v>44</v>
      </c>
      <c r="L4" s="41" t="s">
        <v>44</v>
      </c>
      <c r="N4" s="43">
        <v>2100959.5</v>
      </c>
      <c r="O4" s="41" t="s">
        <v>44</v>
      </c>
      <c r="P4" s="41" t="s">
        <v>44</v>
      </c>
      <c r="T4" s="38"/>
      <c r="U4" s="38"/>
      <c r="V4" s="38"/>
      <c r="W4" s="38"/>
    </row>
    <row r="5" ht="15.75" customHeight="1">
      <c r="A5" s="25" t="s">
        <v>42</v>
      </c>
      <c r="B5" s="25" t="s">
        <v>45</v>
      </c>
      <c r="C5" s="39">
        <v>0.0</v>
      </c>
      <c r="D5" s="39"/>
      <c r="E5" s="29">
        <v>3706544.0</v>
      </c>
      <c r="F5" s="40"/>
      <c r="J5" s="44"/>
      <c r="K5" s="41"/>
      <c r="L5" s="41"/>
      <c r="N5" s="44"/>
      <c r="O5" s="41"/>
      <c r="P5" s="41"/>
      <c r="T5" s="38"/>
      <c r="U5" s="38"/>
      <c r="V5" s="38"/>
      <c r="W5" s="38"/>
    </row>
    <row r="6" ht="15.75" customHeight="1">
      <c r="A6" s="25" t="s">
        <v>42</v>
      </c>
      <c r="B6" s="25" t="s">
        <v>45</v>
      </c>
      <c r="C6" s="39">
        <v>0.0</v>
      </c>
      <c r="D6" s="39"/>
      <c r="E6" s="29">
        <v>3541082.0</v>
      </c>
      <c r="F6" s="40"/>
      <c r="J6" s="44"/>
      <c r="K6" s="41"/>
      <c r="L6" s="41"/>
      <c r="N6" s="44"/>
      <c r="O6" s="41"/>
      <c r="P6" s="41"/>
      <c r="T6" s="38"/>
      <c r="U6" s="38"/>
      <c r="V6" s="38"/>
      <c r="W6" s="38"/>
    </row>
    <row r="7" ht="15.75" customHeight="1">
      <c r="A7" s="25" t="s">
        <v>42</v>
      </c>
      <c r="B7" s="25" t="s">
        <v>45</v>
      </c>
      <c r="C7" s="39">
        <v>0.0</v>
      </c>
      <c r="D7" s="39" t="str">
        <f>CONCATENATE(A7,B7,C7)</f>
        <v>Sem ABAPC10</v>
      </c>
      <c r="E7" s="29">
        <v>3716974.0</v>
      </c>
      <c r="F7" s="42">
        <f>AVERAGE(E5:E7)</f>
        <v>3654866.667</v>
      </c>
      <c r="G7" s="25">
        <f>STDEV(E5:E7)/F7*100</f>
        <v>2.699915474</v>
      </c>
      <c r="H7" s="42">
        <f>F7-$F$4</f>
        <v>-4918743.333</v>
      </c>
      <c r="J7" s="45">
        <f>AVERAGE(E5:E7)</f>
        <v>3654866.667</v>
      </c>
      <c r="K7" s="46">
        <f>STDEV(E5:E7)/F7*100</f>
        <v>2.699915474</v>
      </c>
      <c r="L7" s="45">
        <f>J7-$J$4</f>
        <v>1005552.167</v>
      </c>
      <c r="N7" s="45">
        <f>AVERAGE(E5:E7)</f>
        <v>3654866.667</v>
      </c>
      <c r="O7" s="46">
        <f>STDEV(E5:E7)/F7*100</f>
        <v>2.699915474</v>
      </c>
      <c r="P7" s="47">
        <f>N7-$N$4</f>
        <v>1553907.167</v>
      </c>
      <c r="T7" s="37" t="str">
        <f>IF(H7&gt;0,"+","-")</f>
        <v>-</v>
      </c>
      <c r="U7" s="37" t="str">
        <f>IF(L7&gt;0,"+","-")</f>
        <v>+</v>
      </c>
      <c r="V7" s="37" t="str">
        <f>IF(P7&gt;0,"+","-")</f>
        <v>+</v>
      </c>
      <c r="W7" s="38" t="str">
        <f>IF(T7="+","1",IF(U7="+","2",IF(V7="+","3","ERRADO")))</f>
        <v>2</v>
      </c>
    </row>
    <row r="8" ht="15.75" customHeight="1">
      <c r="A8" s="25" t="s">
        <v>42</v>
      </c>
      <c r="B8" s="25" t="s">
        <v>46</v>
      </c>
      <c r="C8" s="39">
        <v>0.0</v>
      </c>
      <c r="D8" s="39"/>
      <c r="E8" s="29">
        <v>4122910.0</v>
      </c>
      <c r="F8" s="40"/>
      <c r="J8" s="44"/>
      <c r="K8" s="41"/>
      <c r="L8" s="41"/>
      <c r="N8" s="44"/>
      <c r="O8" s="41"/>
      <c r="P8" s="41"/>
      <c r="T8" s="38"/>
      <c r="U8" s="38"/>
      <c r="V8" s="38"/>
      <c r="W8" s="38"/>
    </row>
    <row r="9" ht="15.75" customHeight="1">
      <c r="A9" s="25" t="s">
        <v>42</v>
      </c>
      <c r="B9" s="25" t="s">
        <v>46</v>
      </c>
      <c r="C9" s="39">
        <v>0.0</v>
      </c>
      <c r="D9" s="39"/>
      <c r="E9" s="29">
        <v>4303260.0</v>
      </c>
      <c r="F9" s="40"/>
      <c r="J9" s="44"/>
      <c r="K9" s="41"/>
      <c r="L9" s="41"/>
      <c r="N9" s="44"/>
      <c r="O9" s="41"/>
      <c r="P9" s="41"/>
      <c r="T9" s="38"/>
      <c r="U9" s="38"/>
      <c r="V9" s="38"/>
      <c r="W9" s="38"/>
    </row>
    <row r="10" ht="15.75" customHeight="1">
      <c r="A10" s="25" t="s">
        <v>42</v>
      </c>
      <c r="B10" s="25" t="s">
        <v>46</v>
      </c>
      <c r="C10" s="39">
        <v>0.0</v>
      </c>
      <c r="D10" s="39" t="str">
        <f>CONCATENATE(A10,B10,C10)</f>
        <v>Sem ABAPC20</v>
      </c>
      <c r="E10" s="29">
        <v>3971736.0</v>
      </c>
      <c r="F10" s="42">
        <f>AVERAGE(E8:E10)</f>
        <v>4132635.333</v>
      </c>
      <c r="G10" s="25">
        <f>STDEV(E8:E10)/F10*100</f>
        <v>4.016222576</v>
      </c>
      <c r="H10" s="42">
        <f>F10-$F$4</f>
        <v>-4440974.667</v>
      </c>
      <c r="J10" s="45">
        <f>AVERAGE(E8:E10)</f>
        <v>4132635.333</v>
      </c>
      <c r="K10" s="46">
        <f>STDEV(E8:E10)/F10*100</f>
        <v>4.016222576</v>
      </c>
      <c r="L10" s="45">
        <f>J10-$J$4</f>
        <v>1483320.833</v>
      </c>
      <c r="N10" s="45">
        <f>AVERAGE(E8:E10)</f>
        <v>4132635.333</v>
      </c>
      <c r="O10" s="46">
        <f>STDEV(E8:E10)/F10*100</f>
        <v>4.016222576</v>
      </c>
      <c r="P10" s="47">
        <f>N10-$N$4</f>
        <v>2031675.833</v>
      </c>
      <c r="T10" s="37" t="str">
        <f>IF(H10&gt;0,"+","-")</f>
        <v>-</v>
      </c>
      <c r="U10" s="37" t="str">
        <f>IF(L10&gt;0,"+","-")</f>
        <v>+</v>
      </c>
      <c r="V10" s="37" t="str">
        <f>IF(P10&gt;0,"+","-")</f>
        <v>+</v>
      </c>
      <c r="W10" s="38" t="str">
        <f>IF(T10="+","1",IF(U10="+","2",IF(V10="+","3","ERRADO")))</f>
        <v>2</v>
      </c>
    </row>
    <row r="11" ht="15.75" customHeight="1">
      <c r="A11" s="25" t="s">
        <v>42</v>
      </c>
      <c r="B11" s="25" t="s">
        <v>47</v>
      </c>
      <c r="C11" s="39">
        <v>0.0</v>
      </c>
      <c r="D11" s="39"/>
      <c r="F11" s="40"/>
      <c r="I11" s="29">
        <v>5025485.0</v>
      </c>
      <c r="J11" s="44"/>
      <c r="K11" s="41"/>
      <c r="L11" s="41"/>
      <c r="N11" s="44"/>
      <c r="O11" s="41"/>
      <c r="P11" s="41"/>
      <c r="T11" s="38"/>
      <c r="U11" s="38"/>
      <c r="V11" s="38"/>
      <c r="W11" s="38"/>
    </row>
    <row r="12" ht="15.75" customHeight="1">
      <c r="A12" s="25" t="s">
        <v>42</v>
      </c>
      <c r="B12" s="25" t="s">
        <v>47</v>
      </c>
      <c r="C12" s="39">
        <v>0.0</v>
      </c>
      <c r="D12" s="39"/>
      <c r="E12" s="29">
        <v>3690256.0</v>
      </c>
      <c r="F12" s="40"/>
      <c r="J12" s="44"/>
      <c r="K12" s="41"/>
      <c r="L12" s="41"/>
      <c r="N12" s="44"/>
      <c r="O12" s="41"/>
      <c r="P12" s="41"/>
      <c r="T12" s="38"/>
      <c r="U12" s="38"/>
      <c r="V12" s="38"/>
      <c r="W12" s="38"/>
    </row>
    <row r="13" ht="15.75" customHeight="1">
      <c r="A13" s="25" t="s">
        <v>42</v>
      </c>
      <c r="B13" s="25" t="s">
        <v>47</v>
      </c>
      <c r="C13" s="39">
        <v>0.0</v>
      </c>
      <c r="D13" s="39" t="str">
        <f>CONCATENATE(A13,B13,C13)</f>
        <v>Sem ABAPC30</v>
      </c>
      <c r="E13" s="29">
        <v>3688774.0</v>
      </c>
      <c r="F13" s="42">
        <f>AVERAGE(E11:E13)</f>
        <v>3689515</v>
      </c>
      <c r="G13" s="48">
        <f>STDEV(E11:E13)/F13*100</f>
        <v>0.02840298114</v>
      </c>
      <c r="H13" s="42">
        <f>F13-$F$4</f>
        <v>-4884095</v>
      </c>
      <c r="J13" s="45">
        <f>AVERAGE(E11:E13)</f>
        <v>3689515</v>
      </c>
      <c r="K13" s="46">
        <f>STDEV(E11:E13)/F13*100</f>
        <v>0.02840298114</v>
      </c>
      <c r="L13" s="45">
        <f>J13-$J$4</f>
        <v>1040200.5</v>
      </c>
      <c r="N13" s="45">
        <f>AVERAGE(E11:E13)</f>
        <v>3689515</v>
      </c>
      <c r="O13" s="46">
        <f>STDEV(E11:E13)/F13*100</f>
        <v>0.02840298114</v>
      </c>
      <c r="P13" s="47">
        <f>N13-$N$4</f>
        <v>1588555.5</v>
      </c>
      <c r="T13" s="37" t="str">
        <f>IF(H13&gt;0,"+","-")</f>
        <v>-</v>
      </c>
      <c r="U13" s="37" t="str">
        <f>IF(L13&gt;0,"+","-")</f>
        <v>+</v>
      </c>
      <c r="V13" s="37" t="str">
        <f>IF(P13&gt;0,"+","-")</f>
        <v>+</v>
      </c>
      <c r="W13" s="38" t="str">
        <f>IF(T13="+","1",IF(U13="+","2",IF(V13="+","3","ERRADO")))</f>
        <v>2</v>
      </c>
    </row>
    <row r="14" ht="15.75" customHeight="1">
      <c r="A14" s="25" t="s">
        <v>42</v>
      </c>
      <c r="B14" s="25" t="s">
        <v>48</v>
      </c>
      <c r="C14" s="39">
        <v>0.0</v>
      </c>
      <c r="D14" s="39"/>
      <c r="E14" s="29">
        <v>3079150.0</v>
      </c>
      <c r="F14" s="40"/>
      <c r="J14" s="44"/>
      <c r="K14" s="41"/>
      <c r="L14" s="41"/>
      <c r="N14" s="44"/>
      <c r="O14" s="41"/>
      <c r="P14" s="41"/>
      <c r="T14" s="38"/>
      <c r="U14" s="38"/>
      <c r="V14" s="38"/>
      <c r="W14" s="38"/>
    </row>
    <row r="15" ht="15.75" customHeight="1">
      <c r="A15" s="25" t="s">
        <v>42</v>
      </c>
      <c r="B15" s="25" t="s">
        <v>48</v>
      </c>
      <c r="C15" s="39">
        <v>0.0</v>
      </c>
      <c r="D15" s="39"/>
      <c r="E15" s="29">
        <v>3136853.0</v>
      </c>
      <c r="F15" s="40"/>
      <c r="J15" s="44"/>
      <c r="K15" s="41"/>
      <c r="L15" s="41"/>
      <c r="N15" s="44"/>
      <c r="O15" s="41"/>
      <c r="P15" s="41"/>
      <c r="T15" s="38"/>
      <c r="U15" s="38"/>
      <c r="V15" s="38"/>
      <c r="W15" s="38"/>
    </row>
    <row r="16" ht="15.75" customHeight="1">
      <c r="A16" s="25" t="s">
        <v>42</v>
      </c>
      <c r="B16" s="25" t="s">
        <v>48</v>
      </c>
      <c r="C16" s="39">
        <v>0.0</v>
      </c>
      <c r="D16" s="39" t="str">
        <f>CONCATENATE(A16,B16,C16)</f>
        <v>Sem ABAPC40</v>
      </c>
      <c r="E16" s="29">
        <v>2629076.0</v>
      </c>
      <c r="F16" s="42">
        <f>AVERAGE(E14:E16)</f>
        <v>2948359.667</v>
      </c>
      <c r="G16" s="25">
        <f>STDEV(E14:E16)/F16*100</f>
        <v>9.429273942</v>
      </c>
      <c r="H16" s="42">
        <f>F16-$F$4</f>
        <v>-5625250.333</v>
      </c>
      <c r="J16" s="45">
        <f>AVERAGE(E14:E16)</f>
        <v>2948359.667</v>
      </c>
      <c r="K16" s="46">
        <f>STDEV(E14:E16)/F16*100</f>
        <v>9.429273942</v>
      </c>
      <c r="L16" s="45">
        <f>J16-$J$4</f>
        <v>299045.1667</v>
      </c>
      <c r="N16" s="45">
        <f>AVERAGE(E14:E16)</f>
        <v>2948359.667</v>
      </c>
      <c r="O16" s="46">
        <f>STDEV(E14:E16)/F16*100</f>
        <v>9.429273942</v>
      </c>
      <c r="P16" s="47">
        <f>N16-$N$4</f>
        <v>847400.1667</v>
      </c>
      <c r="T16" s="37" t="str">
        <f>IF(H16&gt;0,"+","-")</f>
        <v>-</v>
      </c>
      <c r="U16" s="37" t="str">
        <f>IF(L16&gt;0,"+","-")</f>
        <v>+</v>
      </c>
      <c r="V16" s="37" t="str">
        <f>IF(P16&gt;0,"+","-")</f>
        <v>+</v>
      </c>
      <c r="W16" s="38" t="str">
        <f>IF(T16="+","1",IF(U16="+","2",IF(V16="+","3","ERRADO")))</f>
        <v>2</v>
      </c>
    </row>
    <row r="17" ht="15.75" customHeight="1">
      <c r="A17" s="25" t="s">
        <v>42</v>
      </c>
      <c r="B17" s="25" t="s">
        <v>49</v>
      </c>
      <c r="C17" s="39">
        <v>0.0</v>
      </c>
      <c r="D17" s="39"/>
      <c r="E17" s="29">
        <v>3759331.0</v>
      </c>
      <c r="F17" s="40"/>
      <c r="J17" s="44"/>
      <c r="K17" s="41"/>
      <c r="L17" s="41"/>
      <c r="N17" s="44"/>
      <c r="O17" s="41"/>
      <c r="P17" s="41"/>
      <c r="T17" s="38"/>
      <c r="U17" s="38"/>
      <c r="V17" s="38"/>
      <c r="W17" s="38"/>
    </row>
    <row r="18" ht="15.75" customHeight="1">
      <c r="A18" s="25" t="s">
        <v>42</v>
      </c>
      <c r="B18" s="25" t="s">
        <v>49</v>
      </c>
      <c r="C18" s="39">
        <v>0.0</v>
      </c>
      <c r="D18" s="39"/>
      <c r="E18" s="29">
        <v>3718115.0</v>
      </c>
      <c r="F18" s="40"/>
      <c r="J18" s="44"/>
      <c r="K18" s="41"/>
      <c r="L18" s="41"/>
      <c r="N18" s="44"/>
      <c r="O18" s="41"/>
      <c r="P18" s="41"/>
      <c r="T18" s="38"/>
      <c r="U18" s="38"/>
      <c r="V18" s="38"/>
      <c r="W18" s="38"/>
    </row>
    <row r="19" ht="15.75" customHeight="1">
      <c r="A19" s="25" t="s">
        <v>42</v>
      </c>
      <c r="B19" s="25" t="s">
        <v>49</v>
      </c>
      <c r="C19" s="39">
        <v>0.0</v>
      </c>
      <c r="D19" s="39" t="str">
        <f>CONCATENATE(A19,B19,C19)</f>
        <v>Sem ABAPC50</v>
      </c>
      <c r="E19" s="29">
        <v>3610271.0</v>
      </c>
      <c r="F19" s="42">
        <f>AVERAGE(E17:E19)</f>
        <v>3695905.667</v>
      </c>
      <c r="G19" s="25">
        <f>STDEV(E17:E19)/F19*100</f>
        <v>2.082624164</v>
      </c>
      <c r="H19" s="42">
        <f>F19-$F$4</f>
        <v>-4877704.333</v>
      </c>
      <c r="J19" s="45">
        <f>AVERAGE(E17:E19)</f>
        <v>3695905.667</v>
      </c>
      <c r="K19" s="46">
        <f>STDEV(E17:E19)/F19*100</f>
        <v>2.082624164</v>
      </c>
      <c r="L19" s="45">
        <f>J19-$J$4</f>
        <v>1046591.167</v>
      </c>
      <c r="N19" s="45">
        <f>AVERAGE(E17:E19)</f>
        <v>3695905.667</v>
      </c>
      <c r="O19" s="46">
        <f>STDEV(E17:E19)/F19*100</f>
        <v>2.082624164</v>
      </c>
      <c r="P19" s="47">
        <f>N19-$N$4</f>
        <v>1594946.167</v>
      </c>
      <c r="T19" s="37" t="str">
        <f>IF(H19&gt;0,"+","-")</f>
        <v>-</v>
      </c>
      <c r="U19" s="37" t="str">
        <f>IF(L19&gt;0,"+","-")</f>
        <v>+</v>
      </c>
      <c r="V19" s="37" t="str">
        <f>IF(P19&gt;0,"+","-")</f>
        <v>+</v>
      </c>
      <c r="W19" s="38" t="str">
        <f>IF(T19="+","1",IF(U19="+","2",IF(V19="+","3","ERRADO")))</f>
        <v>2</v>
      </c>
    </row>
    <row r="20" ht="15.75" customHeight="1">
      <c r="A20" s="25" t="s">
        <v>42</v>
      </c>
      <c r="B20" s="25" t="s">
        <v>50</v>
      </c>
      <c r="C20" s="39">
        <v>0.0</v>
      </c>
      <c r="D20" s="39"/>
      <c r="E20" s="30">
        <v>4402004.0</v>
      </c>
      <c r="F20" s="40"/>
      <c r="J20" s="44"/>
      <c r="K20" s="41"/>
      <c r="L20" s="41"/>
      <c r="N20" s="44"/>
      <c r="O20" s="41"/>
      <c r="P20" s="41"/>
      <c r="T20" s="38"/>
      <c r="U20" s="38"/>
      <c r="V20" s="38"/>
      <c r="W20" s="38"/>
    </row>
    <row r="21" ht="15.75" customHeight="1">
      <c r="A21" s="25" t="s">
        <v>42</v>
      </c>
      <c r="B21" s="25" t="s">
        <v>50</v>
      </c>
      <c r="C21" s="39">
        <v>0.0</v>
      </c>
      <c r="D21" s="39"/>
      <c r="E21" s="30">
        <v>4341057.0</v>
      </c>
      <c r="F21" s="40"/>
      <c r="J21" s="44"/>
      <c r="K21" s="41"/>
      <c r="L21" s="41"/>
      <c r="N21" s="44"/>
      <c r="O21" s="41"/>
      <c r="P21" s="41"/>
      <c r="T21" s="38"/>
      <c r="U21" s="38"/>
      <c r="V21" s="38"/>
      <c r="W21" s="38"/>
    </row>
    <row r="22" ht="15.75" customHeight="1">
      <c r="A22" s="25" t="s">
        <v>42</v>
      </c>
      <c r="B22" s="25" t="s">
        <v>50</v>
      </c>
      <c r="C22" s="39">
        <v>0.0</v>
      </c>
      <c r="D22" s="39" t="str">
        <f>CONCATENATE(A22,B22,C22)</f>
        <v>Sem ABAP1BP3_10</v>
      </c>
      <c r="E22" s="30">
        <v>3815931.0</v>
      </c>
      <c r="F22" s="42">
        <f>AVERAGE(E20:E22)</f>
        <v>4186330.667</v>
      </c>
      <c r="G22" s="25">
        <f>STDEV(E20:E22)/F22*100</f>
        <v>7.696949389</v>
      </c>
      <c r="H22" s="42">
        <f>F22-$F$4</f>
        <v>-4387279.333</v>
      </c>
      <c r="J22" s="45">
        <f>AVERAGE(E20:E22)</f>
        <v>4186330.667</v>
      </c>
      <c r="K22" s="46">
        <f>STDEV(E20:E22)/F22*100</f>
        <v>7.696949389</v>
      </c>
      <c r="L22" s="45">
        <f>J22-$J$4</f>
        <v>1537016.167</v>
      </c>
      <c r="N22" s="45">
        <f>AVERAGE(E20:E22)</f>
        <v>4186330.667</v>
      </c>
      <c r="O22" s="46">
        <f>STDEV(E20:E22)/F22*100</f>
        <v>7.696949389</v>
      </c>
      <c r="P22" s="47">
        <f>N22-$N$4</f>
        <v>2085371.167</v>
      </c>
      <c r="T22" s="37" t="str">
        <f>IF(H22&gt;0,"+","-")</f>
        <v>-</v>
      </c>
      <c r="U22" s="37" t="str">
        <f>IF(L22&gt;0,"+","-")</f>
        <v>+</v>
      </c>
      <c r="V22" s="37" t="str">
        <f>IF(P22&gt;0,"+","-")</f>
        <v>+</v>
      </c>
      <c r="W22" s="38" t="str">
        <f>IF(T22="+","1",IF(U22="+","2",IF(V22="+","3","ERRADO")))</f>
        <v>2</v>
      </c>
    </row>
    <row r="23" ht="15.75" customHeight="1">
      <c r="A23" s="25" t="s">
        <v>42</v>
      </c>
      <c r="B23" s="25" t="s">
        <v>51</v>
      </c>
      <c r="C23" s="39">
        <v>0.0</v>
      </c>
      <c r="D23" s="39"/>
      <c r="E23" s="30">
        <v>4799295.0</v>
      </c>
      <c r="F23" s="40"/>
      <c r="J23" s="44"/>
      <c r="K23" s="41"/>
      <c r="L23" s="41"/>
      <c r="N23" s="44"/>
      <c r="O23" s="41"/>
      <c r="P23" s="41"/>
      <c r="T23" s="38"/>
      <c r="U23" s="38"/>
      <c r="V23" s="38"/>
      <c r="W23" s="38"/>
    </row>
    <row r="24" ht="15.75" customHeight="1">
      <c r="A24" s="25" t="s">
        <v>42</v>
      </c>
      <c r="B24" s="25" t="s">
        <v>51</v>
      </c>
      <c r="C24" s="39">
        <v>0.0</v>
      </c>
      <c r="D24" s="39"/>
      <c r="E24" s="30">
        <v>5170660.0</v>
      </c>
      <c r="F24" s="40"/>
      <c r="J24" s="44"/>
      <c r="K24" s="41"/>
      <c r="L24" s="41"/>
      <c r="N24" s="44"/>
      <c r="O24" s="41"/>
      <c r="P24" s="41"/>
      <c r="T24" s="38"/>
      <c r="U24" s="38"/>
      <c r="V24" s="38"/>
      <c r="W24" s="38"/>
    </row>
    <row r="25" ht="15.75" customHeight="1">
      <c r="A25" s="25" t="s">
        <v>42</v>
      </c>
      <c r="B25" s="25" t="s">
        <v>51</v>
      </c>
      <c r="C25" s="39">
        <v>0.0</v>
      </c>
      <c r="D25" s="39" t="str">
        <f>CONCATENATE(A25,B25,C25)</f>
        <v>Sem ABAP1BP3_20</v>
      </c>
      <c r="F25" s="42">
        <f>AVERAGE(E23:E25)</f>
        <v>4984977.5</v>
      </c>
      <c r="G25" s="48">
        <f>STDEV(E23:E25)/F25*100</f>
        <v>5.267721064</v>
      </c>
      <c r="H25" s="42">
        <f>F25-$F$4</f>
        <v>-3588632.5</v>
      </c>
      <c r="I25" s="30">
        <v>6300884.0</v>
      </c>
      <c r="J25" s="45">
        <f>AVERAGE(E23:E25)</f>
        <v>4984977.5</v>
      </c>
      <c r="K25" s="46">
        <f>STDEV(E23:E25)/F25*100</f>
        <v>5.267721064</v>
      </c>
      <c r="L25" s="45">
        <f>J25-$J$4</f>
        <v>2335663</v>
      </c>
      <c r="N25" s="45">
        <f>AVERAGE(E23:E25)</f>
        <v>4984977.5</v>
      </c>
      <c r="O25" s="46">
        <f>STDEV(E23:E25)/F25*100</f>
        <v>5.267721064</v>
      </c>
      <c r="P25" s="47">
        <f>N25-$N$4</f>
        <v>2884018</v>
      </c>
      <c r="T25" s="37" t="str">
        <f>IF(H25&gt;0,"+","-")</f>
        <v>-</v>
      </c>
      <c r="U25" s="37" t="str">
        <f>IF(L25&gt;0,"+","-")</f>
        <v>+</v>
      </c>
      <c r="V25" s="37" t="str">
        <f>IF(P25&gt;0,"+","-")</f>
        <v>+</v>
      </c>
      <c r="W25" s="38" t="str">
        <f>IF(T25="+","1",IF(U25="+","2",IF(V25="+","3","ERRADO")))</f>
        <v>2</v>
      </c>
    </row>
    <row r="26" ht="15.75" customHeight="1">
      <c r="A26" s="25" t="s">
        <v>42</v>
      </c>
      <c r="B26" s="25" t="s">
        <v>52</v>
      </c>
      <c r="C26" s="39">
        <v>0.0</v>
      </c>
      <c r="D26" s="39"/>
      <c r="E26" s="30">
        <v>3525652.0</v>
      </c>
      <c r="F26" s="40"/>
      <c r="J26" s="44"/>
      <c r="K26" s="41"/>
      <c r="L26" s="41"/>
      <c r="N26" s="44"/>
      <c r="O26" s="41"/>
      <c r="P26" s="41"/>
      <c r="T26" s="38"/>
      <c r="U26" s="38"/>
      <c r="V26" s="38"/>
      <c r="W26" s="38"/>
    </row>
    <row r="27" ht="15.75" customHeight="1">
      <c r="A27" s="25" t="s">
        <v>42</v>
      </c>
      <c r="B27" s="25" t="s">
        <v>52</v>
      </c>
      <c r="C27" s="39">
        <v>0.0</v>
      </c>
      <c r="D27" s="39"/>
      <c r="E27" s="30">
        <v>3886644.0</v>
      </c>
      <c r="F27" s="40"/>
      <c r="J27" s="44"/>
      <c r="K27" s="41"/>
      <c r="L27" s="41"/>
      <c r="N27" s="44"/>
      <c r="O27" s="41"/>
      <c r="P27" s="41"/>
      <c r="T27" s="38"/>
      <c r="U27" s="38"/>
      <c r="V27" s="38"/>
      <c r="W27" s="38"/>
    </row>
    <row r="28" ht="15.75" customHeight="1">
      <c r="A28" s="25" t="s">
        <v>42</v>
      </c>
      <c r="B28" s="25" t="s">
        <v>52</v>
      </c>
      <c r="C28" s="39">
        <v>0.0</v>
      </c>
      <c r="D28" s="39" t="str">
        <f>CONCATENATE(A28,B28,C28)</f>
        <v>Sem ABAP1BP3_30</v>
      </c>
      <c r="E28" s="30">
        <v>3359278.0</v>
      </c>
      <c r="F28" s="42">
        <f>AVERAGE(E26:E28)</f>
        <v>3590524.667</v>
      </c>
      <c r="G28" s="25">
        <f>STDEV(E26:E28)/F28*100</f>
        <v>7.508699028</v>
      </c>
      <c r="H28" s="42">
        <f>F28-$F$4</f>
        <v>-4983085.333</v>
      </c>
      <c r="J28" s="45">
        <f>AVERAGE(E26:E28)</f>
        <v>3590524.667</v>
      </c>
      <c r="K28" s="46">
        <f>STDEV(E26:E28)/F28*100</f>
        <v>7.508699028</v>
      </c>
      <c r="L28" s="45">
        <f>J28-$J$4</f>
        <v>941210.1667</v>
      </c>
      <c r="N28" s="45">
        <f>AVERAGE(E26:E28)</f>
        <v>3590524.667</v>
      </c>
      <c r="O28" s="49">
        <f>STDEV(E26:E28)/F28*100</f>
        <v>7.508699028</v>
      </c>
      <c r="P28" s="47">
        <f>N28-$N$4</f>
        <v>1489565.167</v>
      </c>
      <c r="T28" s="37" t="str">
        <f>IF(H28&gt;0,"+","-")</f>
        <v>-</v>
      </c>
      <c r="U28" s="37" t="str">
        <f>IF(L28&gt;0,"+","-")</f>
        <v>+</v>
      </c>
      <c r="V28" s="37" t="str">
        <f>IF(P28&gt;0,"+","-")</f>
        <v>+</v>
      </c>
      <c r="W28" s="38" t="str">
        <f>IF(T28="+","1",IF(U28="+","2",IF(V28="+","3","ERRADO")))</f>
        <v>2</v>
      </c>
    </row>
    <row r="29" ht="15.75" customHeight="1">
      <c r="A29" s="25" t="s">
        <v>42</v>
      </c>
      <c r="B29" s="25" t="s">
        <v>53</v>
      </c>
      <c r="C29" s="39">
        <v>0.0</v>
      </c>
      <c r="D29" s="39"/>
      <c r="E29" s="30">
        <v>3408889.0</v>
      </c>
      <c r="F29" s="40"/>
      <c r="J29" s="44"/>
      <c r="K29" s="41"/>
      <c r="L29" s="41"/>
      <c r="N29" s="44"/>
      <c r="O29" s="41"/>
      <c r="P29" s="41"/>
      <c r="T29" s="38"/>
      <c r="U29" s="38"/>
      <c r="V29" s="38"/>
      <c r="W29" s="38"/>
    </row>
    <row r="30" ht="15.75" customHeight="1">
      <c r="A30" s="25" t="s">
        <v>42</v>
      </c>
      <c r="B30" s="25" t="s">
        <v>53</v>
      </c>
      <c r="C30" s="39">
        <v>0.0</v>
      </c>
      <c r="D30" s="39"/>
      <c r="E30" s="30">
        <v>3675930.0</v>
      </c>
      <c r="F30" s="40"/>
      <c r="J30" s="44"/>
      <c r="K30" s="41"/>
      <c r="L30" s="41"/>
      <c r="N30" s="44"/>
      <c r="O30" s="41"/>
      <c r="P30" s="41"/>
      <c r="T30" s="38"/>
      <c r="U30" s="38"/>
      <c r="V30" s="38"/>
      <c r="W30" s="38"/>
    </row>
    <row r="31" ht="15.75" customHeight="1">
      <c r="A31" s="25" t="s">
        <v>42</v>
      </c>
      <c r="B31" s="25" t="s">
        <v>53</v>
      </c>
      <c r="C31" s="39">
        <v>0.0</v>
      </c>
      <c r="D31" s="39" t="str">
        <f>CONCATENATE(A31,B31,C31)</f>
        <v>Sem ABAP1BP3_40</v>
      </c>
      <c r="E31" s="30">
        <v>4004120.0</v>
      </c>
      <c r="F31" s="42">
        <f>AVERAGE(E29:E31)</f>
        <v>3696313</v>
      </c>
      <c r="G31" s="25">
        <f>STDEV(E29:E31)/F31*100</f>
        <v>8.065835731</v>
      </c>
      <c r="H31" s="42">
        <f>F31-$F$4</f>
        <v>-4877297</v>
      </c>
      <c r="J31" s="45">
        <f>AVERAGE(E29:E31)</f>
        <v>3696313</v>
      </c>
      <c r="K31" s="46">
        <f>STDEV(E29:E31)/F31*100</f>
        <v>8.065835731</v>
      </c>
      <c r="L31" s="45">
        <f>J31-$J$4</f>
        <v>1046998.5</v>
      </c>
      <c r="N31" s="45">
        <f>AVERAGE(E29:E31)</f>
        <v>3696313</v>
      </c>
      <c r="O31" s="46">
        <f>STDEV(E29:E31)/F31*100</f>
        <v>8.065835731</v>
      </c>
      <c r="P31" s="47">
        <f>N31-$N$4</f>
        <v>1595353.5</v>
      </c>
      <c r="T31" s="37" t="str">
        <f>IF(H31&gt;0,"+","-")</f>
        <v>-</v>
      </c>
      <c r="U31" s="37" t="str">
        <f>IF(L31&gt;0,"+","-")</f>
        <v>+</v>
      </c>
      <c r="V31" s="37" t="str">
        <f>IF(P31&gt;0,"+","-")</f>
        <v>+</v>
      </c>
      <c r="W31" s="38" t="str">
        <f>IF(T31="+","1",IF(U31="+","2",IF(V31="+","3","ERRADO")))</f>
        <v>2</v>
      </c>
    </row>
    <row r="32" ht="15.75" customHeight="1">
      <c r="A32" s="25" t="s">
        <v>42</v>
      </c>
      <c r="B32" s="25" t="s">
        <v>54</v>
      </c>
      <c r="C32" s="39">
        <v>0.0</v>
      </c>
      <c r="D32" s="39"/>
      <c r="E32" s="30">
        <v>4005294.0</v>
      </c>
      <c r="F32" s="40"/>
      <c r="J32" s="44"/>
      <c r="K32" s="41"/>
      <c r="L32" s="41"/>
      <c r="N32" s="44"/>
      <c r="O32" s="41"/>
      <c r="P32" s="41"/>
      <c r="T32" s="38"/>
      <c r="U32" s="38"/>
      <c r="V32" s="38"/>
      <c r="W32" s="38"/>
    </row>
    <row r="33" ht="15.75" customHeight="1">
      <c r="A33" s="25" t="s">
        <v>42</v>
      </c>
      <c r="B33" s="25" t="s">
        <v>54</v>
      </c>
      <c r="C33" s="39">
        <v>0.0</v>
      </c>
      <c r="D33" s="39"/>
      <c r="E33" s="30">
        <v>3820981.0</v>
      </c>
      <c r="F33" s="40"/>
      <c r="J33" s="44"/>
      <c r="K33" s="41"/>
      <c r="L33" s="41"/>
      <c r="N33" s="44"/>
      <c r="O33" s="41"/>
      <c r="P33" s="41"/>
      <c r="T33" s="38"/>
      <c r="U33" s="38"/>
      <c r="V33" s="38"/>
      <c r="W33" s="38"/>
    </row>
    <row r="34" ht="15.75" customHeight="1">
      <c r="A34" s="25" t="s">
        <v>42</v>
      </c>
      <c r="B34" s="25" t="s">
        <v>54</v>
      </c>
      <c r="C34" s="39">
        <v>0.0</v>
      </c>
      <c r="D34" s="39" t="str">
        <f>CONCATENATE(A34,B34,C34)</f>
        <v>Sem ABAP1BP3_50</v>
      </c>
      <c r="E34" s="30">
        <v>3548410.0</v>
      </c>
      <c r="F34" s="42">
        <f>AVERAGE(E32:E34)</f>
        <v>3791561.667</v>
      </c>
      <c r="G34" s="25">
        <f>STDEV(E32:E34)/F34*100</f>
        <v>6.062366649</v>
      </c>
      <c r="H34" s="42">
        <f>F34-$F$4</f>
        <v>-4782048.333</v>
      </c>
      <c r="J34" s="45">
        <f>AVERAGE(E32:E34)</f>
        <v>3791561.667</v>
      </c>
      <c r="K34" s="46">
        <f>STDEV(E32:E34)/F34*100</f>
        <v>6.062366649</v>
      </c>
      <c r="L34" s="45">
        <f>J34-$J$4</f>
        <v>1142247.167</v>
      </c>
      <c r="N34" s="45">
        <f>AVERAGE(E32:E34)</f>
        <v>3791561.667</v>
      </c>
      <c r="O34" s="46">
        <f>STDEV(E32:E34)/F34*100</f>
        <v>6.062366649</v>
      </c>
      <c r="P34" s="47">
        <f>N34-$N$4</f>
        <v>1690602.167</v>
      </c>
      <c r="T34" s="37" t="str">
        <f>IF(H34&gt;0,"+","-")</f>
        <v>-</v>
      </c>
      <c r="U34" s="37" t="str">
        <f>IF(L34&gt;0,"+","-")</f>
        <v>+</v>
      </c>
      <c r="V34" s="37" t="str">
        <f>IF(P34&gt;0,"+","-")</f>
        <v>+</v>
      </c>
      <c r="W34" s="38" t="str">
        <f>IF(T34="+","1",IF(U34="+","2",IF(V34="+","3","ERRADO")))</f>
        <v>2</v>
      </c>
    </row>
    <row r="35" ht="15.75" customHeight="1">
      <c r="A35" s="25" t="s">
        <v>42</v>
      </c>
      <c r="B35" s="25" t="s">
        <v>55</v>
      </c>
      <c r="C35" s="39">
        <v>0.0</v>
      </c>
      <c r="D35" s="39"/>
      <c r="E35" s="31">
        <v>4145367.0</v>
      </c>
      <c r="F35" s="40"/>
      <c r="J35" s="44"/>
      <c r="K35" s="41"/>
      <c r="L35" s="41"/>
      <c r="N35" s="44"/>
      <c r="O35" s="41"/>
      <c r="P35" s="41"/>
      <c r="T35" s="38"/>
      <c r="U35" s="38"/>
      <c r="V35" s="38"/>
      <c r="W35" s="38"/>
    </row>
    <row r="36" ht="15.75" customHeight="1">
      <c r="A36" s="25" t="s">
        <v>42</v>
      </c>
      <c r="B36" s="25" t="s">
        <v>55</v>
      </c>
      <c r="C36" s="39">
        <v>0.0</v>
      </c>
      <c r="D36" s="39"/>
      <c r="E36" s="31">
        <v>4210416.0</v>
      </c>
      <c r="F36" s="40"/>
      <c r="J36" s="44"/>
      <c r="K36" s="41"/>
      <c r="L36" s="41"/>
      <c r="N36" s="44"/>
      <c r="O36" s="41"/>
      <c r="P36" s="41"/>
      <c r="T36" s="38"/>
      <c r="U36" s="38"/>
      <c r="V36" s="38"/>
      <c r="W36" s="38"/>
    </row>
    <row r="37" ht="15.75" customHeight="1">
      <c r="A37" s="25" t="s">
        <v>42</v>
      </c>
      <c r="B37" s="25" t="s">
        <v>55</v>
      </c>
      <c r="C37" s="39">
        <v>0.0</v>
      </c>
      <c r="D37" s="39" t="str">
        <f>CONCATENATE(A37,B37,C37)</f>
        <v>Sem ABAP10BP3_10</v>
      </c>
      <c r="E37" s="31">
        <v>3804710.0</v>
      </c>
      <c r="F37" s="42">
        <f>AVERAGE(E35:E37)</f>
        <v>4053497.667</v>
      </c>
      <c r="G37" s="25">
        <f>STDEV(E35:E37)/F37*100</f>
        <v>5.375542746</v>
      </c>
      <c r="H37" s="42">
        <f>F37-$F$4</f>
        <v>-4520112.333</v>
      </c>
      <c r="J37" s="45">
        <f>AVERAGE(E35:E37)</f>
        <v>4053497.667</v>
      </c>
      <c r="K37" s="46">
        <f>STDEV(E35:E37)/F37*100</f>
        <v>5.375542746</v>
      </c>
      <c r="L37" s="45">
        <f>J37-$J$4</f>
        <v>1404183.167</v>
      </c>
      <c r="N37" s="45">
        <f>AVERAGE(E35:E37)</f>
        <v>4053497.667</v>
      </c>
      <c r="O37" s="46">
        <f>STDEV(E35:E37)/F37*100</f>
        <v>5.375542746</v>
      </c>
      <c r="P37" s="47">
        <f>N37-$N$4</f>
        <v>1952538.167</v>
      </c>
      <c r="T37" s="37" t="str">
        <f>IF(H37&gt;0,"+","-")</f>
        <v>-</v>
      </c>
      <c r="U37" s="37" t="str">
        <f>IF(L37&gt;0,"+","-")</f>
        <v>+</v>
      </c>
      <c r="V37" s="37" t="str">
        <f>IF(P37&gt;0,"+","-")</f>
        <v>+</v>
      </c>
      <c r="W37" s="38" t="str">
        <f>IF(T37="+","1",IF(U37="+","2",IF(V37="+","3","ERRADO")))</f>
        <v>2</v>
      </c>
    </row>
    <row r="38" ht="15.75" customHeight="1">
      <c r="A38" s="25" t="s">
        <v>42</v>
      </c>
      <c r="B38" s="25" t="s">
        <v>56</v>
      </c>
      <c r="C38" s="39">
        <v>0.0</v>
      </c>
      <c r="D38" s="39"/>
      <c r="F38" s="40"/>
      <c r="I38" s="31">
        <v>3654977.0</v>
      </c>
      <c r="J38" s="44"/>
      <c r="K38" s="41"/>
      <c r="L38" s="41"/>
      <c r="N38" s="44"/>
      <c r="O38" s="41"/>
      <c r="P38" s="41"/>
      <c r="T38" s="38"/>
      <c r="U38" s="38"/>
      <c r="V38" s="38"/>
      <c r="W38" s="38"/>
    </row>
    <row r="39" ht="15.75" customHeight="1">
      <c r="A39" s="25" t="s">
        <v>42</v>
      </c>
      <c r="B39" s="50" t="s">
        <v>56</v>
      </c>
      <c r="C39" s="39">
        <v>0.0</v>
      </c>
      <c r="D39" s="39"/>
      <c r="E39" s="31">
        <v>2861425.0</v>
      </c>
      <c r="F39" s="40"/>
      <c r="J39" s="44"/>
      <c r="K39" s="41"/>
      <c r="L39" s="41"/>
      <c r="N39" s="44"/>
      <c r="O39" s="41"/>
      <c r="P39" s="41"/>
      <c r="T39" s="38"/>
      <c r="U39" s="38"/>
      <c r="V39" s="38"/>
      <c r="W39" s="38"/>
    </row>
    <row r="40" ht="15.75" customHeight="1">
      <c r="A40" s="25" t="s">
        <v>42</v>
      </c>
      <c r="B40" s="50" t="s">
        <v>56</v>
      </c>
      <c r="C40" s="39">
        <v>0.0</v>
      </c>
      <c r="D40" s="39" t="str">
        <f>CONCATENATE(A40,B40,C40)</f>
        <v>Sem ABAP10BP3_20</v>
      </c>
      <c r="E40" s="31">
        <v>2967129.0</v>
      </c>
      <c r="F40" s="42">
        <f>AVERAGE(E38:E40)</f>
        <v>2914277</v>
      </c>
      <c r="G40" s="48">
        <f>STDEV(E38:E40)/F40*100</f>
        <v>2.564753289</v>
      </c>
      <c r="H40" s="42">
        <f>F40-$F$4</f>
        <v>-5659333</v>
      </c>
      <c r="J40" s="45">
        <f>AVERAGE(E38:E40)</f>
        <v>2914277</v>
      </c>
      <c r="K40" s="46">
        <f>STDEV(E38:E40)/F40*100</f>
        <v>2.564753289</v>
      </c>
      <c r="L40" s="45">
        <f>J40-$J$4</f>
        <v>264962.5</v>
      </c>
      <c r="N40" s="45">
        <f>AVERAGE(E38:E40)</f>
        <v>2914277</v>
      </c>
      <c r="O40" s="49">
        <f>STDEV(E38:E40)/F40*100</f>
        <v>2.564753289</v>
      </c>
      <c r="P40" s="47">
        <f>N40-$N$4</f>
        <v>813317.5</v>
      </c>
      <c r="T40" s="37" t="str">
        <f>IF(H40&gt;0,"+","-")</f>
        <v>-</v>
      </c>
      <c r="U40" s="37" t="str">
        <f>IF(L40&gt;0,"+","-")</f>
        <v>+</v>
      </c>
      <c r="V40" s="37" t="str">
        <f>IF(P40&gt;0,"+","-")</f>
        <v>+</v>
      </c>
      <c r="W40" s="38" t="str">
        <f>IF(T40="+","1",IF(U40="+","2",IF(V40="+","3","ERRADO")))</f>
        <v>2</v>
      </c>
    </row>
    <row r="41" ht="15.75" customHeight="1">
      <c r="A41" s="25" t="s">
        <v>42</v>
      </c>
      <c r="B41" s="50" t="s">
        <v>57</v>
      </c>
      <c r="C41" s="39">
        <v>0.0</v>
      </c>
      <c r="D41" s="39"/>
      <c r="E41" s="31">
        <v>4119290.0</v>
      </c>
      <c r="F41" s="40"/>
      <c r="J41" s="44"/>
      <c r="K41" s="41"/>
      <c r="L41" s="41"/>
      <c r="N41" s="44"/>
      <c r="O41" s="41"/>
      <c r="P41" s="41"/>
      <c r="T41" s="38"/>
      <c r="U41" s="38"/>
      <c r="V41" s="38"/>
      <c r="W41" s="38"/>
    </row>
    <row r="42" ht="15.75" customHeight="1">
      <c r="A42" s="25" t="s">
        <v>42</v>
      </c>
      <c r="B42" s="50" t="s">
        <v>57</v>
      </c>
      <c r="C42" s="39">
        <v>0.0</v>
      </c>
      <c r="D42" s="39"/>
      <c r="E42" s="31">
        <v>4233551.0</v>
      </c>
      <c r="F42" s="40"/>
      <c r="J42" s="44"/>
      <c r="K42" s="41"/>
      <c r="L42" s="41"/>
      <c r="N42" s="44"/>
      <c r="O42" s="41"/>
      <c r="P42" s="41"/>
      <c r="T42" s="38"/>
      <c r="U42" s="38"/>
      <c r="V42" s="38"/>
      <c r="W42" s="38"/>
    </row>
    <row r="43" ht="15.75" customHeight="1">
      <c r="A43" s="25" t="s">
        <v>42</v>
      </c>
      <c r="B43" s="50" t="s">
        <v>57</v>
      </c>
      <c r="C43" s="39">
        <v>0.0</v>
      </c>
      <c r="D43" s="39" t="str">
        <f>CONCATENATE(A43,B43,C43)</f>
        <v>Sem ABAP10BP3_30</v>
      </c>
      <c r="F43" s="42">
        <f>AVERAGE(E41:E43)</f>
        <v>4176420.5</v>
      </c>
      <c r="G43" s="48">
        <f>STDEV(E41:E43)/F43*100</f>
        <v>1.934544855</v>
      </c>
      <c r="H43" s="42">
        <f>F43-$F$4</f>
        <v>-4397189.5</v>
      </c>
      <c r="I43" s="31">
        <v>5412268.0</v>
      </c>
      <c r="J43" s="45">
        <f>AVERAGE(E41:E43)</f>
        <v>4176420.5</v>
      </c>
      <c r="K43" s="46">
        <f>STDEV(E41:E43)/F43*100</f>
        <v>1.934544855</v>
      </c>
      <c r="L43" s="45">
        <f>J43-$J$4</f>
        <v>1527106</v>
      </c>
      <c r="N43" s="45">
        <f>AVERAGE(E41:E43)</f>
        <v>4176420.5</v>
      </c>
      <c r="O43" s="49">
        <f>STDEV(E41:E43)/F43*100</f>
        <v>1.934544855</v>
      </c>
      <c r="P43" s="47">
        <f>N43-$N$4</f>
        <v>2075461</v>
      </c>
      <c r="T43" s="37" t="str">
        <f>IF(H43&gt;0,"+","-")</f>
        <v>-</v>
      </c>
      <c r="U43" s="37" t="str">
        <f>IF(L43&gt;0,"+","-")</f>
        <v>+</v>
      </c>
      <c r="V43" s="37" t="str">
        <f>IF(P43&gt;0,"+","-")</f>
        <v>+</v>
      </c>
      <c r="W43" s="38" t="str">
        <f>IF(T43="+","1",IF(U43="+","2",IF(V43="+","3","ERRADO")))</f>
        <v>2</v>
      </c>
    </row>
    <row r="44" ht="15.75" customHeight="1">
      <c r="A44" s="25" t="s">
        <v>42</v>
      </c>
      <c r="B44" s="50" t="s">
        <v>58</v>
      </c>
      <c r="C44" s="39">
        <v>0.0</v>
      </c>
      <c r="D44" s="39"/>
      <c r="E44" s="31">
        <v>4868643.0</v>
      </c>
      <c r="F44" s="40"/>
      <c r="J44" s="44"/>
      <c r="K44" s="41"/>
      <c r="L44" s="41"/>
      <c r="N44" s="44"/>
      <c r="O44" s="41"/>
      <c r="P44" s="41"/>
      <c r="T44" s="38"/>
      <c r="U44" s="38"/>
      <c r="V44" s="38"/>
      <c r="W44" s="38"/>
    </row>
    <row r="45" ht="15.75" customHeight="1">
      <c r="A45" s="25" t="s">
        <v>42</v>
      </c>
      <c r="B45" s="50" t="s">
        <v>58</v>
      </c>
      <c r="C45" s="39">
        <v>0.0</v>
      </c>
      <c r="D45" s="39"/>
      <c r="E45" s="31">
        <v>4116579.0</v>
      </c>
      <c r="F45" s="40"/>
      <c r="J45" s="44"/>
      <c r="K45" s="41"/>
      <c r="L45" s="41"/>
      <c r="N45" s="44"/>
      <c r="O45" s="41"/>
      <c r="P45" s="41"/>
      <c r="T45" s="38"/>
      <c r="U45" s="38"/>
      <c r="V45" s="38"/>
      <c r="W45" s="38"/>
    </row>
    <row r="46" ht="15.75" customHeight="1">
      <c r="A46" s="25" t="s">
        <v>42</v>
      </c>
      <c r="B46" s="50" t="s">
        <v>58</v>
      </c>
      <c r="C46" s="39">
        <v>0.0</v>
      </c>
      <c r="D46" s="39" t="str">
        <f>CONCATENATE(A46,B46,C46)</f>
        <v>Sem ABAP10BP3_40</v>
      </c>
      <c r="E46" s="31">
        <v>4347330.0</v>
      </c>
      <c r="F46" s="42">
        <f>AVERAGE(E44:E46)</f>
        <v>4444184</v>
      </c>
      <c r="G46" s="25">
        <f>STDEV(E44:E46)/F46*100</f>
        <v>8.669159374</v>
      </c>
      <c r="H46" s="42">
        <f>F46-$F$4</f>
        <v>-4129426</v>
      </c>
      <c r="J46" s="45">
        <f>AVERAGE(E44:E46)</f>
        <v>4444184</v>
      </c>
      <c r="K46" s="46">
        <f>STDEV(E44:E46)/F46*100</f>
        <v>8.669159374</v>
      </c>
      <c r="L46" s="45">
        <f>J46-$J$4</f>
        <v>1794869.5</v>
      </c>
      <c r="N46" s="45">
        <f>AVERAGE(E44:E46)</f>
        <v>4444184</v>
      </c>
      <c r="O46" s="46">
        <f>STDEV(E44:E46)/F46*100</f>
        <v>8.669159374</v>
      </c>
      <c r="P46" s="47">
        <f>N46-$N$4</f>
        <v>2343224.5</v>
      </c>
      <c r="T46" s="37" t="str">
        <f>IF(H46&gt;0,"+","-")</f>
        <v>-</v>
      </c>
      <c r="U46" s="37" t="str">
        <f>IF(L46&gt;0,"+","-")</f>
        <v>+</v>
      </c>
      <c r="V46" s="37" t="str">
        <f>IF(P46&gt;0,"+","-")</f>
        <v>+</v>
      </c>
      <c r="W46" s="38" t="str">
        <f>IF(T46="+","1",IF(U46="+","2",IF(V46="+","3","ERRADO")))</f>
        <v>2</v>
      </c>
    </row>
    <row r="47" ht="15.75" customHeight="1">
      <c r="A47" s="25" t="s">
        <v>42</v>
      </c>
      <c r="B47" s="50" t="s">
        <v>59</v>
      </c>
      <c r="C47" s="39">
        <v>0.0</v>
      </c>
      <c r="D47" s="39"/>
      <c r="E47" s="31">
        <v>3954795.0</v>
      </c>
      <c r="F47" s="40"/>
      <c r="J47" s="44"/>
      <c r="K47" s="41"/>
      <c r="L47" s="41"/>
      <c r="N47" s="44"/>
      <c r="O47" s="41"/>
      <c r="P47" s="41"/>
      <c r="T47" s="38"/>
      <c r="U47" s="38"/>
      <c r="V47" s="38"/>
      <c r="W47" s="38"/>
    </row>
    <row r="48" ht="15.75" customHeight="1">
      <c r="A48" s="25" t="s">
        <v>42</v>
      </c>
      <c r="B48" s="50" t="s">
        <v>59</v>
      </c>
      <c r="C48" s="39">
        <v>0.0</v>
      </c>
      <c r="D48" s="39"/>
      <c r="E48" s="31">
        <v>3703397.0</v>
      </c>
      <c r="F48" s="40"/>
      <c r="J48" s="44"/>
      <c r="K48" s="41"/>
      <c r="L48" s="41"/>
      <c r="N48" s="44"/>
      <c r="O48" s="41"/>
      <c r="P48" s="41"/>
      <c r="T48" s="38"/>
      <c r="U48" s="38"/>
      <c r="V48" s="38"/>
      <c r="W48" s="38"/>
    </row>
    <row r="49" ht="15.75" customHeight="1">
      <c r="A49" s="25" t="s">
        <v>42</v>
      </c>
      <c r="B49" s="50" t="s">
        <v>59</v>
      </c>
      <c r="C49" s="39">
        <v>0.0</v>
      </c>
      <c r="D49" s="39" t="str">
        <f>CONCATENATE(A49,B49,C49)</f>
        <v>Sem ABAP10BP3_50</v>
      </c>
      <c r="E49" s="31">
        <v>3487756.0</v>
      </c>
      <c r="F49" s="42">
        <f>AVERAGE(E47:E49)</f>
        <v>3715316</v>
      </c>
      <c r="G49" s="25">
        <f>STDEV(E47:E49)/F49*100</f>
        <v>6.291457348</v>
      </c>
      <c r="H49" s="42">
        <f>F49-$F$4</f>
        <v>-4858294</v>
      </c>
      <c r="J49" s="45">
        <f>AVERAGE(E47:E49)</f>
        <v>3715316</v>
      </c>
      <c r="K49" s="46">
        <f>STDEV(E47:E49)/F49*100</f>
        <v>6.291457348</v>
      </c>
      <c r="L49" s="45">
        <f>J49-$J$4</f>
        <v>1066001.5</v>
      </c>
      <c r="N49" s="45">
        <f>AVERAGE(E47:E49)</f>
        <v>3715316</v>
      </c>
      <c r="O49" s="49">
        <f>STDEV(E47:E49)/F49*100</f>
        <v>6.291457348</v>
      </c>
      <c r="P49" s="47">
        <f>N49-$N$4</f>
        <v>1614356.5</v>
      </c>
      <c r="T49" s="37" t="str">
        <f>IF(H49&gt;0,"+","-")</f>
        <v>-</v>
      </c>
      <c r="U49" s="37" t="str">
        <f>IF(L49&gt;0,"+","-")</f>
        <v>+</v>
      </c>
      <c r="V49" s="37" t="str">
        <f>IF(P49&gt;0,"+","-")</f>
        <v>+</v>
      </c>
      <c r="W49" s="38" t="str">
        <f>IF(T49="+","1",IF(U49="+","2",IF(V49="+","3","ERRADO")))</f>
        <v>2</v>
      </c>
    </row>
    <row r="50" ht="15.75" customHeight="1">
      <c r="A50" s="51" t="s">
        <v>60</v>
      </c>
      <c r="B50" s="51" t="s">
        <v>43</v>
      </c>
      <c r="C50" s="39">
        <v>0.0</v>
      </c>
      <c r="D50" s="39"/>
      <c r="E50" s="28">
        <v>5029336.0</v>
      </c>
      <c r="F50" s="40"/>
      <c r="J50" s="52"/>
      <c r="K50" s="53"/>
      <c r="L50" s="53"/>
      <c r="N50" s="52"/>
      <c r="O50" s="53"/>
      <c r="P50" s="53"/>
      <c r="T50" s="38"/>
      <c r="U50" s="38"/>
      <c r="V50" s="38"/>
      <c r="W50" s="38"/>
    </row>
    <row r="51" ht="15.75" customHeight="1">
      <c r="A51" s="51" t="s">
        <v>60</v>
      </c>
      <c r="B51" s="51" t="s">
        <v>43</v>
      </c>
      <c r="C51" s="39">
        <v>0.0</v>
      </c>
      <c r="D51" s="39"/>
      <c r="E51" s="28">
        <v>5791443.0</v>
      </c>
      <c r="F51" s="40"/>
      <c r="J51" s="52"/>
      <c r="K51" s="53"/>
      <c r="L51" s="53"/>
      <c r="N51" s="52"/>
      <c r="O51" s="53"/>
      <c r="P51" s="53"/>
      <c r="T51" s="38"/>
      <c r="U51" s="38"/>
      <c r="V51" s="38"/>
      <c r="W51" s="38"/>
    </row>
    <row r="52" ht="15.75" customHeight="1">
      <c r="A52" s="51" t="s">
        <v>60</v>
      </c>
      <c r="B52" s="51" t="s">
        <v>43</v>
      </c>
      <c r="C52" s="39">
        <v>0.0</v>
      </c>
      <c r="D52" s="39" t="str">
        <f>CONCATENATE(A52,B52,C52)</f>
        <v>Com ABAPbranco0</v>
      </c>
      <c r="E52" s="28">
        <v>6067756.0</v>
      </c>
      <c r="F52" s="42">
        <f>AVERAGE(E50:E52)</f>
        <v>5629511.667</v>
      </c>
      <c r="G52" s="25">
        <f>STDEV(E50:E52)/F52*100</f>
        <v>9.553499014</v>
      </c>
      <c r="H52" s="25" t="s">
        <v>44</v>
      </c>
      <c r="J52" s="43">
        <v>4116850.6666666665</v>
      </c>
      <c r="K52" s="41" t="s">
        <v>44</v>
      </c>
      <c r="L52" s="41" t="s">
        <v>44</v>
      </c>
      <c r="N52" s="43">
        <v>3907082.5</v>
      </c>
      <c r="O52" s="41" t="s">
        <v>44</v>
      </c>
      <c r="P52" s="41" t="s">
        <v>44</v>
      </c>
      <c r="T52" s="38"/>
      <c r="U52" s="38"/>
      <c r="V52" s="38"/>
      <c r="W52" s="38"/>
    </row>
    <row r="53" ht="15.75" customHeight="1">
      <c r="A53" s="51" t="s">
        <v>60</v>
      </c>
      <c r="B53" s="51" t="s">
        <v>45</v>
      </c>
      <c r="C53" s="39">
        <v>0.0</v>
      </c>
      <c r="D53" s="39"/>
      <c r="E53" s="29">
        <v>3029293.0</v>
      </c>
      <c r="F53" s="40"/>
      <c r="J53" s="44"/>
      <c r="K53" s="41"/>
      <c r="L53" s="41"/>
      <c r="N53" s="44"/>
      <c r="O53" s="41"/>
      <c r="P53" s="41"/>
      <c r="T53" s="38"/>
      <c r="U53" s="38"/>
      <c r="V53" s="38"/>
      <c r="W53" s="38"/>
    </row>
    <row r="54" ht="15.75" customHeight="1">
      <c r="A54" s="51" t="s">
        <v>60</v>
      </c>
      <c r="B54" s="51" t="s">
        <v>45</v>
      </c>
      <c r="C54" s="39">
        <v>0.0</v>
      </c>
      <c r="D54" s="39"/>
      <c r="E54" s="29">
        <v>2852419.0</v>
      </c>
      <c r="F54" s="40"/>
      <c r="J54" s="44"/>
      <c r="K54" s="41"/>
      <c r="L54" s="41"/>
      <c r="N54" s="44"/>
      <c r="O54" s="41"/>
      <c r="P54" s="41"/>
      <c r="T54" s="38"/>
      <c r="U54" s="38"/>
      <c r="V54" s="38"/>
      <c r="W54" s="38"/>
    </row>
    <row r="55" ht="15.75" customHeight="1">
      <c r="A55" s="51" t="s">
        <v>60</v>
      </c>
      <c r="B55" s="51" t="s">
        <v>45</v>
      </c>
      <c r="C55" s="39">
        <v>0.0</v>
      </c>
      <c r="D55" s="39" t="str">
        <f>CONCATENATE(A55,B55,C55)</f>
        <v>Com ABAPC10</v>
      </c>
      <c r="E55" s="29">
        <v>3119881.0</v>
      </c>
      <c r="F55" s="42">
        <f>AVERAGE(E53:E55)</f>
        <v>3000531</v>
      </c>
      <c r="G55" s="25">
        <f>STDEV(E53:E55)/F55*100</f>
        <v>4.533562619</v>
      </c>
      <c r="H55" s="42">
        <f>F55-$F$52</f>
        <v>-2628980.667</v>
      </c>
      <c r="J55" s="45">
        <f>AVERAGE(E53:E55)</f>
        <v>3000531</v>
      </c>
      <c r="K55" s="46">
        <f>STDEV(E53:E55)/F55*100</f>
        <v>4.533562619</v>
      </c>
      <c r="L55" s="45">
        <f>J55-$J$52</f>
        <v>-1116319.667</v>
      </c>
      <c r="M55" s="54"/>
      <c r="N55" s="45">
        <f>AVERAGE(E53:E55)</f>
        <v>3000531</v>
      </c>
      <c r="O55" s="46">
        <f>STDEV(E53:E55)/F55*100</f>
        <v>4.533562619</v>
      </c>
      <c r="P55" s="47">
        <f>N55-$N$52</f>
        <v>-906551.5</v>
      </c>
      <c r="T55" s="37" t="str">
        <f>IF(H55&gt;0,"+","-")</f>
        <v>-</v>
      </c>
      <c r="U55" s="37" t="str">
        <f>IF(L55&gt;0,"+","-")</f>
        <v>-</v>
      </c>
      <c r="V55" s="37" t="str">
        <f>IF(P55&gt;0,"+","-")</f>
        <v>-</v>
      </c>
      <c r="W55" s="38" t="str">
        <f>IF(T55="+","1",IF(U55="+","2",IF(V55="+","3","ERRADO")))</f>
        <v>ERRADO</v>
      </c>
    </row>
    <row r="56" ht="15.75" customHeight="1">
      <c r="A56" s="51" t="s">
        <v>60</v>
      </c>
      <c r="B56" s="51" t="s">
        <v>46</v>
      </c>
      <c r="C56" s="39">
        <v>0.0</v>
      </c>
      <c r="D56" s="39"/>
      <c r="E56" s="29">
        <v>3689451.0</v>
      </c>
      <c r="F56" s="40"/>
      <c r="J56" s="44"/>
      <c r="K56" s="41"/>
      <c r="L56" s="41"/>
      <c r="N56" s="44"/>
      <c r="O56" s="41"/>
      <c r="P56" s="41"/>
      <c r="T56" s="38"/>
      <c r="U56" s="38"/>
      <c r="V56" s="38"/>
      <c r="W56" s="38"/>
    </row>
    <row r="57" ht="15.75" customHeight="1">
      <c r="A57" s="51" t="s">
        <v>60</v>
      </c>
      <c r="B57" s="51" t="s">
        <v>46</v>
      </c>
      <c r="C57" s="39">
        <v>0.0</v>
      </c>
      <c r="D57" s="39"/>
      <c r="E57" s="29">
        <v>3274482.0</v>
      </c>
      <c r="F57" s="40"/>
      <c r="J57" s="44"/>
      <c r="K57" s="41"/>
      <c r="L57" s="41"/>
      <c r="N57" s="44"/>
      <c r="O57" s="41"/>
      <c r="P57" s="41"/>
      <c r="T57" s="38"/>
      <c r="U57" s="38"/>
      <c r="V57" s="38"/>
      <c r="W57" s="38"/>
    </row>
    <row r="58" ht="15.75" customHeight="1">
      <c r="A58" s="51" t="s">
        <v>60</v>
      </c>
      <c r="B58" s="51" t="s">
        <v>46</v>
      </c>
      <c r="C58" s="39">
        <v>0.0</v>
      </c>
      <c r="D58" s="39" t="str">
        <f>CONCATENATE(A58,B58,C58)</f>
        <v>Com ABAPC20</v>
      </c>
      <c r="E58" s="29">
        <v>3626818.0</v>
      </c>
      <c r="F58" s="42">
        <f>AVERAGE(E56:E58)</f>
        <v>3530250.333</v>
      </c>
      <c r="G58" s="25">
        <f>STDEV(E56:E58)/F58*100</f>
        <v>6.336794919</v>
      </c>
      <c r="H58" s="42">
        <f>F58-$F$52</f>
        <v>-2099261.333</v>
      </c>
      <c r="J58" s="45">
        <f>AVERAGE(E56:E58)</f>
        <v>3530250.333</v>
      </c>
      <c r="K58" s="46">
        <f>STDEV(E56:E58)/F58*100</f>
        <v>6.336794919</v>
      </c>
      <c r="L58" s="45">
        <f>J58-$J$52</f>
        <v>-586600.3333</v>
      </c>
      <c r="M58" s="54"/>
      <c r="N58" s="45">
        <f>AVERAGE(E56:E58)</f>
        <v>3530250.333</v>
      </c>
      <c r="O58" s="46">
        <f>STDEV(E56:E58)/F58*100</f>
        <v>6.336794919</v>
      </c>
      <c r="P58" s="47">
        <f>N58-$N$52</f>
        <v>-376832.1667</v>
      </c>
      <c r="T58" s="37" t="str">
        <f>IF(H58&gt;0,"+","-")</f>
        <v>-</v>
      </c>
      <c r="U58" s="37" t="str">
        <f>IF(L58&gt;0,"+","-")</f>
        <v>-</v>
      </c>
      <c r="V58" s="37" t="str">
        <f>IF(P58&gt;0,"+","-")</f>
        <v>-</v>
      </c>
      <c r="W58" s="38" t="str">
        <f>IF(T58="+","1",IF(U58="+","2",IF(V58="+","3","ERRADO")))</f>
        <v>ERRADO</v>
      </c>
    </row>
    <row r="59" ht="15.75" customHeight="1">
      <c r="A59" s="51" t="s">
        <v>60</v>
      </c>
      <c r="B59" s="51" t="s">
        <v>47</v>
      </c>
      <c r="C59" s="39">
        <v>0.0</v>
      </c>
      <c r="D59" s="39"/>
      <c r="E59" s="29">
        <v>3899348.0</v>
      </c>
      <c r="F59" s="40"/>
      <c r="J59" s="44"/>
      <c r="K59" s="41"/>
      <c r="L59" s="41"/>
      <c r="N59" s="44"/>
      <c r="O59" s="41"/>
      <c r="P59" s="41"/>
      <c r="T59" s="38"/>
      <c r="U59" s="38"/>
      <c r="V59" s="38"/>
      <c r="W59" s="38"/>
    </row>
    <row r="60" ht="15.75" customHeight="1">
      <c r="A60" s="51" t="s">
        <v>60</v>
      </c>
      <c r="B60" s="51" t="s">
        <v>47</v>
      </c>
      <c r="C60" s="39">
        <v>0.0</v>
      </c>
      <c r="D60" s="39"/>
      <c r="E60" s="29">
        <v>3169793.0</v>
      </c>
      <c r="F60" s="40"/>
      <c r="J60" s="44"/>
      <c r="K60" s="41"/>
      <c r="L60" s="41"/>
      <c r="N60" s="44"/>
      <c r="O60" s="41"/>
      <c r="P60" s="41"/>
      <c r="T60" s="38"/>
      <c r="U60" s="38"/>
      <c r="V60" s="38"/>
      <c r="W60" s="38"/>
    </row>
    <row r="61" ht="15.75" customHeight="1">
      <c r="A61" s="51" t="s">
        <v>60</v>
      </c>
      <c r="B61" s="51" t="s">
        <v>47</v>
      </c>
      <c r="C61" s="39">
        <v>0.0</v>
      </c>
      <c r="D61" s="39" t="str">
        <f>CONCATENATE(A61,B61,C61)</f>
        <v>Com ABAPC30</v>
      </c>
      <c r="E61" s="29">
        <v>3441532.0</v>
      </c>
      <c r="F61" s="42">
        <f>AVERAGE(E59:E61)</f>
        <v>3503557.667</v>
      </c>
      <c r="G61" s="25">
        <f>STDEV(E59:E61)/F61*100</f>
        <v>10.52391085</v>
      </c>
      <c r="H61" s="42">
        <f>F61-$F$52</f>
        <v>-2125954</v>
      </c>
      <c r="J61" s="45">
        <f>AVERAGE(E59:E61)</f>
        <v>3503557.667</v>
      </c>
      <c r="K61" s="46">
        <f>STDEV(E59:E61)/F61*100</f>
        <v>10.52391085</v>
      </c>
      <c r="L61" s="45">
        <f>J61-$J$52</f>
        <v>-613293</v>
      </c>
      <c r="M61" s="54"/>
      <c r="N61" s="45">
        <f>AVERAGE(E59:E61)</f>
        <v>3503557.667</v>
      </c>
      <c r="O61" s="49">
        <f>STDEV(E59:E61)/F61*100</f>
        <v>10.52391085</v>
      </c>
      <c r="P61" s="47">
        <f>N61-$N$52</f>
        <v>-403524.8333</v>
      </c>
      <c r="T61" s="37" t="str">
        <f>IF(H61&gt;0,"+","-")</f>
        <v>-</v>
      </c>
      <c r="U61" s="37" t="str">
        <f>IF(L61&gt;0,"+","-")</f>
        <v>-</v>
      </c>
      <c r="V61" s="37" t="str">
        <f>IF(P61&gt;0,"+","-")</f>
        <v>-</v>
      </c>
      <c r="W61" s="38" t="str">
        <f>IF(T61="+","1",IF(U61="+","2",IF(V61="+","3","ERRADO")))</f>
        <v>ERRADO</v>
      </c>
    </row>
    <row r="62" ht="15.75" customHeight="1">
      <c r="A62" s="51" t="s">
        <v>60</v>
      </c>
      <c r="B62" s="51" t="s">
        <v>48</v>
      </c>
      <c r="C62" s="39">
        <v>0.0</v>
      </c>
      <c r="D62" s="39"/>
      <c r="F62" s="40"/>
      <c r="I62" s="29">
        <v>2734363.0</v>
      </c>
      <c r="J62" s="44"/>
      <c r="K62" s="41"/>
      <c r="L62" s="41"/>
      <c r="N62" s="44"/>
      <c r="O62" s="41"/>
      <c r="P62" s="41"/>
      <c r="T62" s="38"/>
      <c r="U62" s="38"/>
      <c r="V62" s="38"/>
      <c r="W62" s="38"/>
    </row>
    <row r="63" ht="15.75" customHeight="1">
      <c r="A63" s="51" t="s">
        <v>60</v>
      </c>
      <c r="B63" s="51" t="s">
        <v>48</v>
      </c>
      <c r="C63" s="39">
        <v>0.0</v>
      </c>
      <c r="D63" s="39"/>
      <c r="E63" s="29">
        <v>3359804.0</v>
      </c>
      <c r="F63" s="40"/>
      <c r="J63" s="44"/>
      <c r="K63" s="41"/>
      <c r="L63" s="41"/>
      <c r="N63" s="44"/>
      <c r="O63" s="41"/>
      <c r="P63" s="41"/>
      <c r="T63" s="38"/>
      <c r="U63" s="38"/>
      <c r="V63" s="38"/>
      <c r="W63" s="38"/>
    </row>
    <row r="64" ht="15.75" customHeight="1">
      <c r="A64" s="51" t="s">
        <v>60</v>
      </c>
      <c r="B64" s="51" t="s">
        <v>48</v>
      </c>
      <c r="C64" s="39">
        <v>0.0</v>
      </c>
      <c r="D64" s="39" t="str">
        <f>CONCATENATE(A64,B64,C64)</f>
        <v>Com ABAPC40</v>
      </c>
      <c r="E64" s="29">
        <v>3318362.0</v>
      </c>
      <c r="F64" s="42">
        <f>AVERAGE(E62:E64)</f>
        <v>3339083</v>
      </c>
      <c r="G64" s="48">
        <f>STDEV(E62:E64)/F64*100</f>
        <v>0.877603798</v>
      </c>
      <c r="H64" s="42">
        <f>F64-$F$52</f>
        <v>-2290428.667</v>
      </c>
      <c r="J64" s="45">
        <f>AVERAGE(E62:E64)</f>
        <v>3339083</v>
      </c>
      <c r="K64" s="46">
        <f>STDEV(E62:E64)/F64*100</f>
        <v>0.877603798</v>
      </c>
      <c r="L64" s="45">
        <f>J64-$J$52</f>
        <v>-777767.6667</v>
      </c>
      <c r="M64" s="54"/>
      <c r="N64" s="45">
        <f>AVERAGE(E62:E64)</f>
        <v>3339083</v>
      </c>
      <c r="O64" s="49">
        <f>STDEV(E62:E64)/F64*100</f>
        <v>0.877603798</v>
      </c>
      <c r="P64" s="47">
        <f>N64-$N$52</f>
        <v>-567999.5</v>
      </c>
      <c r="T64" s="37" t="str">
        <f>IF(H64&gt;0,"+","-")</f>
        <v>-</v>
      </c>
      <c r="U64" s="37" t="str">
        <f>IF(L64&gt;0,"+","-")</f>
        <v>-</v>
      </c>
      <c r="V64" s="37" t="str">
        <f>IF(P64&gt;0,"+","-")</f>
        <v>-</v>
      </c>
      <c r="W64" s="38" t="str">
        <f>IF(T64="+","1",IF(U64="+","2",IF(V64="+","3","ERRADO")))</f>
        <v>ERRADO</v>
      </c>
    </row>
    <row r="65" ht="15.75" customHeight="1">
      <c r="A65" s="51" t="s">
        <v>60</v>
      </c>
      <c r="B65" s="51" t="s">
        <v>49</v>
      </c>
      <c r="C65" s="39">
        <v>0.0</v>
      </c>
      <c r="D65" s="39"/>
      <c r="E65" s="29">
        <v>3479265.0</v>
      </c>
      <c r="F65" s="40"/>
      <c r="J65" s="44"/>
      <c r="K65" s="41"/>
      <c r="L65" s="41"/>
      <c r="N65" s="44"/>
      <c r="O65" s="41"/>
      <c r="P65" s="41"/>
      <c r="T65" s="38"/>
      <c r="U65" s="38"/>
      <c r="V65" s="38"/>
      <c r="W65" s="38"/>
    </row>
    <row r="66" ht="15.75" customHeight="1">
      <c r="A66" s="51" t="s">
        <v>60</v>
      </c>
      <c r="B66" s="51" t="s">
        <v>49</v>
      </c>
      <c r="C66" s="39">
        <v>0.0</v>
      </c>
      <c r="D66" s="39"/>
      <c r="E66" s="29">
        <v>3477484.0</v>
      </c>
      <c r="F66" s="40"/>
      <c r="J66" s="44"/>
      <c r="K66" s="41"/>
      <c r="L66" s="41"/>
      <c r="N66" s="44"/>
      <c r="O66" s="41"/>
      <c r="P66" s="41"/>
      <c r="T66" s="38"/>
      <c r="U66" s="38"/>
      <c r="V66" s="38"/>
      <c r="W66" s="38"/>
    </row>
    <row r="67" ht="15.75" customHeight="1">
      <c r="A67" s="51" t="s">
        <v>60</v>
      </c>
      <c r="B67" s="51" t="s">
        <v>49</v>
      </c>
      <c r="C67" s="39">
        <v>0.0</v>
      </c>
      <c r="D67" s="39" t="str">
        <f>CONCATENATE(A67,B67,C67)</f>
        <v>Com ABAPC50</v>
      </c>
      <c r="E67" s="29">
        <v>3637588.0</v>
      </c>
      <c r="F67" s="42">
        <f>AVERAGE(E65:E67)</f>
        <v>3531445.667</v>
      </c>
      <c r="G67" s="25">
        <f>STDEV(E65:E67)/F67*100</f>
        <v>2.603077579</v>
      </c>
      <c r="H67" s="42">
        <f>F67-$F$52</f>
        <v>-2098066</v>
      </c>
      <c r="J67" s="45">
        <f>AVERAGE(E65:E67)</f>
        <v>3531445.667</v>
      </c>
      <c r="K67" s="46">
        <f>STDEV(E65:E67)/F67*100</f>
        <v>2.603077579</v>
      </c>
      <c r="L67" s="45">
        <f>J67-$J$52</f>
        <v>-585405</v>
      </c>
      <c r="M67" s="54"/>
      <c r="N67" s="45">
        <f>AVERAGE(E65:E67)</f>
        <v>3531445.667</v>
      </c>
      <c r="O67" s="46">
        <f>STDEV(E65:E67)/F67*100</f>
        <v>2.603077579</v>
      </c>
      <c r="P67" s="47">
        <f>N67-$N$52</f>
        <v>-375636.8333</v>
      </c>
      <c r="T67" s="37" t="str">
        <f>IF(H67&gt;0,"+","-")</f>
        <v>-</v>
      </c>
      <c r="U67" s="37" t="str">
        <f>IF(L67&gt;0,"+","-")</f>
        <v>-</v>
      </c>
      <c r="V67" s="37" t="str">
        <f>IF(P67&gt;0,"+","-")</f>
        <v>-</v>
      </c>
      <c r="W67" s="38" t="str">
        <f>IF(T67="+","1",IF(U67="+","2",IF(V67="+","3","ERRADO")))</f>
        <v>ERRADO</v>
      </c>
    </row>
    <row r="68" ht="15.75" customHeight="1">
      <c r="A68" s="51" t="s">
        <v>60</v>
      </c>
      <c r="B68" s="51" t="s">
        <v>50</v>
      </c>
      <c r="C68" s="39">
        <v>0.0</v>
      </c>
      <c r="D68" s="39"/>
      <c r="E68" s="30">
        <v>4524500.0</v>
      </c>
      <c r="F68" s="40"/>
      <c r="J68" s="44"/>
      <c r="K68" s="41"/>
      <c r="L68" s="41"/>
      <c r="N68" s="44"/>
      <c r="O68" s="41"/>
      <c r="P68" s="41"/>
      <c r="T68" s="38"/>
      <c r="U68" s="38"/>
      <c r="V68" s="38"/>
      <c r="W68" s="38"/>
    </row>
    <row r="69" ht="15.75" customHeight="1">
      <c r="A69" s="51" t="s">
        <v>60</v>
      </c>
      <c r="B69" s="51" t="s">
        <v>50</v>
      </c>
      <c r="C69" s="39">
        <v>0.0</v>
      </c>
      <c r="D69" s="39"/>
      <c r="E69" s="30">
        <v>4066199.0</v>
      </c>
      <c r="F69" s="40"/>
      <c r="J69" s="44"/>
      <c r="K69" s="41"/>
      <c r="L69" s="41"/>
      <c r="N69" s="44"/>
      <c r="O69" s="41"/>
      <c r="P69" s="41"/>
      <c r="T69" s="38"/>
      <c r="U69" s="38"/>
      <c r="V69" s="38"/>
      <c r="W69" s="38"/>
    </row>
    <row r="70" ht="15.75" customHeight="1">
      <c r="A70" s="51" t="s">
        <v>60</v>
      </c>
      <c r="B70" s="51" t="s">
        <v>50</v>
      </c>
      <c r="C70" s="39">
        <v>0.0</v>
      </c>
      <c r="D70" s="39" t="str">
        <f>CONCATENATE(A70,B70,C70)</f>
        <v>Com ABAP1BP3_10</v>
      </c>
      <c r="E70" s="30">
        <v>4325131.0</v>
      </c>
      <c r="F70" s="42">
        <f>AVERAGE(E68:E70)</f>
        <v>4305276.667</v>
      </c>
      <c r="G70" s="25">
        <f>STDEV(E68:E70)/F70*100</f>
        <v>5.337512626</v>
      </c>
      <c r="H70" s="42">
        <f>F70-$F$52</f>
        <v>-1324235</v>
      </c>
      <c r="J70" s="45">
        <f>AVERAGE(E68:E70)</f>
        <v>4305276.667</v>
      </c>
      <c r="K70" s="46">
        <f>STDEV(E68:E70)/F70*100</f>
        <v>5.337512626</v>
      </c>
      <c r="L70" s="45">
        <f>J70-$J$52</f>
        <v>188426</v>
      </c>
      <c r="N70" s="45">
        <f>AVERAGE(E68:E70)</f>
        <v>4305276.667</v>
      </c>
      <c r="O70" s="46">
        <f>STDEV(E68:E70)/F70*100</f>
        <v>5.337512626</v>
      </c>
      <c r="P70" s="47">
        <f>N70-$N$52</f>
        <v>398194.1667</v>
      </c>
      <c r="T70" s="37" t="str">
        <f>IF(H70&gt;0,"+","-")</f>
        <v>-</v>
      </c>
      <c r="U70" s="37" t="str">
        <f>IF(L70&gt;0,"+","-")</f>
        <v>+</v>
      </c>
      <c r="V70" s="37" t="str">
        <f>IF(P70&gt;0,"+","-")</f>
        <v>+</v>
      </c>
      <c r="W70" s="38" t="str">
        <f>IF(T70="+","1",IF(U70="+","2",IF(V70="+","3","ERRADO")))</f>
        <v>2</v>
      </c>
    </row>
    <row r="71" ht="15.75" customHeight="1">
      <c r="A71" s="51" t="s">
        <v>60</v>
      </c>
      <c r="B71" s="51" t="s">
        <v>51</v>
      </c>
      <c r="C71" s="39">
        <v>0.0</v>
      </c>
      <c r="D71" s="39"/>
      <c r="E71" s="30">
        <v>5737883.0</v>
      </c>
      <c r="F71" s="40"/>
      <c r="J71" s="44"/>
      <c r="K71" s="41"/>
      <c r="L71" s="41"/>
      <c r="N71" s="44"/>
      <c r="O71" s="41"/>
      <c r="P71" s="41"/>
      <c r="T71" s="38"/>
      <c r="U71" s="38"/>
      <c r="V71" s="38"/>
      <c r="W71" s="38"/>
    </row>
    <row r="72" ht="15.75" customHeight="1">
      <c r="A72" s="51" t="s">
        <v>60</v>
      </c>
      <c r="B72" s="51" t="s">
        <v>51</v>
      </c>
      <c r="C72" s="39">
        <v>0.0</v>
      </c>
      <c r="D72" s="39"/>
      <c r="E72" s="30">
        <v>5521830.0</v>
      </c>
      <c r="F72" s="40"/>
      <c r="J72" s="44"/>
      <c r="K72" s="41"/>
      <c r="L72" s="41"/>
      <c r="N72" s="44"/>
      <c r="O72" s="41"/>
      <c r="P72" s="41"/>
      <c r="T72" s="38"/>
      <c r="U72" s="38"/>
      <c r="V72" s="38"/>
      <c r="W72" s="38"/>
    </row>
    <row r="73" ht="15.75" customHeight="1">
      <c r="A73" s="51" t="s">
        <v>60</v>
      </c>
      <c r="B73" s="51" t="s">
        <v>51</v>
      </c>
      <c r="C73" s="39">
        <v>0.0</v>
      </c>
      <c r="D73" s="39" t="str">
        <f>CONCATENATE(A73,B73,C73)</f>
        <v>Com ABAP1BP3_20</v>
      </c>
      <c r="F73" s="42">
        <f>AVERAGE(E71:E73)</f>
        <v>5629856.5</v>
      </c>
      <c r="G73" s="48">
        <f>STDEV(E71:E73)/F73*100</f>
        <v>2.713613418</v>
      </c>
      <c r="H73" s="42">
        <f>F73-$F$52</f>
        <v>344.8333333</v>
      </c>
      <c r="I73" s="30">
        <v>4171640.0</v>
      </c>
      <c r="J73" s="45">
        <f>AVERAGE(E71:E73)</f>
        <v>5629856.5</v>
      </c>
      <c r="K73" s="46">
        <f>STDEV(E71:E73)/F73*100</f>
        <v>2.713613418</v>
      </c>
      <c r="L73" s="45">
        <f>J73-$J$52</f>
        <v>1513005.833</v>
      </c>
      <c r="N73" s="45">
        <f>AVERAGE(E71:E73)</f>
        <v>5629856.5</v>
      </c>
      <c r="O73" s="46">
        <f>STDEV(E71:E73)/F73*100</f>
        <v>2.713613418</v>
      </c>
      <c r="P73" s="47">
        <f>N73-$N$52</f>
        <v>1722774</v>
      </c>
      <c r="T73" s="37" t="str">
        <f>IF(H73&gt;0,"+","-")</f>
        <v>+</v>
      </c>
      <c r="U73" s="37" t="str">
        <f>IF(L73&gt;0,"+","-")</f>
        <v>+</v>
      </c>
      <c r="V73" s="37" t="str">
        <f>IF(P73&gt;0,"+","-")</f>
        <v>+</v>
      </c>
      <c r="W73" s="38" t="str">
        <f>IF(T73="+","1",IF(U73="+","2",IF(V73="+","3","ERRADO")))</f>
        <v>1</v>
      </c>
    </row>
    <row r="74" ht="15.75" customHeight="1">
      <c r="A74" s="51" t="s">
        <v>60</v>
      </c>
      <c r="B74" s="51" t="s">
        <v>52</v>
      </c>
      <c r="C74" s="39">
        <v>0.0</v>
      </c>
      <c r="D74" s="39"/>
      <c r="E74" s="30">
        <v>4667952.0</v>
      </c>
      <c r="F74" s="40"/>
      <c r="J74" s="44"/>
      <c r="K74" s="41"/>
      <c r="L74" s="41"/>
      <c r="N74" s="44"/>
      <c r="O74" s="41"/>
      <c r="P74" s="41"/>
      <c r="T74" s="38"/>
      <c r="U74" s="38"/>
      <c r="V74" s="38"/>
      <c r="W74" s="38"/>
    </row>
    <row r="75" ht="15.75" customHeight="1">
      <c r="A75" s="51" t="s">
        <v>60</v>
      </c>
      <c r="B75" s="51" t="s">
        <v>52</v>
      </c>
      <c r="C75" s="39">
        <v>0.0</v>
      </c>
      <c r="D75" s="39"/>
      <c r="E75" s="30">
        <v>4145896.0</v>
      </c>
      <c r="F75" s="40"/>
      <c r="J75" s="44"/>
      <c r="K75" s="41"/>
      <c r="L75" s="41"/>
      <c r="N75" s="44"/>
      <c r="O75" s="41"/>
      <c r="P75" s="41"/>
      <c r="T75" s="38"/>
      <c r="U75" s="38"/>
      <c r="V75" s="38"/>
      <c r="W75" s="38"/>
    </row>
    <row r="76" ht="15.75" customHeight="1">
      <c r="A76" s="51" t="s">
        <v>60</v>
      </c>
      <c r="B76" s="51" t="s">
        <v>52</v>
      </c>
      <c r="C76" s="39">
        <v>0.0</v>
      </c>
      <c r="D76" s="39" t="str">
        <f>CONCATENATE(A76,B76,C76)</f>
        <v>Com ABAP1BP3_30</v>
      </c>
      <c r="F76" s="42">
        <f>AVERAGE(E74:E76)</f>
        <v>4406924</v>
      </c>
      <c r="G76" s="48">
        <f>STDEV(E74:E76)/F76*100</f>
        <v>8.376575992</v>
      </c>
      <c r="H76" s="42">
        <f>F76-$F$52</f>
        <v>-1222587.667</v>
      </c>
      <c r="I76" s="30">
        <v>3382496.0</v>
      </c>
      <c r="J76" s="45">
        <f>AVERAGE(E74:E76)</f>
        <v>4406924</v>
      </c>
      <c r="K76" s="46">
        <f>STDEV(E74:E76)/F76*100</f>
        <v>8.376575992</v>
      </c>
      <c r="L76" s="45">
        <f>J76-$J$52</f>
        <v>290073.3333</v>
      </c>
      <c r="N76" s="45">
        <f>AVERAGE(E74:E76)</f>
        <v>4406924</v>
      </c>
      <c r="O76" s="49">
        <f>STDEV(E74:E76)/F76*100</f>
        <v>8.376575992</v>
      </c>
      <c r="P76" s="47">
        <f>N76-$N$52</f>
        <v>499841.5</v>
      </c>
      <c r="T76" s="37" t="str">
        <f>IF(H76&gt;0,"+","-")</f>
        <v>-</v>
      </c>
      <c r="U76" s="37" t="str">
        <f>IF(L76&gt;0,"+","-")</f>
        <v>+</v>
      </c>
      <c r="V76" s="37" t="str">
        <f>IF(P76&gt;0,"+","-")</f>
        <v>+</v>
      </c>
      <c r="W76" s="38" t="str">
        <f>IF(T76="+","1",IF(U76="+","2",IF(V76="+","3","ERRADO")))</f>
        <v>2</v>
      </c>
    </row>
    <row r="77" ht="15.75" customHeight="1">
      <c r="A77" s="51" t="s">
        <v>60</v>
      </c>
      <c r="B77" s="51" t="s">
        <v>53</v>
      </c>
      <c r="C77" s="39">
        <v>0.0</v>
      </c>
      <c r="D77" s="39"/>
      <c r="E77" s="30">
        <v>2870519.0</v>
      </c>
      <c r="F77" s="40"/>
      <c r="J77" s="44"/>
      <c r="K77" s="41"/>
      <c r="L77" s="41"/>
      <c r="N77" s="44"/>
      <c r="O77" s="41"/>
      <c r="P77" s="41"/>
      <c r="T77" s="38"/>
      <c r="U77" s="38"/>
      <c r="V77" s="38"/>
      <c r="W77" s="38"/>
    </row>
    <row r="78" ht="15.75" customHeight="1">
      <c r="A78" s="51" t="s">
        <v>60</v>
      </c>
      <c r="B78" s="51" t="s">
        <v>53</v>
      </c>
      <c r="C78" s="39">
        <v>0.0</v>
      </c>
      <c r="D78" s="39"/>
      <c r="E78" s="30">
        <v>3299562.0</v>
      </c>
      <c r="F78" s="40"/>
      <c r="J78" s="44"/>
      <c r="K78" s="41"/>
      <c r="L78" s="41"/>
      <c r="N78" s="44"/>
      <c r="O78" s="41"/>
      <c r="P78" s="41"/>
      <c r="T78" s="38"/>
      <c r="U78" s="38"/>
      <c r="V78" s="38"/>
      <c r="W78" s="38"/>
    </row>
    <row r="79" ht="15.75" customHeight="1">
      <c r="A79" s="51" t="s">
        <v>60</v>
      </c>
      <c r="B79" s="51" t="s">
        <v>53</v>
      </c>
      <c r="C79" s="39">
        <v>0.0</v>
      </c>
      <c r="D79" s="39" t="str">
        <f>CONCATENATE(A79,B79,C79)</f>
        <v>Com ABAP1BP3_40</v>
      </c>
      <c r="E79" s="30">
        <v>3382501.0</v>
      </c>
      <c r="F79" s="42">
        <f>AVERAGE(E77:E79)</f>
        <v>3184194</v>
      </c>
      <c r="G79" s="25">
        <f>STDEV(E77:E79)/F79*100</f>
        <v>8.630052217</v>
      </c>
      <c r="H79" s="42">
        <f>F79-$F$52</f>
        <v>-2445317.667</v>
      </c>
      <c r="J79" s="45">
        <f>AVERAGE(E77:E79)</f>
        <v>3184194</v>
      </c>
      <c r="K79" s="46">
        <f>STDEV(E77:E79)/F79*100</f>
        <v>8.630052217</v>
      </c>
      <c r="L79" s="45">
        <f>J79-$J$52</f>
        <v>-932656.6667</v>
      </c>
      <c r="M79" s="54"/>
      <c r="N79" s="45">
        <f>AVERAGE(E77:E79)</f>
        <v>3184194</v>
      </c>
      <c r="O79" s="46">
        <f>STDEV(E77:E79)/F79*100</f>
        <v>8.630052217</v>
      </c>
      <c r="P79" s="47">
        <f>N79-$N$52</f>
        <v>-722888.5</v>
      </c>
      <c r="T79" s="37" t="str">
        <f>IF(H79&gt;0,"+","-")</f>
        <v>-</v>
      </c>
      <c r="U79" s="37" t="str">
        <f>IF(L79&gt;0,"+","-")</f>
        <v>-</v>
      </c>
      <c r="V79" s="37" t="str">
        <f>IF(P79&gt;0,"+","-")</f>
        <v>-</v>
      </c>
      <c r="W79" s="38" t="str">
        <f>IF(T79="+","1",IF(U79="+","2",IF(V79="+","3","ERRADO")))</f>
        <v>ERRADO</v>
      </c>
    </row>
    <row r="80" ht="15.75" customHeight="1">
      <c r="A80" s="51" t="s">
        <v>60</v>
      </c>
      <c r="B80" s="51" t="s">
        <v>54</v>
      </c>
      <c r="C80" s="39">
        <v>0.0</v>
      </c>
      <c r="D80" s="39"/>
      <c r="E80" s="30">
        <v>2961926.0</v>
      </c>
      <c r="F80" s="40"/>
      <c r="J80" s="44"/>
      <c r="K80" s="41"/>
      <c r="L80" s="41"/>
      <c r="N80" s="44"/>
      <c r="O80" s="41"/>
      <c r="P80" s="41"/>
      <c r="T80" s="38"/>
      <c r="U80" s="38"/>
      <c r="V80" s="38"/>
      <c r="W80" s="38"/>
    </row>
    <row r="81" ht="15.75" customHeight="1">
      <c r="A81" s="51" t="s">
        <v>60</v>
      </c>
      <c r="B81" s="51" t="s">
        <v>54</v>
      </c>
      <c r="C81" s="39">
        <v>0.0</v>
      </c>
      <c r="D81" s="39"/>
      <c r="E81" s="30">
        <v>3143565.0</v>
      </c>
      <c r="F81" s="40"/>
      <c r="J81" s="44"/>
      <c r="K81" s="41"/>
      <c r="L81" s="41"/>
      <c r="N81" s="44"/>
      <c r="O81" s="41"/>
      <c r="P81" s="41"/>
      <c r="T81" s="38"/>
      <c r="U81" s="38"/>
      <c r="V81" s="38"/>
      <c r="W81" s="38"/>
    </row>
    <row r="82" ht="15.75" customHeight="1">
      <c r="A82" s="51" t="s">
        <v>60</v>
      </c>
      <c r="B82" s="51" t="s">
        <v>54</v>
      </c>
      <c r="C82" s="39">
        <v>0.0</v>
      </c>
      <c r="D82" s="39" t="str">
        <f>CONCATENATE(A82,B82,C82)</f>
        <v>Com ABAP1BP3_50</v>
      </c>
      <c r="E82" s="30">
        <v>2998657.0</v>
      </c>
      <c r="F82" s="42">
        <f>AVERAGE(E80:E82)</f>
        <v>3034716</v>
      </c>
      <c r="G82" s="25">
        <f>STDEV(E80:E82)/F82*100</f>
        <v>3.16465787</v>
      </c>
      <c r="H82" s="42">
        <f>F82-$F$52</f>
        <v>-2594795.667</v>
      </c>
      <c r="J82" s="45">
        <f>AVERAGE(E80:E82)</f>
        <v>3034716</v>
      </c>
      <c r="K82" s="46">
        <f>STDEV(E80:E82)/F82*100</f>
        <v>3.16465787</v>
      </c>
      <c r="L82" s="45">
        <f>J82-$J$52</f>
        <v>-1082134.667</v>
      </c>
      <c r="M82" s="54"/>
      <c r="N82" s="45">
        <f>AVERAGE(E80:E82)</f>
        <v>3034716</v>
      </c>
      <c r="O82" s="46">
        <f>STDEV(E80:E82)/F82*100</f>
        <v>3.16465787</v>
      </c>
      <c r="P82" s="47">
        <f>N82-$N$52</f>
        <v>-872366.5</v>
      </c>
      <c r="T82" s="37" t="str">
        <f>IF(H82&gt;0,"+","-")</f>
        <v>-</v>
      </c>
      <c r="U82" s="37" t="str">
        <f>IF(L82&gt;0,"+","-")</f>
        <v>-</v>
      </c>
      <c r="V82" s="37" t="str">
        <f>IF(P82&gt;0,"+","-")</f>
        <v>-</v>
      </c>
      <c r="W82" s="38" t="str">
        <f>IF(T82="+","1",IF(U82="+","2",IF(V82="+","3","ERRADO")))</f>
        <v>ERRADO</v>
      </c>
    </row>
    <row r="83" ht="15.75" customHeight="1">
      <c r="A83" s="51" t="s">
        <v>60</v>
      </c>
      <c r="B83" s="51" t="s">
        <v>55</v>
      </c>
      <c r="C83" s="39">
        <v>0.0</v>
      </c>
      <c r="D83" s="39"/>
      <c r="E83" s="31">
        <v>3856792.0</v>
      </c>
      <c r="F83" s="40"/>
      <c r="J83" s="44"/>
      <c r="K83" s="41"/>
      <c r="L83" s="41"/>
      <c r="N83" s="44"/>
      <c r="O83" s="41"/>
      <c r="P83" s="41"/>
      <c r="T83" s="38"/>
      <c r="U83" s="38"/>
      <c r="V83" s="38"/>
      <c r="W83" s="38"/>
    </row>
    <row r="84" ht="15.75" customHeight="1">
      <c r="A84" s="51" t="s">
        <v>60</v>
      </c>
      <c r="B84" s="51" t="s">
        <v>55</v>
      </c>
      <c r="C84" s="39">
        <v>0.0</v>
      </c>
      <c r="D84" s="39"/>
      <c r="E84" s="31">
        <v>3636616.0</v>
      </c>
      <c r="F84" s="40"/>
      <c r="J84" s="44"/>
      <c r="K84" s="41"/>
      <c r="L84" s="41"/>
      <c r="N84" s="44"/>
      <c r="O84" s="41"/>
      <c r="P84" s="41"/>
      <c r="T84" s="38"/>
      <c r="U84" s="38"/>
      <c r="V84" s="38"/>
      <c r="W84" s="38"/>
    </row>
    <row r="85" ht="15.75" customHeight="1">
      <c r="A85" s="51" t="s">
        <v>60</v>
      </c>
      <c r="B85" s="51" t="s">
        <v>55</v>
      </c>
      <c r="C85" s="39">
        <v>0.0</v>
      </c>
      <c r="D85" s="39" t="str">
        <f>CONCATENATE(A85,B85,C85)</f>
        <v>Com ABAP10BP3_10</v>
      </c>
      <c r="E85" s="31">
        <v>4146743.0</v>
      </c>
      <c r="F85" s="42">
        <f>AVERAGE(E83:E85)</f>
        <v>3880050.333</v>
      </c>
      <c r="G85" s="25">
        <f>STDEV(E83:E85)/F85*100</f>
        <v>6.594182</v>
      </c>
      <c r="H85" s="42">
        <f>F85-$F$52</f>
        <v>-1749461.333</v>
      </c>
      <c r="J85" s="45">
        <f>AVERAGE(E83:E85)</f>
        <v>3880050.333</v>
      </c>
      <c r="K85" s="46">
        <f>STDEV(E83:E85)/F85*100</f>
        <v>6.594182</v>
      </c>
      <c r="L85" s="45">
        <f>J85-$J$52</f>
        <v>-236800.3333</v>
      </c>
      <c r="M85" s="54"/>
      <c r="N85" s="45">
        <f>AVERAGE(E83:E85)</f>
        <v>3880050.333</v>
      </c>
      <c r="O85" s="46">
        <f>STDEV(E83:E85)/F85*100</f>
        <v>6.594182</v>
      </c>
      <c r="P85" s="47">
        <f>N85-$N$52</f>
        <v>-27032.16667</v>
      </c>
      <c r="T85" s="37" t="str">
        <f>IF(H85&gt;0,"+","-")</f>
        <v>-</v>
      </c>
      <c r="U85" s="37" t="str">
        <f>IF(L85&gt;0,"+","-")</f>
        <v>-</v>
      </c>
      <c r="V85" s="37" t="str">
        <f>IF(P85&gt;0,"+","-")</f>
        <v>-</v>
      </c>
      <c r="W85" s="38" t="str">
        <f>IF(T85="+","1",IF(U85="+","2",IF(V85="+","3","ERRADO")))</f>
        <v>ERRADO</v>
      </c>
    </row>
    <row r="86" ht="15.75" customHeight="1">
      <c r="A86" s="51" t="s">
        <v>60</v>
      </c>
      <c r="B86" s="51" t="s">
        <v>56</v>
      </c>
      <c r="C86" s="39">
        <v>0.0</v>
      </c>
      <c r="D86" s="39"/>
      <c r="E86" s="31">
        <v>3194095.0</v>
      </c>
      <c r="F86" s="40"/>
      <c r="J86" s="44"/>
      <c r="K86" s="41"/>
      <c r="L86" s="41"/>
      <c r="N86" s="44"/>
      <c r="O86" s="41"/>
      <c r="P86" s="41"/>
      <c r="T86" s="38"/>
      <c r="U86" s="38"/>
      <c r="V86" s="38"/>
      <c r="W86" s="38"/>
    </row>
    <row r="87" ht="15.75" customHeight="1">
      <c r="A87" s="51" t="s">
        <v>60</v>
      </c>
      <c r="B87" s="55" t="s">
        <v>56</v>
      </c>
      <c r="C87" s="39">
        <v>0.0</v>
      </c>
      <c r="D87" s="39"/>
      <c r="E87" s="31">
        <v>3097935.0</v>
      </c>
      <c r="F87" s="40"/>
      <c r="J87" s="44"/>
      <c r="K87" s="41"/>
      <c r="L87" s="41"/>
      <c r="N87" s="44"/>
      <c r="O87" s="41"/>
      <c r="P87" s="41"/>
      <c r="T87" s="38"/>
      <c r="U87" s="38"/>
      <c r="V87" s="38"/>
      <c r="W87" s="38"/>
    </row>
    <row r="88" ht="15.75" customHeight="1">
      <c r="A88" s="51" t="s">
        <v>60</v>
      </c>
      <c r="B88" s="55" t="s">
        <v>56</v>
      </c>
      <c r="C88" s="39">
        <v>0.0</v>
      </c>
      <c r="D88" s="39" t="str">
        <f>CONCATENATE(A88,B88,C88)</f>
        <v>Com ABAP10BP3_20</v>
      </c>
      <c r="E88" s="31">
        <v>2737471.0</v>
      </c>
      <c r="F88" s="42">
        <f>AVERAGE(E86:E88)</f>
        <v>3009833.667</v>
      </c>
      <c r="G88" s="25">
        <f>STDEV(E86:E88)/F88*100</f>
        <v>7.997896959</v>
      </c>
      <c r="H88" s="42">
        <f>F88-$F$52</f>
        <v>-2619678</v>
      </c>
      <c r="J88" s="45">
        <f>AVERAGE(E86:E88)</f>
        <v>3009833.667</v>
      </c>
      <c r="K88" s="46">
        <f>STDEV(E86:E88)/F88*100</f>
        <v>7.997896959</v>
      </c>
      <c r="L88" s="45">
        <f>J88-$J$52</f>
        <v>-1107017</v>
      </c>
      <c r="M88" s="54"/>
      <c r="N88" s="45">
        <f>AVERAGE(E86:E88)</f>
        <v>3009833.667</v>
      </c>
      <c r="O88" s="46">
        <f>STDEV(E86:E88)/F88*100</f>
        <v>7.997896959</v>
      </c>
      <c r="P88" s="47">
        <f>N88-$N$52</f>
        <v>-897248.8333</v>
      </c>
      <c r="T88" s="37" t="str">
        <f>IF(H88&gt;0,"+","-")</f>
        <v>-</v>
      </c>
      <c r="U88" s="37" t="str">
        <f>IF(L88&gt;0,"+","-")</f>
        <v>-</v>
      </c>
      <c r="V88" s="37" t="str">
        <f>IF(P88&gt;0,"+","-")</f>
        <v>-</v>
      </c>
      <c r="W88" s="38" t="str">
        <f>IF(T88="+","1",IF(U88="+","2",IF(V88="+","3","ERRADO")))</f>
        <v>ERRADO</v>
      </c>
    </row>
    <row r="89" ht="15.75" customHeight="1">
      <c r="A89" s="51" t="s">
        <v>60</v>
      </c>
      <c r="B89" s="55" t="s">
        <v>57</v>
      </c>
      <c r="C89" s="39">
        <v>0.0</v>
      </c>
      <c r="D89" s="39"/>
      <c r="E89" s="31">
        <v>3627961.0</v>
      </c>
      <c r="F89" s="40"/>
      <c r="J89" s="44"/>
      <c r="K89" s="41"/>
      <c r="L89" s="41"/>
      <c r="N89" s="44"/>
      <c r="O89" s="41"/>
      <c r="P89" s="41"/>
      <c r="T89" s="38"/>
      <c r="U89" s="38"/>
      <c r="V89" s="38"/>
      <c r="W89" s="38"/>
    </row>
    <row r="90" ht="15.75" customHeight="1">
      <c r="A90" s="51" t="s">
        <v>60</v>
      </c>
      <c r="B90" s="55" t="s">
        <v>57</v>
      </c>
      <c r="C90" s="39">
        <v>0.0</v>
      </c>
      <c r="D90" s="39"/>
      <c r="E90" s="31">
        <v>3716296.0</v>
      </c>
      <c r="F90" s="40"/>
      <c r="J90" s="44"/>
      <c r="K90" s="41"/>
      <c r="L90" s="41"/>
      <c r="N90" s="44"/>
      <c r="O90" s="41"/>
      <c r="P90" s="41"/>
      <c r="T90" s="38"/>
      <c r="U90" s="38"/>
      <c r="V90" s="38"/>
      <c r="W90" s="38"/>
    </row>
    <row r="91" ht="15.75" customHeight="1">
      <c r="A91" s="51" t="s">
        <v>60</v>
      </c>
      <c r="B91" s="55" t="s">
        <v>57</v>
      </c>
      <c r="C91" s="39">
        <v>0.0</v>
      </c>
      <c r="D91" s="39" t="str">
        <f>CONCATENATE(A91,B91,C91)</f>
        <v>Com ABAP10BP3_30</v>
      </c>
      <c r="F91" s="42">
        <f>AVERAGE(E89:E91)</f>
        <v>3672128.5</v>
      </c>
      <c r="G91" s="48">
        <f>STDEV(E89:E91)/F91*100</f>
        <v>1.700982891</v>
      </c>
      <c r="H91" s="42">
        <f>F91-$F$52</f>
        <v>-1957383.167</v>
      </c>
      <c r="I91" s="31">
        <v>4458725.0</v>
      </c>
      <c r="J91" s="45">
        <f>AVERAGE(E89:E91)</f>
        <v>3672128.5</v>
      </c>
      <c r="K91" s="46">
        <f>STDEV(E89:E91)/F91*100</f>
        <v>1.700982891</v>
      </c>
      <c r="L91" s="45">
        <f>J91-$J$52</f>
        <v>-444722.1667</v>
      </c>
      <c r="M91" s="54"/>
      <c r="N91" s="45">
        <f>AVERAGE(E89:E91)</f>
        <v>3672128.5</v>
      </c>
      <c r="O91" s="49">
        <f>STDEV(E89:E91)/F91*100</f>
        <v>1.700982891</v>
      </c>
      <c r="P91" s="47">
        <f>N91-$N$52</f>
        <v>-234954</v>
      </c>
      <c r="T91" s="37" t="str">
        <f>IF(H91&gt;0,"+","-")</f>
        <v>-</v>
      </c>
      <c r="U91" s="37" t="str">
        <f>IF(L91&gt;0,"+","-")</f>
        <v>-</v>
      </c>
      <c r="V91" s="37" t="str">
        <f>IF(P91&gt;0,"+","-")</f>
        <v>-</v>
      </c>
      <c r="W91" s="38" t="str">
        <f>IF(T91="+","1",IF(U91="+","2",IF(V91="+","3","ERRADO")))</f>
        <v>ERRADO</v>
      </c>
    </row>
    <row r="92" ht="15.75" customHeight="1">
      <c r="A92" s="51" t="s">
        <v>60</v>
      </c>
      <c r="B92" s="55" t="s">
        <v>58</v>
      </c>
      <c r="C92" s="39">
        <v>0.0</v>
      </c>
      <c r="D92" s="39"/>
      <c r="E92" s="31">
        <v>3260523.0</v>
      </c>
      <c r="F92" s="40"/>
      <c r="J92" s="44"/>
      <c r="K92" s="41"/>
      <c r="L92" s="41"/>
      <c r="N92" s="44"/>
      <c r="O92" s="41"/>
      <c r="P92" s="41"/>
      <c r="T92" s="38"/>
      <c r="U92" s="38"/>
      <c r="V92" s="38"/>
      <c r="W92" s="38"/>
    </row>
    <row r="93" ht="15.75" customHeight="1">
      <c r="A93" s="51" t="s">
        <v>60</v>
      </c>
      <c r="B93" s="55" t="s">
        <v>58</v>
      </c>
      <c r="C93" s="39">
        <v>0.0</v>
      </c>
      <c r="D93" s="39"/>
      <c r="E93" s="31">
        <v>3225199.0</v>
      </c>
      <c r="F93" s="40"/>
      <c r="J93" s="44"/>
      <c r="K93" s="41"/>
      <c r="L93" s="41"/>
      <c r="N93" s="44"/>
      <c r="O93" s="41"/>
      <c r="P93" s="41"/>
      <c r="T93" s="38"/>
      <c r="U93" s="38"/>
      <c r="V93" s="38"/>
      <c r="W93" s="38"/>
    </row>
    <row r="94" ht="15.75" customHeight="1">
      <c r="A94" s="51" t="s">
        <v>60</v>
      </c>
      <c r="B94" s="55" t="s">
        <v>58</v>
      </c>
      <c r="C94" s="39">
        <v>0.0</v>
      </c>
      <c r="D94" s="39" t="str">
        <f>CONCATENATE(A94,B94,C94)</f>
        <v>Com ABAP10BP3_40</v>
      </c>
      <c r="E94" s="31">
        <v>3060557.0</v>
      </c>
      <c r="F94" s="42">
        <f>AVERAGE(E92:E94)</f>
        <v>3182093</v>
      </c>
      <c r="G94" s="25">
        <f>STDEV(E92:E94)/F94*100</f>
        <v>3.353920199</v>
      </c>
      <c r="H94" s="42">
        <f>F94-$F$52</f>
        <v>-2447418.667</v>
      </c>
      <c r="J94" s="45">
        <f>AVERAGE(E92:E94)</f>
        <v>3182093</v>
      </c>
      <c r="K94" s="46">
        <f>STDEV(E92:E94)/F94*100</f>
        <v>3.353920199</v>
      </c>
      <c r="L94" s="45">
        <f>J94-$J$52</f>
        <v>-934757.6667</v>
      </c>
      <c r="M94" s="54"/>
      <c r="N94" s="45">
        <f>AVERAGE(E92:E94)</f>
        <v>3182093</v>
      </c>
      <c r="O94" s="49">
        <f>STDEV(E92:E94)/F94*100</f>
        <v>3.353920199</v>
      </c>
      <c r="P94" s="47">
        <f>N94-$N$52</f>
        <v>-724989.5</v>
      </c>
      <c r="T94" s="37" t="str">
        <f>IF(H94&gt;0,"+","-")</f>
        <v>-</v>
      </c>
      <c r="U94" s="37" t="str">
        <f>IF(L94&gt;0,"+","-")</f>
        <v>-</v>
      </c>
      <c r="V94" s="37" t="str">
        <f>IF(P94&gt;0,"+","-")</f>
        <v>-</v>
      </c>
      <c r="W94" s="38" t="str">
        <f>IF(T94="+","1",IF(U94="+","2",IF(V94="+","3","ERRADO")))</f>
        <v>ERRADO</v>
      </c>
    </row>
    <row r="95" ht="15.75" customHeight="1">
      <c r="A95" s="51" t="s">
        <v>60</v>
      </c>
      <c r="B95" s="55" t="s">
        <v>59</v>
      </c>
      <c r="C95" s="39">
        <v>0.0</v>
      </c>
      <c r="D95" s="39"/>
      <c r="F95" s="40"/>
      <c r="I95" s="31">
        <v>2604328.0</v>
      </c>
      <c r="J95" s="44"/>
      <c r="K95" s="41"/>
      <c r="L95" s="41"/>
      <c r="N95" s="44"/>
      <c r="O95" s="41"/>
      <c r="P95" s="41"/>
      <c r="T95" s="38"/>
      <c r="U95" s="38"/>
      <c r="V95" s="38"/>
      <c r="W95" s="38"/>
    </row>
    <row r="96" ht="15.75" customHeight="1">
      <c r="A96" s="51" t="s">
        <v>60</v>
      </c>
      <c r="B96" s="55" t="s">
        <v>59</v>
      </c>
      <c r="C96" s="39">
        <v>0.0</v>
      </c>
      <c r="D96" s="39"/>
      <c r="E96" s="31">
        <v>3556421.0</v>
      </c>
      <c r="F96" s="40"/>
      <c r="J96" s="44"/>
      <c r="K96" s="41"/>
      <c r="L96" s="41"/>
      <c r="N96" s="44"/>
      <c r="O96" s="41"/>
      <c r="P96" s="41"/>
      <c r="T96" s="38"/>
      <c r="U96" s="38"/>
      <c r="V96" s="38"/>
      <c r="W96" s="38"/>
    </row>
    <row r="97" ht="15.75" customHeight="1">
      <c r="A97" s="51" t="s">
        <v>60</v>
      </c>
      <c r="B97" s="55" t="s">
        <v>59</v>
      </c>
      <c r="C97" s="39">
        <v>0.0</v>
      </c>
      <c r="D97" s="39" t="str">
        <f>CONCATENATE(A97,B97,C97)</f>
        <v>Com ABAP10BP3_50</v>
      </c>
      <c r="E97" s="31">
        <v>3075964.0</v>
      </c>
      <c r="F97" s="42">
        <f>AVERAGE(E95:E97)</f>
        <v>3316192.5</v>
      </c>
      <c r="G97" s="48">
        <f>STDEV(E95:E97)/F97*100</f>
        <v>10.24471296</v>
      </c>
      <c r="H97" s="42">
        <f>F97-$F$52</f>
        <v>-2313319.167</v>
      </c>
      <c r="J97" s="45">
        <f>AVERAGE(E95:E97)</f>
        <v>3316192.5</v>
      </c>
      <c r="K97" s="46">
        <f>STDEV(E95:E97)/F97*100</f>
        <v>10.24471296</v>
      </c>
      <c r="L97" s="45">
        <f>J97-$J$52</f>
        <v>-800658.1667</v>
      </c>
      <c r="M97" s="54"/>
      <c r="N97" s="45">
        <f>AVERAGE(E95:E97)</f>
        <v>3316192.5</v>
      </c>
      <c r="O97" s="46">
        <f>STDEV(E95:E97)/F97*100</f>
        <v>10.24471296</v>
      </c>
      <c r="P97" s="47">
        <f>N97-$N$52</f>
        <v>-590890</v>
      </c>
      <c r="T97" s="37" t="str">
        <f>IF(H97&gt;0,"+","-")</f>
        <v>-</v>
      </c>
      <c r="U97" s="37" t="str">
        <f>IF(L97&gt;0,"+","-")</f>
        <v>-</v>
      </c>
      <c r="V97" s="37" t="str">
        <f>IF(P97&gt;0,"+","-")</f>
        <v>-</v>
      </c>
      <c r="W97" s="38" t="str">
        <f>IF(T97="+","1",IF(U97="+","2",IF(V97="+","3","ERRADO")))</f>
        <v>ERRADO</v>
      </c>
    </row>
    <row r="98" ht="15.75" customHeight="1">
      <c r="A98" s="25" t="s">
        <v>42</v>
      </c>
      <c r="B98" s="25" t="s">
        <v>43</v>
      </c>
      <c r="C98" s="39">
        <v>5.0</v>
      </c>
      <c r="D98" s="39"/>
      <c r="E98" s="28">
        <v>9261328.0</v>
      </c>
      <c r="F98" s="40"/>
      <c r="J98" s="53"/>
      <c r="K98" s="53"/>
      <c r="L98" s="53"/>
      <c r="N98" s="53"/>
      <c r="O98" s="53"/>
      <c r="P98" s="53"/>
      <c r="T98" s="38"/>
      <c r="U98" s="38"/>
      <c r="V98" s="38"/>
      <c r="W98" s="38"/>
    </row>
    <row r="99" ht="15.75" customHeight="1">
      <c r="A99" s="25" t="s">
        <v>42</v>
      </c>
      <c r="B99" s="25" t="s">
        <v>43</v>
      </c>
      <c r="C99" s="39">
        <v>5.0</v>
      </c>
      <c r="D99" s="39"/>
      <c r="E99" s="28">
        <v>9331243.0</v>
      </c>
      <c r="F99" s="40"/>
      <c r="J99" s="53"/>
      <c r="K99" s="53"/>
      <c r="L99" s="53"/>
      <c r="N99" s="53"/>
      <c r="O99" s="53"/>
      <c r="P99" s="53"/>
      <c r="T99" s="38"/>
      <c r="U99" s="38"/>
      <c r="V99" s="38"/>
      <c r="W99" s="38"/>
    </row>
    <row r="100" ht="15.75" customHeight="1">
      <c r="A100" s="25" t="s">
        <v>42</v>
      </c>
      <c r="B100" s="25" t="s">
        <v>43</v>
      </c>
      <c r="C100" s="39">
        <v>5.0</v>
      </c>
      <c r="D100" s="39" t="str">
        <f>CONCATENATE(A100,B100,C100)</f>
        <v>Sem ABAPbranco5</v>
      </c>
      <c r="E100" s="28">
        <v>7704036.0</v>
      </c>
      <c r="F100" s="42">
        <f>AVERAGE(E98:E100)</f>
        <v>8765535.667</v>
      </c>
      <c r="G100" s="25">
        <f>STDEV(E98:E100)/F100*100</f>
        <v>10.49508134</v>
      </c>
      <c r="H100" s="25" t="s">
        <v>44</v>
      </c>
      <c r="J100" s="43">
        <v>2681760.0</v>
      </c>
      <c r="K100" s="41" t="s">
        <v>44</v>
      </c>
      <c r="L100" s="41" t="s">
        <v>44</v>
      </c>
      <c r="N100" s="43">
        <v>2382297.3333333335</v>
      </c>
      <c r="O100" s="41" t="s">
        <v>44</v>
      </c>
      <c r="P100" s="41" t="s">
        <v>44</v>
      </c>
      <c r="T100" s="38"/>
      <c r="U100" s="38"/>
      <c r="V100" s="38"/>
      <c r="W100" s="38"/>
    </row>
    <row r="101" ht="15.75" customHeight="1">
      <c r="A101" s="25" t="s">
        <v>42</v>
      </c>
      <c r="B101" s="25" t="s">
        <v>45</v>
      </c>
      <c r="C101" s="39">
        <v>5.0</v>
      </c>
      <c r="D101" s="39"/>
      <c r="E101" s="29">
        <v>4272592.0</v>
      </c>
      <c r="F101" s="40"/>
      <c r="J101" s="41"/>
      <c r="K101" s="41"/>
      <c r="L101" s="41"/>
      <c r="N101" s="41"/>
      <c r="O101" s="41"/>
      <c r="P101" s="41"/>
      <c r="T101" s="38"/>
      <c r="U101" s="38"/>
      <c r="V101" s="38"/>
      <c r="W101" s="38"/>
    </row>
    <row r="102" ht="15.75" customHeight="1">
      <c r="A102" s="25" t="s">
        <v>42</v>
      </c>
      <c r="B102" s="25" t="s">
        <v>45</v>
      </c>
      <c r="C102" s="39">
        <v>5.0</v>
      </c>
      <c r="D102" s="39"/>
      <c r="E102" s="29">
        <v>4208747.0</v>
      </c>
      <c r="F102" s="40"/>
      <c r="J102" s="41"/>
      <c r="K102" s="41"/>
      <c r="L102" s="41"/>
      <c r="N102" s="41"/>
      <c r="O102" s="41"/>
      <c r="P102" s="41"/>
      <c r="T102" s="38"/>
      <c r="U102" s="38"/>
      <c r="V102" s="38"/>
      <c r="W102" s="38"/>
    </row>
    <row r="103" ht="15.75" customHeight="1">
      <c r="A103" s="25" t="s">
        <v>42</v>
      </c>
      <c r="B103" s="25" t="s">
        <v>45</v>
      </c>
      <c r="C103" s="39">
        <v>5.0</v>
      </c>
      <c r="D103" s="39" t="str">
        <f>CONCATENATE(A103,B103,C103)</f>
        <v>Sem ABAPC15</v>
      </c>
      <c r="E103" s="29">
        <v>4404539.0</v>
      </c>
      <c r="F103" s="42">
        <f>AVERAGE(E101:E103)</f>
        <v>4295292.667</v>
      </c>
      <c r="G103" s="25">
        <f>STDEV(E101:E103)/F103*100</f>
        <v>2.32464889</v>
      </c>
      <c r="H103" s="42">
        <f>F103-$F$100</f>
        <v>-4470243</v>
      </c>
      <c r="J103" s="46">
        <f>AVERAGE(E101:E103)</f>
        <v>4295292.667</v>
      </c>
      <c r="K103" s="46">
        <f>STDEV(E101:E103)/F103*100</f>
        <v>2.32464889</v>
      </c>
      <c r="L103" s="45">
        <f>J103-$J$100</f>
        <v>1613532.667</v>
      </c>
      <c r="N103" s="46">
        <f>AVERAGE(E101:E103)</f>
        <v>4295292.667</v>
      </c>
      <c r="O103" s="46">
        <f>STDEV(E101:E103)/F103*100</f>
        <v>2.32464889</v>
      </c>
      <c r="P103" s="45">
        <f>N103-$N$100</f>
        <v>1912995.333</v>
      </c>
      <c r="T103" s="37" t="str">
        <f>IF(H103&gt;0,"+","-")</f>
        <v>-</v>
      </c>
      <c r="U103" s="37" t="str">
        <f>IF(L103&gt;0,"+","-")</f>
        <v>+</v>
      </c>
      <c r="V103" s="37" t="str">
        <f>IF(P103&gt;0,"+","-")</f>
        <v>+</v>
      </c>
      <c r="W103" s="38" t="str">
        <f>IF(T103="+","1",IF(U103="+","2",IF(V103="+","3","ERRADO")))</f>
        <v>2</v>
      </c>
    </row>
    <row r="104" ht="15.75" customHeight="1">
      <c r="A104" s="25" t="s">
        <v>42</v>
      </c>
      <c r="B104" s="25" t="s">
        <v>46</v>
      </c>
      <c r="C104" s="39">
        <v>5.0</v>
      </c>
      <c r="D104" s="39"/>
      <c r="E104" s="29">
        <v>4652784.0</v>
      </c>
      <c r="F104" s="40"/>
      <c r="J104" s="41"/>
      <c r="K104" s="41"/>
      <c r="L104" s="41"/>
      <c r="N104" s="41"/>
      <c r="O104" s="41"/>
      <c r="P104" s="41"/>
      <c r="T104" s="38"/>
      <c r="U104" s="38"/>
      <c r="V104" s="38"/>
      <c r="W104" s="38"/>
    </row>
    <row r="105" ht="15.75" customHeight="1">
      <c r="A105" s="25" t="s">
        <v>42</v>
      </c>
      <c r="B105" s="25" t="s">
        <v>46</v>
      </c>
      <c r="C105" s="39">
        <v>5.0</v>
      </c>
      <c r="D105" s="39"/>
      <c r="E105" s="29">
        <v>4725818.0</v>
      </c>
      <c r="F105" s="40"/>
      <c r="J105" s="41"/>
      <c r="K105" s="41"/>
      <c r="L105" s="41"/>
      <c r="N105" s="41"/>
      <c r="O105" s="41"/>
      <c r="P105" s="41"/>
      <c r="T105" s="38"/>
      <c r="U105" s="38"/>
      <c r="V105" s="38"/>
      <c r="W105" s="38"/>
    </row>
    <row r="106" ht="15.75" customHeight="1">
      <c r="A106" s="25" t="s">
        <v>42</v>
      </c>
      <c r="B106" s="25" t="s">
        <v>46</v>
      </c>
      <c r="C106" s="39">
        <v>5.0</v>
      </c>
      <c r="D106" s="39" t="str">
        <f>CONCATENATE(A106,B106,C106)</f>
        <v>Sem ABAPC25</v>
      </c>
      <c r="E106" s="29">
        <v>4416290.0</v>
      </c>
      <c r="F106" s="42">
        <f>AVERAGE(E104:E106)</f>
        <v>4598297.333</v>
      </c>
      <c r="G106" s="25">
        <f>STDEV(E104:E106)/F106*100</f>
        <v>3.518643551</v>
      </c>
      <c r="H106" s="42">
        <f>F106-$F$100</f>
        <v>-4167238.333</v>
      </c>
      <c r="J106" s="46">
        <f>AVERAGE(E104:E106)</f>
        <v>4598297.333</v>
      </c>
      <c r="K106" s="46">
        <f>STDEV(E104:E106)/F106*100</f>
        <v>3.518643551</v>
      </c>
      <c r="L106" s="45">
        <f>J106-$J$100</f>
        <v>1916537.333</v>
      </c>
      <c r="N106" s="46">
        <f>AVERAGE(E104:E106)</f>
        <v>4598297.333</v>
      </c>
      <c r="O106" s="46">
        <f>STDEV(E104:E106)/F106*100</f>
        <v>3.518643551</v>
      </c>
      <c r="P106" s="45">
        <f>N106-$N$100</f>
        <v>2216000</v>
      </c>
      <c r="T106" s="37" t="str">
        <f>IF(H106&gt;0,"+","-")</f>
        <v>-</v>
      </c>
      <c r="U106" s="37" t="str">
        <f>IF(L106&gt;0,"+","-")</f>
        <v>+</v>
      </c>
      <c r="V106" s="37" t="str">
        <f>IF(P106&gt;0,"+","-")</f>
        <v>+</v>
      </c>
      <c r="W106" s="38" t="str">
        <f>IF(T106="+","1",IF(U106="+","2",IF(V106="+","3","ERRADO")))</f>
        <v>2</v>
      </c>
    </row>
    <row r="107" ht="15.75" customHeight="1">
      <c r="A107" s="25" t="s">
        <v>42</v>
      </c>
      <c r="B107" s="25" t="s">
        <v>47</v>
      </c>
      <c r="C107" s="39">
        <v>5.0</v>
      </c>
      <c r="D107" s="39"/>
      <c r="F107" s="40"/>
      <c r="I107" s="29">
        <v>5283553.0</v>
      </c>
      <c r="J107" s="41"/>
      <c r="K107" s="41"/>
      <c r="L107" s="41"/>
      <c r="N107" s="41"/>
      <c r="O107" s="41"/>
      <c r="P107" s="41"/>
      <c r="T107" s="38"/>
      <c r="U107" s="38"/>
      <c r="V107" s="38"/>
      <c r="W107" s="38"/>
    </row>
    <row r="108" ht="15.75" customHeight="1">
      <c r="A108" s="25" t="s">
        <v>42</v>
      </c>
      <c r="B108" s="25" t="s">
        <v>47</v>
      </c>
      <c r="C108" s="39">
        <v>5.0</v>
      </c>
      <c r="D108" s="39"/>
      <c r="E108" s="29">
        <v>4004341.0</v>
      </c>
      <c r="F108" s="40"/>
      <c r="J108" s="41"/>
      <c r="K108" s="41"/>
      <c r="L108" s="41"/>
      <c r="N108" s="41"/>
      <c r="O108" s="41"/>
      <c r="P108" s="41"/>
      <c r="T108" s="38"/>
      <c r="U108" s="38"/>
      <c r="V108" s="38"/>
      <c r="W108" s="38"/>
    </row>
    <row r="109" ht="15.75" customHeight="1">
      <c r="A109" s="25" t="s">
        <v>42</v>
      </c>
      <c r="B109" s="25" t="s">
        <v>47</v>
      </c>
      <c r="C109" s="39">
        <v>5.0</v>
      </c>
      <c r="D109" s="39" t="str">
        <f>CONCATENATE(A109,B109,C109)</f>
        <v>Sem ABAPC35</v>
      </c>
      <c r="E109" s="29">
        <v>3980381.0</v>
      </c>
      <c r="F109" s="42">
        <f>AVERAGE(E107:E109)</f>
        <v>3992361</v>
      </c>
      <c r="G109" s="48">
        <f>STDEV(E107:E109)/F109*100</f>
        <v>0.4243673976</v>
      </c>
      <c r="H109" s="42">
        <f>F109-$F$100</f>
        <v>-4773174.667</v>
      </c>
      <c r="J109" s="46">
        <f>AVERAGE(E107:E109)</f>
        <v>3992361</v>
      </c>
      <c r="K109" s="46">
        <f>STDEV(E107:E109)/F109*100</f>
        <v>0.4243673976</v>
      </c>
      <c r="L109" s="45">
        <f>J109-$J$100</f>
        <v>1310601</v>
      </c>
      <c r="N109" s="46">
        <f>AVERAGE(E107:E109)</f>
        <v>3992361</v>
      </c>
      <c r="O109" s="46">
        <f>STDEV(E107:E109)/F109*100</f>
        <v>0.4243673976</v>
      </c>
      <c r="P109" s="47">
        <f>N109-$N$100</f>
        <v>1610063.667</v>
      </c>
      <c r="T109" s="37" t="str">
        <f>IF(H109&gt;0,"+","-")</f>
        <v>-</v>
      </c>
      <c r="U109" s="37" t="str">
        <f>IF(L109&gt;0,"+","-")</f>
        <v>+</v>
      </c>
      <c r="V109" s="37" t="str">
        <f>IF(P109&gt;0,"+","-")</f>
        <v>+</v>
      </c>
      <c r="W109" s="38" t="str">
        <f>IF(T109="+","1",IF(U109="+","2",IF(V109="+","3","ERRADO")))</f>
        <v>2</v>
      </c>
    </row>
    <row r="110" ht="15.75" customHeight="1">
      <c r="A110" s="25" t="s">
        <v>42</v>
      </c>
      <c r="B110" s="25" t="s">
        <v>48</v>
      </c>
      <c r="C110" s="39">
        <v>5.0</v>
      </c>
      <c r="D110" s="39"/>
      <c r="E110" s="29">
        <v>3376872.0</v>
      </c>
      <c r="F110" s="40"/>
      <c r="J110" s="41"/>
      <c r="K110" s="41"/>
      <c r="L110" s="41"/>
      <c r="N110" s="41"/>
      <c r="O110" s="41"/>
      <c r="P110" s="41"/>
      <c r="T110" s="38"/>
      <c r="U110" s="38"/>
      <c r="V110" s="38"/>
      <c r="W110" s="38"/>
    </row>
    <row r="111" ht="15.75" customHeight="1">
      <c r="A111" s="25" t="s">
        <v>42</v>
      </c>
      <c r="B111" s="25" t="s">
        <v>48</v>
      </c>
      <c r="C111" s="39">
        <v>5.0</v>
      </c>
      <c r="D111" s="39"/>
      <c r="E111" s="29">
        <v>3506786.0</v>
      </c>
      <c r="F111" s="40"/>
      <c r="J111" s="41"/>
      <c r="K111" s="41"/>
      <c r="L111" s="41"/>
      <c r="N111" s="41"/>
      <c r="O111" s="41"/>
      <c r="P111" s="41"/>
      <c r="T111" s="38"/>
      <c r="U111" s="38"/>
      <c r="V111" s="38"/>
      <c r="W111" s="38"/>
    </row>
    <row r="112" ht="15.75" customHeight="1">
      <c r="A112" s="25" t="s">
        <v>42</v>
      </c>
      <c r="B112" s="25" t="s">
        <v>48</v>
      </c>
      <c r="C112" s="39">
        <v>5.0</v>
      </c>
      <c r="D112" s="39" t="str">
        <f>CONCATENATE(A112,B112,C112)</f>
        <v>Sem ABAPC45</v>
      </c>
      <c r="E112" s="29">
        <v>2979988.0</v>
      </c>
      <c r="F112" s="42">
        <f>AVERAGE(E110:E112)</f>
        <v>3287882</v>
      </c>
      <c r="G112" s="25">
        <f>STDEV(E110:E112)/F112*100</f>
        <v>8.347077762</v>
      </c>
      <c r="H112" s="42">
        <f>F112-$F$100</f>
        <v>-5477653.667</v>
      </c>
      <c r="J112" s="46">
        <f>AVERAGE(E110:E112)</f>
        <v>3287882</v>
      </c>
      <c r="K112" s="46">
        <f>STDEV(E110:E112)/F112*100</f>
        <v>8.347077762</v>
      </c>
      <c r="L112" s="45">
        <f>J112-$J$100</f>
        <v>606122</v>
      </c>
      <c r="N112" s="46">
        <f>AVERAGE(E110:E112)</f>
        <v>3287882</v>
      </c>
      <c r="O112" s="46">
        <f>STDEV(E110:E112)/F112*100</f>
        <v>8.347077762</v>
      </c>
      <c r="P112" s="45">
        <f>N112-$N$100</f>
        <v>905584.6667</v>
      </c>
      <c r="T112" s="37" t="str">
        <f>IF(H112&gt;0,"+","-")</f>
        <v>-</v>
      </c>
      <c r="U112" s="37" t="str">
        <f>IF(L112&gt;0,"+","-")</f>
        <v>+</v>
      </c>
      <c r="V112" s="37" t="str">
        <f>IF(P112&gt;0,"+","-")</f>
        <v>+</v>
      </c>
      <c r="W112" s="38" t="str">
        <f>IF(T112="+","1",IF(U112="+","2",IF(V112="+","3","ERRADO")))</f>
        <v>2</v>
      </c>
    </row>
    <row r="113" ht="15.75" customHeight="1">
      <c r="A113" s="25" t="s">
        <v>42</v>
      </c>
      <c r="B113" s="25" t="s">
        <v>49</v>
      </c>
      <c r="C113" s="39">
        <v>5.0</v>
      </c>
      <c r="D113" s="39"/>
      <c r="E113" s="29">
        <v>4202858.0</v>
      </c>
      <c r="F113" s="40"/>
      <c r="J113" s="41"/>
      <c r="K113" s="41"/>
      <c r="L113" s="41"/>
      <c r="N113" s="41"/>
      <c r="O113" s="41"/>
      <c r="P113" s="41"/>
      <c r="T113" s="38"/>
      <c r="U113" s="38"/>
      <c r="V113" s="38"/>
      <c r="W113" s="38"/>
    </row>
    <row r="114" ht="15.75" customHeight="1">
      <c r="A114" s="25" t="s">
        <v>42</v>
      </c>
      <c r="B114" s="25" t="s">
        <v>49</v>
      </c>
      <c r="C114" s="39">
        <v>5.0</v>
      </c>
      <c r="D114" s="39"/>
      <c r="E114" s="29">
        <v>4248239.0</v>
      </c>
      <c r="F114" s="40"/>
      <c r="J114" s="41"/>
      <c r="K114" s="41"/>
      <c r="L114" s="41"/>
      <c r="N114" s="41"/>
      <c r="O114" s="41"/>
      <c r="P114" s="41"/>
      <c r="T114" s="38"/>
      <c r="U114" s="38"/>
      <c r="V114" s="38"/>
      <c r="W114" s="38"/>
    </row>
    <row r="115" ht="15.75" customHeight="1">
      <c r="A115" s="25" t="s">
        <v>42</v>
      </c>
      <c r="B115" s="25" t="s">
        <v>49</v>
      </c>
      <c r="C115" s="39">
        <v>5.0</v>
      </c>
      <c r="D115" s="39" t="str">
        <f>CONCATENATE(A115,B115,C115)</f>
        <v>Sem ABAPC55</v>
      </c>
      <c r="E115" s="29">
        <v>4117468.0</v>
      </c>
      <c r="F115" s="42">
        <f>AVERAGE(E113:E115)</f>
        <v>4189521.667</v>
      </c>
      <c r="G115" s="25">
        <f>STDEV(E113:E115)/F115*100</f>
        <v>1.584852001</v>
      </c>
      <c r="H115" s="42">
        <f>F115-$F$100</f>
        <v>-4576014</v>
      </c>
      <c r="J115" s="46">
        <f>AVERAGE(E113:E115)</f>
        <v>4189521.667</v>
      </c>
      <c r="K115" s="46">
        <f>STDEV(E113:E115)/F115*100</f>
        <v>1.584852001</v>
      </c>
      <c r="L115" s="45">
        <f>J115-$J$100</f>
        <v>1507761.667</v>
      </c>
      <c r="N115" s="46">
        <f>AVERAGE(E113:E115)</f>
        <v>4189521.667</v>
      </c>
      <c r="O115" s="46">
        <f>STDEV(E113:E115)/F115*100</f>
        <v>1.584852001</v>
      </c>
      <c r="P115" s="47">
        <f>N115-$N$100</f>
        <v>1807224.333</v>
      </c>
      <c r="T115" s="37" t="str">
        <f>IF(H115&gt;0,"+","-")</f>
        <v>-</v>
      </c>
      <c r="U115" s="37" t="str">
        <f>IF(L115&gt;0,"+","-")</f>
        <v>+</v>
      </c>
      <c r="V115" s="37" t="str">
        <f>IF(P115&gt;0,"+","-")</f>
        <v>+</v>
      </c>
      <c r="W115" s="38" t="str">
        <f>IF(T115="+","1",IF(U115="+","2",IF(V115="+","3","ERRADO")))</f>
        <v>2</v>
      </c>
    </row>
    <row r="116" ht="15.75" customHeight="1">
      <c r="A116" s="25" t="s">
        <v>42</v>
      </c>
      <c r="B116" s="25" t="s">
        <v>50</v>
      </c>
      <c r="C116" s="39">
        <v>5.0</v>
      </c>
      <c r="D116" s="39"/>
      <c r="E116" s="30">
        <v>4925390.0</v>
      </c>
      <c r="F116" s="40"/>
      <c r="J116" s="41"/>
      <c r="K116" s="41"/>
      <c r="L116" s="41"/>
      <c r="N116" s="41"/>
      <c r="O116" s="41"/>
      <c r="P116" s="41"/>
      <c r="T116" s="38"/>
      <c r="U116" s="38"/>
      <c r="V116" s="38"/>
      <c r="W116" s="38"/>
    </row>
    <row r="117" ht="15.75" customHeight="1">
      <c r="A117" s="25" t="s">
        <v>42</v>
      </c>
      <c r="B117" s="25" t="s">
        <v>50</v>
      </c>
      <c r="C117" s="39">
        <v>5.0</v>
      </c>
      <c r="D117" s="39"/>
      <c r="E117" s="30">
        <v>4855009.0</v>
      </c>
      <c r="F117" s="40"/>
      <c r="J117" s="41"/>
      <c r="K117" s="41"/>
      <c r="L117" s="41"/>
      <c r="N117" s="41"/>
      <c r="O117" s="41"/>
      <c r="P117" s="41"/>
      <c r="T117" s="38"/>
      <c r="U117" s="38"/>
      <c r="V117" s="38"/>
      <c r="W117" s="38"/>
    </row>
    <row r="118" ht="15.75" customHeight="1">
      <c r="A118" s="25" t="s">
        <v>42</v>
      </c>
      <c r="B118" s="25" t="s">
        <v>50</v>
      </c>
      <c r="C118" s="39">
        <v>5.0</v>
      </c>
      <c r="D118" s="39" t="str">
        <f>CONCATENATE(A118,B118,C118)</f>
        <v>Sem ABAP1BP3_15</v>
      </c>
      <c r="E118" s="30">
        <v>4200429.0</v>
      </c>
      <c r="F118" s="42">
        <f>AVERAGE(E116:E118)</f>
        <v>4660276</v>
      </c>
      <c r="G118" s="25">
        <f>STDEV(E116:E118)/F118*100</f>
        <v>8.578697248</v>
      </c>
      <c r="H118" s="42">
        <f>F118-$F$100</f>
        <v>-4105259.667</v>
      </c>
      <c r="J118" s="46">
        <f>AVERAGE(E116:E118)</f>
        <v>4660276</v>
      </c>
      <c r="K118" s="46">
        <f>STDEV(E116:E118)/F118*100</f>
        <v>8.578697248</v>
      </c>
      <c r="L118" s="45">
        <f>J118-$J$100</f>
        <v>1978516</v>
      </c>
      <c r="N118" s="46">
        <f>AVERAGE(E116:E118)</f>
        <v>4660276</v>
      </c>
      <c r="O118" s="46">
        <f>STDEV(E116:E118)/F118*100</f>
        <v>8.578697248</v>
      </c>
      <c r="P118" s="45">
        <f>N118-$N$100</f>
        <v>2277978.667</v>
      </c>
      <c r="T118" s="37" t="str">
        <f>IF(H118&gt;0,"+","-")</f>
        <v>-</v>
      </c>
      <c r="U118" s="37" t="str">
        <f>IF(L118&gt;0,"+","-")</f>
        <v>+</v>
      </c>
      <c r="V118" s="37" t="str">
        <f>IF(P118&gt;0,"+","-")</f>
        <v>+</v>
      </c>
      <c r="W118" s="38" t="str">
        <f>IF(T118="+","1",IF(U118="+","2",IF(V118="+","3","ERRADO")))</f>
        <v>2</v>
      </c>
    </row>
    <row r="119" ht="15.75" customHeight="1">
      <c r="A119" s="25" t="s">
        <v>42</v>
      </c>
      <c r="B119" s="25" t="s">
        <v>51</v>
      </c>
      <c r="C119" s="39">
        <v>5.0</v>
      </c>
      <c r="D119" s="39"/>
      <c r="E119" s="30">
        <v>5213945.0</v>
      </c>
      <c r="F119" s="40"/>
      <c r="J119" s="41"/>
      <c r="K119" s="41"/>
      <c r="L119" s="41"/>
      <c r="N119" s="41"/>
      <c r="O119" s="41"/>
      <c r="P119" s="41"/>
      <c r="T119" s="38"/>
      <c r="U119" s="38"/>
      <c r="V119" s="38"/>
      <c r="W119" s="38"/>
    </row>
    <row r="120" ht="15.75" customHeight="1">
      <c r="A120" s="25" t="s">
        <v>42</v>
      </c>
      <c r="B120" s="25" t="s">
        <v>51</v>
      </c>
      <c r="C120" s="39">
        <v>5.0</v>
      </c>
      <c r="D120" s="39"/>
      <c r="E120" s="30">
        <v>5614378.0</v>
      </c>
      <c r="F120" s="40"/>
      <c r="J120" s="41"/>
      <c r="K120" s="41"/>
      <c r="L120" s="41"/>
      <c r="N120" s="41"/>
      <c r="O120" s="41"/>
      <c r="P120" s="41"/>
      <c r="T120" s="38"/>
      <c r="U120" s="38"/>
      <c r="V120" s="38"/>
      <c r="W120" s="38"/>
    </row>
    <row r="121" ht="15.75" customHeight="1">
      <c r="A121" s="25" t="s">
        <v>42</v>
      </c>
      <c r="B121" s="25" t="s">
        <v>51</v>
      </c>
      <c r="C121" s="39">
        <v>5.0</v>
      </c>
      <c r="D121" s="39" t="str">
        <f>CONCATENATE(A121,B121,C121)</f>
        <v>Sem ABAP1BP3_25</v>
      </c>
      <c r="F121" s="42">
        <f>AVERAGE(E119:E121)</f>
        <v>5414161.5</v>
      </c>
      <c r="G121" s="48">
        <f>STDEV(E119:E121)/F121*100</f>
        <v>5.229782852</v>
      </c>
      <c r="H121" s="42">
        <f>F121-$F$100</f>
        <v>-3351374.167</v>
      </c>
      <c r="I121" s="30">
        <v>6582591.0</v>
      </c>
      <c r="J121" s="46">
        <f>AVERAGE(E119:E121)</f>
        <v>5414161.5</v>
      </c>
      <c r="K121" s="46">
        <f>STDEV(E119:E121)/F121*100</f>
        <v>5.229782852</v>
      </c>
      <c r="L121" s="45">
        <f>J121-$J$100</f>
        <v>2732401.5</v>
      </c>
      <c r="N121" s="46">
        <f>AVERAGE(E119:E121)</f>
        <v>5414161.5</v>
      </c>
      <c r="O121" s="46">
        <f>STDEV(E119:E121)/F121*100</f>
        <v>5.229782852</v>
      </c>
      <c r="P121" s="47">
        <f>N121-$N$100</f>
        <v>3031864.167</v>
      </c>
      <c r="T121" s="37" t="str">
        <f>IF(H121&gt;0,"+","-")</f>
        <v>-</v>
      </c>
      <c r="U121" s="37" t="str">
        <f>IF(L121&gt;0,"+","-")</f>
        <v>+</v>
      </c>
      <c r="V121" s="37" t="str">
        <f>IF(P121&gt;0,"+","-")</f>
        <v>+</v>
      </c>
      <c r="W121" s="38" t="str">
        <f>IF(T121="+","1",IF(U121="+","2",IF(V121="+","3","ERRADO")))</f>
        <v>2</v>
      </c>
    </row>
    <row r="122" ht="15.75" customHeight="1">
      <c r="A122" s="25" t="s">
        <v>42</v>
      </c>
      <c r="B122" s="25" t="s">
        <v>52</v>
      </c>
      <c r="C122" s="39">
        <v>5.0</v>
      </c>
      <c r="D122" s="39"/>
      <c r="E122" s="30">
        <v>3934292.0</v>
      </c>
      <c r="F122" s="40"/>
      <c r="J122" s="41"/>
      <c r="K122" s="41"/>
      <c r="L122" s="41"/>
      <c r="N122" s="41"/>
      <c r="O122" s="41"/>
      <c r="P122" s="41"/>
      <c r="T122" s="38"/>
      <c r="U122" s="38"/>
      <c r="V122" s="38"/>
      <c r="W122" s="38"/>
    </row>
    <row r="123" ht="15.75" customHeight="1">
      <c r="A123" s="25" t="s">
        <v>42</v>
      </c>
      <c r="B123" s="25" t="s">
        <v>52</v>
      </c>
      <c r="C123" s="39">
        <v>5.0</v>
      </c>
      <c r="D123" s="39"/>
      <c r="E123" s="30">
        <v>4296888.0</v>
      </c>
      <c r="F123" s="40"/>
      <c r="J123" s="41"/>
      <c r="K123" s="41"/>
      <c r="L123" s="41"/>
      <c r="N123" s="41"/>
      <c r="O123" s="41"/>
      <c r="P123" s="41"/>
      <c r="T123" s="38"/>
      <c r="U123" s="38"/>
      <c r="V123" s="38"/>
      <c r="W123" s="38"/>
    </row>
    <row r="124" ht="15.75" customHeight="1">
      <c r="A124" s="25" t="s">
        <v>42</v>
      </c>
      <c r="B124" s="25" t="s">
        <v>52</v>
      </c>
      <c r="C124" s="39">
        <v>5.0</v>
      </c>
      <c r="D124" s="39" t="str">
        <f>CONCATENATE(A124,B124,C124)</f>
        <v>Sem ABAP1BP3_35</v>
      </c>
      <c r="E124" s="30">
        <v>3723846.0</v>
      </c>
      <c r="F124" s="42">
        <f>AVERAGE(E122:E124)</f>
        <v>3985008.667</v>
      </c>
      <c r="G124" s="25">
        <f>STDEV(E122:E124)/F124*100</f>
        <v>7.273959917</v>
      </c>
      <c r="H124" s="42">
        <f>F124-$F$100</f>
        <v>-4780527</v>
      </c>
      <c r="J124" s="46">
        <f>AVERAGE(E122:E124)</f>
        <v>3985008.667</v>
      </c>
      <c r="K124" s="46">
        <f>STDEV(E122:E124)/F124*100</f>
        <v>7.273959917</v>
      </c>
      <c r="L124" s="45">
        <f>J124-$J$100</f>
        <v>1303248.667</v>
      </c>
      <c r="N124" s="46">
        <f>AVERAGE(E122:E124)</f>
        <v>3985008.667</v>
      </c>
      <c r="O124" s="46">
        <f>STDEV(E122:E124)/F124*100</f>
        <v>7.273959917</v>
      </c>
      <c r="P124" s="47">
        <f>N124-$N$100</f>
        <v>1602711.333</v>
      </c>
      <c r="T124" s="37" t="str">
        <f>IF(H124&gt;0,"+","-")</f>
        <v>-</v>
      </c>
      <c r="U124" s="37" t="str">
        <f>IF(L124&gt;0,"+","-")</f>
        <v>+</v>
      </c>
      <c r="V124" s="37" t="str">
        <f>IF(P124&gt;0,"+","-")</f>
        <v>+</v>
      </c>
      <c r="W124" s="38" t="str">
        <f>IF(T124="+","1",IF(U124="+","2",IF(V124="+","3","ERRADO")))</f>
        <v>2</v>
      </c>
    </row>
    <row r="125" ht="15.75" customHeight="1">
      <c r="A125" s="25" t="s">
        <v>42</v>
      </c>
      <c r="B125" s="25" t="s">
        <v>53</v>
      </c>
      <c r="C125" s="39">
        <v>5.0</v>
      </c>
      <c r="D125" s="39"/>
      <c r="E125" s="30">
        <v>3780382.0</v>
      </c>
      <c r="F125" s="40"/>
      <c r="J125" s="41"/>
      <c r="K125" s="41"/>
      <c r="L125" s="41"/>
      <c r="N125" s="41"/>
      <c r="O125" s="41"/>
      <c r="P125" s="41"/>
      <c r="T125" s="38"/>
      <c r="U125" s="38"/>
      <c r="V125" s="38"/>
      <c r="W125" s="38"/>
    </row>
    <row r="126" ht="15.75" customHeight="1">
      <c r="A126" s="25" t="s">
        <v>42</v>
      </c>
      <c r="B126" s="25" t="s">
        <v>53</v>
      </c>
      <c r="C126" s="39">
        <v>5.0</v>
      </c>
      <c r="D126" s="39"/>
      <c r="E126" s="30">
        <v>4014603.0</v>
      </c>
      <c r="F126" s="40"/>
      <c r="J126" s="41"/>
      <c r="K126" s="41"/>
      <c r="L126" s="41"/>
      <c r="N126" s="41"/>
      <c r="O126" s="41"/>
      <c r="P126" s="41"/>
      <c r="T126" s="38"/>
      <c r="U126" s="38"/>
      <c r="V126" s="38"/>
      <c r="W126" s="38"/>
    </row>
    <row r="127" ht="15.75" customHeight="1">
      <c r="A127" s="25" t="s">
        <v>42</v>
      </c>
      <c r="B127" s="25" t="s">
        <v>53</v>
      </c>
      <c r="C127" s="39">
        <v>5.0</v>
      </c>
      <c r="D127" s="39" t="str">
        <f>CONCATENATE(A127,B127,C127)</f>
        <v>Sem ABAP1BP3_45</v>
      </c>
      <c r="E127" s="30">
        <v>4346546.0</v>
      </c>
      <c r="F127" s="42">
        <f>AVERAGE(E125:E127)</f>
        <v>4047177</v>
      </c>
      <c r="G127" s="25">
        <f>STDEV(E125:E127)/F127*100</f>
        <v>7.029199014</v>
      </c>
      <c r="H127" s="42">
        <f>F127-$F$100</f>
        <v>-4718358.667</v>
      </c>
      <c r="J127" s="46">
        <f>AVERAGE(E125:E127)</f>
        <v>4047177</v>
      </c>
      <c r="K127" s="46">
        <f>STDEV(E125:E127)/F127*100</f>
        <v>7.029199014</v>
      </c>
      <c r="L127" s="45">
        <f>J127-$J$100</f>
        <v>1365417</v>
      </c>
      <c r="N127" s="46">
        <f>AVERAGE(E125:E127)</f>
        <v>4047177</v>
      </c>
      <c r="O127" s="46">
        <f>STDEV(E125:E127)/F127*100</f>
        <v>7.029199014</v>
      </c>
      <c r="P127" s="45">
        <f>N127-$N$100</f>
        <v>1664879.667</v>
      </c>
      <c r="T127" s="37" t="str">
        <f>IF(H127&gt;0,"+","-")</f>
        <v>-</v>
      </c>
      <c r="U127" s="37" t="str">
        <f>IF(L127&gt;0,"+","-")</f>
        <v>+</v>
      </c>
      <c r="V127" s="37" t="str">
        <f>IF(P127&gt;0,"+","-")</f>
        <v>+</v>
      </c>
      <c r="W127" s="38" t="str">
        <f>IF(T127="+","1",IF(U127="+","2",IF(V127="+","3","ERRADO")))</f>
        <v>2</v>
      </c>
    </row>
    <row r="128" ht="15.75" customHeight="1">
      <c r="A128" s="25" t="s">
        <v>42</v>
      </c>
      <c r="B128" s="25" t="s">
        <v>54</v>
      </c>
      <c r="C128" s="39">
        <v>5.0</v>
      </c>
      <c r="D128" s="39"/>
      <c r="E128" s="30">
        <v>4316124.0</v>
      </c>
      <c r="F128" s="40"/>
      <c r="J128" s="41"/>
      <c r="K128" s="41"/>
      <c r="L128" s="41"/>
      <c r="N128" s="41"/>
      <c r="O128" s="41"/>
      <c r="P128" s="41"/>
      <c r="T128" s="38"/>
      <c r="U128" s="38"/>
      <c r="V128" s="38"/>
      <c r="W128" s="38"/>
    </row>
    <row r="129" ht="15.75" customHeight="1">
      <c r="A129" s="25" t="s">
        <v>42</v>
      </c>
      <c r="B129" s="25" t="s">
        <v>54</v>
      </c>
      <c r="C129" s="39">
        <v>5.0</v>
      </c>
      <c r="D129" s="39"/>
      <c r="E129" s="30">
        <v>4117910.0</v>
      </c>
      <c r="F129" s="40"/>
      <c r="J129" s="41"/>
      <c r="K129" s="41"/>
      <c r="L129" s="41"/>
      <c r="N129" s="41"/>
      <c r="O129" s="41"/>
      <c r="P129" s="41"/>
      <c r="T129" s="38"/>
      <c r="U129" s="38"/>
      <c r="V129" s="38"/>
      <c r="W129" s="38"/>
    </row>
    <row r="130" ht="15.75" customHeight="1">
      <c r="A130" s="25" t="s">
        <v>42</v>
      </c>
      <c r="B130" s="25" t="s">
        <v>54</v>
      </c>
      <c r="C130" s="39">
        <v>5.0</v>
      </c>
      <c r="D130" s="39" t="str">
        <f>CONCATENATE(A130,B130,C130)</f>
        <v>Sem ABAP1BP3_55</v>
      </c>
      <c r="E130" s="30">
        <v>3886962.0</v>
      </c>
      <c r="F130" s="42">
        <f>AVERAGE(E128:E130)</f>
        <v>4106998.667</v>
      </c>
      <c r="G130" s="25">
        <f>STDEV(E128:E130)/F130*100</f>
        <v>5.229827912</v>
      </c>
      <c r="H130" s="42">
        <f>F130-$F$100</f>
        <v>-4658537</v>
      </c>
      <c r="J130" s="46">
        <f>AVERAGE(E128:E130)</f>
        <v>4106998.667</v>
      </c>
      <c r="K130" s="46">
        <f>STDEV(E128:E130)/F130*100</f>
        <v>5.229827912</v>
      </c>
      <c r="L130" s="45">
        <f>J130-$J$100</f>
        <v>1425238.667</v>
      </c>
      <c r="N130" s="46">
        <f>AVERAGE(E128:E130)</f>
        <v>4106998.667</v>
      </c>
      <c r="O130" s="46">
        <f>STDEV(E128:E130)/F130*100</f>
        <v>5.229827912</v>
      </c>
      <c r="P130" s="45">
        <f>N130-$N$100</f>
        <v>1724701.333</v>
      </c>
      <c r="T130" s="37" t="str">
        <f>IF(H130&gt;0,"+","-")</f>
        <v>-</v>
      </c>
      <c r="U130" s="37" t="str">
        <f>IF(L130&gt;0,"+","-")</f>
        <v>+</v>
      </c>
      <c r="V130" s="37" t="str">
        <f>IF(P130&gt;0,"+","-")</f>
        <v>+</v>
      </c>
      <c r="W130" s="38" t="str">
        <f>IF(T130="+","1",IF(U130="+","2",IF(V130="+","3","ERRADO")))</f>
        <v>2</v>
      </c>
    </row>
    <row r="131" ht="15.75" customHeight="1">
      <c r="A131" s="25" t="s">
        <v>42</v>
      </c>
      <c r="B131" s="25" t="s">
        <v>55</v>
      </c>
      <c r="C131" s="39">
        <v>5.0</v>
      </c>
      <c r="D131" s="39"/>
      <c r="E131" s="31">
        <v>4583194.0</v>
      </c>
      <c r="F131" s="40"/>
      <c r="J131" s="41"/>
      <c r="K131" s="41"/>
      <c r="L131" s="41"/>
      <c r="N131" s="41"/>
      <c r="O131" s="41"/>
      <c r="P131" s="41"/>
      <c r="T131" s="38"/>
      <c r="U131" s="38"/>
      <c r="V131" s="38"/>
      <c r="W131" s="38"/>
    </row>
    <row r="132" ht="15.75" customHeight="1">
      <c r="A132" s="25" t="s">
        <v>42</v>
      </c>
      <c r="B132" s="25" t="s">
        <v>55</v>
      </c>
      <c r="C132" s="39">
        <v>5.0</v>
      </c>
      <c r="D132" s="39"/>
      <c r="E132" s="31">
        <v>4672295.0</v>
      </c>
      <c r="F132" s="40"/>
      <c r="J132" s="41"/>
      <c r="K132" s="41"/>
      <c r="L132" s="41"/>
      <c r="N132" s="41"/>
      <c r="O132" s="41"/>
      <c r="P132" s="41"/>
      <c r="T132" s="38"/>
      <c r="U132" s="38"/>
      <c r="V132" s="38"/>
      <c r="W132" s="38"/>
    </row>
    <row r="133" ht="15.75" customHeight="1">
      <c r="A133" s="25" t="s">
        <v>42</v>
      </c>
      <c r="B133" s="25" t="s">
        <v>55</v>
      </c>
      <c r="C133" s="39">
        <v>5.0</v>
      </c>
      <c r="D133" s="39" t="str">
        <f>CONCATENATE(A133,B133,C133)</f>
        <v>Sem ABAP10BP3_15</v>
      </c>
      <c r="E133" s="31">
        <v>4250346.0</v>
      </c>
      <c r="F133" s="42">
        <f>AVERAGE(E131:E133)</f>
        <v>4501945</v>
      </c>
      <c r="G133" s="25">
        <f>STDEV(E131:E133)/F133*100</f>
        <v>4.940063518</v>
      </c>
      <c r="H133" s="42">
        <f>F133-$F$100</f>
        <v>-4263590.667</v>
      </c>
      <c r="J133" s="46">
        <f>AVERAGE(E131:E133)</f>
        <v>4501945</v>
      </c>
      <c r="K133" s="46">
        <f>STDEV(E131:E133)/F133*100</f>
        <v>4.940063518</v>
      </c>
      <c r="L133" s="45">
        <f>J133-$J$100</f>
        <v>1820185</v>
      </c>
      <c r="N133" s="46">
        <f>AVERAGE(E131:E133)</f>
        <v>4501945</v>
      </c>
      <c r="O133" s="46">
        <f>STDEV(E131:E133)/F133*100</f>
        <v>4.940063518</v>
      </c>
      <c r="P133" s="45">
        <f>N133-$N$100</f>
        <v>2119647.667</v>
      </c>
      <c r="T133" s="37" t="str">
        <f>IF(H133&gt;0,"+","-")</f>
        <v>-</v>
      </c>
      <c r="U133" s="37" t="str">
        <f>IF(L133&gt;0,"+","-")</f>
        <v>+</v>
      </c>
      <c r="V133" s="37" t="str">
        <f>IF(P133&gt;0,"+","-")</f>
        <v>+</v>
      </c>
      <c r="W133" s="38" t="str">
        <f>IF(T133="+","1",IF(U133="+","2",IF(V133="+","3","ERRADO")))</f>
        <v>2</v>
      </c>
    </row>
    <row r="134" ht="15.75" customHeight="1">
      <c r="A134" s="25" t="s">
        <v>42</v>
      </c>
      <c r="B134" s="25" t="s">
        <v>56</v>
      </c>
      <c r="C134" s="39">
        <v>5.0</v>
      </c>
      <c r="D134" s="39"/>
      <c r="F134" s="40"/>
      <c r="I134" s="31">
        <v>4054058.0</v>
      </c>
      <c r="J134" s="41"/>
      <c r="K134" s="41"/>
      <c r="L134" s="41"/>
      <c r="N134" s="41"/>
      <c r="O134" s="41"/>
      <c r="P134" s="41"/>
      <c r="T134" s="38"/>
      <c r="U134" s="38"/>
      <c r="V134" s="38"/>
      <c r="W134" s="38"/>
    </row>
    <row r="135" ht="15.75" customHeight="1">
      <c r="A135" s="25" t="s">
        <v>42</v>
      </c>
      <c r="B135" s="50" t="s">
        <v>56</v>
      </c>
      <c r="C135" s="39">
        <v>5.0</v>
      </c>
      <c r="D135" s="39"/>
      <c r="E135" s="31">
        <v>3241395.0</v>
      </c>
      <c r="F135" s="40"/>
      <c r="J135" s="41"/>
      <c r="K135" s="41"/>
      <c r="L135" s="41"/>
      <c r="N135" s="41"/>
      <c r="O135" s="41"/>
      <c r="P135" s="41"/>
      <c r="T135" s="38"/>
      <c r="U135" s="38"/>
      <c r="V135" s="38"/>
      <c r="W135" s="38"/>
    </row>
    <row r="136" ht="15.75" customHeight="1">
      <c r="A136" s="25" t="s">
        <v>42</v>
      </c>
      <c r="B136" s="50" t="s">
        <v>56</v>
      </c>
      <c r="C136" s="39">
        <v>5.0</v>
      </c>
      <c r="D136" s="39" t="str">
        <f>CONCATENATE(A136,B136,C136)</f>
        <v>Sem ABAP10BP3_25</v>
      </c>
      <c r="E136" s="31">
        <v>3348809.0</v>
      </c>
      <c r="F136" s="42">
        <f>AVERAGE(E134:E136)</f>
        <v>3295102</v>
      </c>
      <c r="G136" s="48">
        <f>STDEV(E134:E136)/F136*100</f>
        <v>2.305032372</v>
      </c>
      <c r="H136" s="42">
        <f>F136-$F$100</f>
        <v>-5470433.667</v>
      </c>
      <c r="J136" s="46">
        <f>AVERAGE(E134:E136)</f>
        <v>3295102</v>
      </c>
      <c r="K136" s="46">
        <f>STDEV(E134:E136)/F136*100</f>
        <v>2.305032372</v>
      </c>
      <c r="L136" s="45">
        <f>J136-$J$100</f>
        <v>613342</v>
      </c>
      <c r="N136" s="46">
        <f>AVERAGE(E134:E136)</f>
        <v>3295102</v>
      </c>
      <c r="O136" s="49">
        <f>STDEV(E134:E136)/F136*100</f>
        <v>2.305032372</v>
      </c>
      <c r="P136" s="45">
        <f>N136-$N$100</f>
        <v>912804.6667</v>
      </c>
      <c r="T136" s="37" t="str">
        <f>IF(H136&gt;0,"+","-")</f>
        <v>-</v>
      </c>
      <c r="U136" s="37" t="str">
        <f>IF(L136&gt;0,"+","-")</f>
        <v>+</v>
      </c>
      <c r="V136" s="37" t="str">
        <f>IF(P136&gt;0,"+","-")</f>
        <v>+</v>
      </c>
      <c r="W136" s="38" t="str">
        <f>IF(T136="+","1",IF(U136="+","2",IF(V136="+","3","ERRADO")))</f>
        <v>2</v>
      </c>
    </row>
    <row r="137" ht="15.75" customHeight="1">
      <c r="A137" s="25" t="s">
        <v>42</v>
      </c>
      <c r="B137" s="50" t="s">
        <v>57</v>
      </c>
      <c r="C137" s="39">
        <v>5.0</v>
      </c>
      <c r="D137" s="39"/>
      <c r="E137" s="31">
        <v>5690852.0</v>
      </c>
      <c r="F137" s="40"/>
      <c r="J137" s="41"/>
      <c r="K137" s="41"/>
      <c r="L137" s="41"/>
      <c r="N137" s="41"/>
      <c r="O137" s="41"/>
      <c r="P137" s="41"/>
      <c r="T137" s="38"/>
      <c r="U137" s="38"/>
      <c r="V137" s="38"/>
      <c r="W137" s="38"/>
    </row>
    <row r="138" ht="15.75" customHeight="1">
      <c r="A138" s="25" t="s">
        <v>42</v>
      </c>
      <c r="B138" s="50" t="s">
        <v>57</v>
      </c>
      <c r="C138" s="39">
        <v>5.0</v>
      </c>
      <c r="D138" s="39"/>
      <c r="E138" s="31">
        <v>5819504.0</v>
      </c>
      <c r="F138" s="40"/>
      <c r="J138" s="41"/>
      <c r="K138" s="41"/>
      <c r="L138" s="41"/>
      <c r="N138" s="41"/>
      <c r="O138" s="41"/>
      <c r="P138" s="41"/>
      <c r="T138" s="38"/>
      <c r="U138" s="38"/>
      <c r="V138" s="38"/>
      <c r="W138" s="38"/>
    </row>
    <row r="139" ht="15.75" customHeight="1">
      <c r="A139" s="25" t="s">
        <v>42</v>
      </c>
      <c r="B139" s="50" t="s">
        <v>57</v>
      </c>
      <c r="C139" s="39">
        <v>5.0</v>
      </c>
      <c r="D139" s="39" t="str">
        <f>CONCATENATE(A139,B139,C139)</f>
        <v>Sem ABAP10BP3_35</v>
      </c>
      <c r="F139" s="42">
        <f>AVERAGE(E137:E139)</f>
        <v>5755178</v>
      </c>
      <c r="G139" s="48">
        <f>STDEV(E137:E139)/F139*100</f>
        <v>1.580675726</v>
      </c>
      <c r="H139" s="42">
        <f>F139-$F$100</f>
        <v>-3010357.667</v>
      </c>
      <c r="I139" s="31">
        <v>6999138.0</v>
      </c>
      <c r="J139" s="46">
        <f>AVERAGE(E137:E139)</f>
        <v>5755178</v>
      </c>
      <c r="K139" s="46">
        <f>STDEV(E137:E139)/F139*100</f>
        <v>1.580675726</v>
      </c>
      <c r="L139" s="45">
        <f>J139-$J$100</f>
        <v>3073418</v>
      </c>
      <c r="N139" s="46">
        <f>AVERAGE(E137:E139)</f>
        <v>5755178</v>
      </c>
      <c r="O139" s="46">
        <f>STDEV(E137:E139)/F139*100</f>
        <v>1.580675726</v>
      </c>
      <c r="P139" s="45">
        <f>N139-$N$100</f>
        <v>3372880.667</v>
      </c>
      <c r="T139" s="37" t="str">
        <f>IF(H139&gt;0,"+","-")</f>
        <v>-</v>
      </c>
      <c r="U139" s="37" t="str">
        <f>IF(L139&gt;0,"+","-")</f>
        <v>+</v>
      </c>
      <c r="V139" s="37" t="str">
        <f>IF(P139&gt;0,"+","-")</f>
        <v>+</v>
      </c>
      <c r="W139" s="38" t="str">
        <f>IF(T139="+","1",IF(U139="+","2",IF(V139="+","3","ERRADO")))</f>
        <v>2</v>
      </c>
    </row>
    <row r="140" ht="15.75" customHeight="1">
      <c r="A140" s="25" t="s">
        <v>42</v>
      </c>
      <c r="B140" s="50" t="s">
        <v>58</v>
      </c>
      <c r="C140" s="39">
        <v>5.0</v>
      </c>
      <c r="D140" s="39"/>
      <c r="E140" s="31">
        <v>5593268.0</v>
      </c>
      <c r="F140" s="40"/>
      <c r="J140" s="41"/>
      <c r="K140" s="41"/>
      <c r="L140" s="41"/>
      <c r="N140" s="41"/>
      <c r="O140" s="41"/>
      <c r="P140" s="41"/>
      <c r="T140" s="38"/>
      <c r="U140" s="38"/>
      <c r="V140" s="38"/>
      <c r="W140" s="38"/>
    </row>
    <row r="141" ht="15.75" customHeight="1">
      <c r="A141" s="25" t="s">
        <v>42</v>
      </c>
      <c r="B141" s="50" t="s">
        <v>58</v>
      </c>
      <c r="C141" s="39">
        <v>5.0</v>
      </c>
      <c r="D141" s="39"/>
      <c r="E141" s="31">
        <v>4807770.0</v>
      </c>
      <c r="F141" s="40"/>
      <c r="J141" s="41"/>
      <c r="K141" s="41"/>
      <c r="L141" s="41"/>
      <c r="N141" s="41"/>
      <c r="O141" s="41"/>
      <c r="P141" s="41"/>
      <c r="T141" s="38"/>
      <c r="U141" s="38"/>
      <c r="V141" s="38"/>
      <c r="W141" s="38"/>
    </row>
    <row r="142" ht="15.75" customHeight="1">
      <c r="A142" s="25" t="s">
        <v>42</v>
      </c>
      <c r="B142" s="50" t="s">
        <v>58</v>
      </c>
      <c r="C142" s="39">
        <v>5.0</v>
      </c>
      <c r="D142" s="39" t="str">
        <f>CONCATENATE(A142,B142,C142)</f>
        <v>Sem ABAP10BP3_45</v>
      </c>
      <c r="E142" s="31">
        <v>4878398.0</v>
      </c>
      <c r="F142" s="42">
        <f>AVERAGE(E140:E142)</f>
        <v>5093145.333</v>
      </c>
      <c r="G142" s="25">
        <f>STDEV(E140:E142)/F142*100</f>
        <v>8.532177472</v>
      </c>
      <c r="H142" s="42">
        <f>F142-$F$100</f>
        <v>-3672390.333</v>
      </c>
      <c r="J142" s="46">
        <f>AVERAGE(E140:E142)</f>
        <v>5093145.333</v>
      </c>
      <c r="K142" s="46">
        <f>STDEV(E140:E142)/F142*100</f>
        <v>8.532177472</v>
      </c>
      <c r="L142" s="45">
        <f>J142-$J$100</f>
        <v>2411385.333</v>
      </c>
      <c r="N142" s="46">
        <f>AVERAGE(E140:E142)</f>
        <v>5093145.333</v>
      </c>
      <c r="O142" s="46">
        <f>STDEV(E140:E142)/F142*100</f>
        <v>8.532177472</v>
      </c>
      <c r="P142" s="47">
        <f>N142-$N$100</f>
        <v>2710848</v>
      </c>
      <c r="T142" s="37" t="str">
        <f>IF(H142&gt;0,"+","-")</f>
        <v>-</v>
      </c>
      <c r="U142" s="37" t="str">
        <f>IF(L142&gt;0,"+","-")</f>
        <v>+</v>
      </c>
      <c r="V142" s="37" t="str">
        <f>IF(P142&gt;0,"+","-")</f>
        <v>+</v>
      </c>
      <c r="W142" s="38" t="str">
        <f>IF(T142="+","1",IF(U142="+","2",IF(V142="+","3","ERRADO")))</f>
        <v>2</v>
      </c>
    </row>
    <row r="143" ht="15.75" customHeight="1">
      <c r="A143" s="25" t="s">
        <v>42</v>
      </c>
      <c r="B143" s="50" t="s">
        <v>59</v>
      </c>
      <c r="C143" s="39">
        <v>5.0</v>
      </c>
      <c r="D143" s="39"/>
      <c r="E143" s="31">
        <v>4261526.0</v>
      </c>
      <c r="F143" s="40"/>
      <c r="J143" s="41"/>
      <c r="K143" s="41"/>
      <c r="L143" s="41"/>
      <c r="N143" s="41"/>
      <c r="O143" s="41"/>
      <c r="P143" s="41"/>
      <c r="T143" s="38"/>
      <c r="U143" s="38"/>
      <c r="V143" s="38"/>
      <c r="W143" s="38"/>
    </row>
    <row r="144" ht="15.75" customHeight="1">
      <c r="A144" s="25" t="s">
        <v>42</v>
      </c>
      <c r="B144" s="50" t="s">
        <v>59</v>
      </c>
      <c r="C144" s="39">
        <v>5.0</v>
      </c>
      <c r="D144" s="39"/>
      <c r="E144" s="31">
        <v>4002862.0</v>
      </c>
      <c r="F144" s="40"/>
      <c r="J144" s="41"/>
      <c r="K144" s="41"/>
      <c r="L144" s="41"/>
      <c r="N144" s="41"/>
      <c r="O144" s="41"/>
      <c r="P144" s="41"/>
      <c r="T144" s="38"/>
      <c r="U144" s="38"/>
      <c r="V144" s="38"/>
      <c r="W144" s="38"/>
    </row>
    <row r="145" ht="15.75" customHeight="1">
      <c r="A145" s="25" t="s">
        <v>42</v>
      </c>
      <c r="B145" s="50" t="s">
        <v>59</v>
      </c>
      <c r="C145" s="39">
        <v>5.0</v>
      </c>
      <c r="D145" s="39" t="str">
        <f>CONCATENATE(A145,B145,C145)</f>
        <v>Sem ABAP10BP3_55</v>
      </c>
      <c r="E145" s="31">
        <v>3780628.0</v>
      </c>
      <c r="F145" s="42">
        <f>AVERAGE(E143:E145)</f>
        <v>4015005.333</v>
      </c>
      <c r="G145" s="25">
        <f>STDEV(E143:E145)/F145*100</f>
        <v>5.994484365</v>
      </c>
      <c r="H145" s="42">
        <f>F145-$F$100</f>
        <v>-4750530.333</v>
      </c>
      <c r="J145" s="46">
        <f>AVERAGE(E143:E145)</f>
        <v>4015005.333</v>
      </c>
      <c r="K145" s="46">
        <f>STDEV(E143:E145)/F145*100</f>
        <v>5.994484365</v>
      </c>
      <c r="L145" s="45">
        <f>J145-$J$100</f>
        <v>1333245.333</v>
      </c>
      <c r="N145" s="46">
        <f>AVERAGE(E143:E145)</f>
        <v>4015005.333</v>
      </c>
      <c r="O145" s="49">
        <f>STDEV(E143:E145)/F145*100</f>
        <v>5.994484365</v>
      </c>
      <c r="P145" s="47">
        <f>N145-$N$100</f>
        <v>1632708</v>
      </c>
      <c r="T145" s="37" t="str">
        <f>IF(H145&gt;0,"+","-")</f>
        <v>-</v>
      </c>
      <c r="U145" s="37" t="str">
        <f>IF(L145&gt;0,"+","-")</f>
        <v>+</v>
      </c>
      <c r="V145" s="37" t="str">
        <f>IF(P145&gt;0,"+","-")</f>
        <v>+</v>
      </c>
      <c r="W145" s="38" t="str">
        <f>IF(T145="+","1",IF(U145="+","2",IF(V145="+","3","ERRADO")))</f>
        <v>2</v>
      </c>
    </row>
    <row r="146" ht="15.75" customHeight="1">
      <c r="A146" s="51" t="s">
        <v>60</v>
      </c>
      <c r="B146" s="51" t="s">
        <v>43</v>
      </c>
      <c r="C146" s="39">
        <v>5.0</v>
      </c>
      <c r="D146" s="39"/>
      <c r="E146" s="28">
        <v>5108436.0</v>
      </c>
      <c r="F146" s="40"/>
      <c r="J146" s="56"/>
      <c r="K146" s="56"/>
      <c r="L146" s="56"/>
      <c r="N146" s="56"/>
      <c r="O146" s="56"/>
      <c r="P146" s="56"/>
      <c r="T146" s="38"/>
      <c r="U146" s="38"/>
      <c r="V146" s="38"/>
      <c r="W146" s="38"/>
    </row>
    <row r="147" ht="15.75" customHeight="1">
      <c r="A147" s="51" t="s">
        <v>60</v>
      </c>
      <c r="B147" s="51" t="s">
        <v>43</v>
      </c>
      <c r="C147" s="39">
        <v>5.0</v>
      </c>
      <c r="D147" s="39"/>
      <c r="E147" s="28">
        <v>5815245.0</v>
      </c>
      <c r="F147" s="40"/>
      <c r="J147" s="56"/>
      <c r="K147" s="56"/>
      <c r="L147" s="56"/>
      <c r="N147" s="56"/>
      <c r="O147" s="56"/>
      <c r="P147" s="56"/>
      <c r="T147" s="38"/>
      <c r="U147" s="38"/>
      <c r="V147" s="38"/>
      <c r="W147" s="38"/>
    </row>
    <row r="148" ht="15.75" customHeight="1">
      <c r="A148" s="51" t="s">
        <v>60</v>
      </c>
      <c r="B148" s="51" t="s">
        <v>43</v>
      </c>
      <c r="C148" s="39">
        <v>5.0</v>
      </c>
      <c r="D148" s="39" t="str">
        <f>CONCATENATE(A148,B148,C148)</f>
        <v>Com ABAPbranco5</v>
      </c>
      <c r="E148" s="28">
        <v>6186632.0</v>
      </c>
      <c r="F148" s="42">
        <f>AVERAGE(E146:E148)</f>
        <v>5703437.667</v>
      </c>
      <c r="G148" s="25">
        <f>STDEV(E146:E148)/F148*100</f>
        <v>9.603412913</v>
      </c>
      <c r="H148" s="25" t="s">
        <v>44</v>
      </c>
      <c r="J148" s="43">
        <v>4095691.6666666665</v>
      </c>
      <c r="K148" s="41" t="s">
        <v>44</v>
      </c>
      <c r="L148" s="41" t="s">
        <v>44</v>
      </c>
      <c r="N148" s="43">
        <v>4095691.6666666665</v>
      </c>
      <c r="O148" s="41" t="s">
        <v>44</v>
      </c>
      <c r="P148" s="41" t="s">
        <v>44</v>
      </c>
      <c r="T148" s="38"/>
      <c r="U148" s="38"/>
      <c r="V148" s="38"/>
      <c r="W148" s="38"/>
    </row>
    <row r="149" ht="15.75" customHeight="1">
      <c r="A149" s="51" t="s">
        <v>60</v>
      </c>
      <c r="B149" s="51" t="s">
        <v>45</v>
      </c>
      <c r="C149" s="39">
        <v>5.0</v>
      </c>
      <c r="D149" s="39"/>
      <c r="E149" s="29">
        <v>3704387.0</v>
      </c>
      <c r="F149" s="40"/>
      <c r="J149" s="41"/>
      <c r="K149" s="41"/>
      <c r="L149" s="41"/>
      <c r="N149" s="41"/>
      <c r="O149" s="41"/>
      <c r="P149" s="41"/>
      <c r="T149" s="38"/>
      <c r="U149" s="38"/>
      <c r="V149" s="38"/>
      <c r="W149" s="38"/>
    </row>
    <row r="150" ht="15.75" customHeight="1">
      <c r="A150" s="51" t="s">
        <v>60</v>
      </c>
      <c r="B150" s="51" t="s">
        <v>45</v>
      </c>
      <c r="C150" s="39">
        <v>5.0</v>
      </c>
      <c r="D150" s="39"/>
      <c r="E150" s="29">
        <v>3535102.0</v>
      </c>
      <c r="F150" s="40"/>
      <c r="J150" s="41"/>
      <c r="K150" s="41"/>
      <c r="L150" s="41"/>
      <c r="N150" s="41"/>
      <c r="O150" s="41"/>
      <c r="P150" s="41"/>
      <c r="T150" s="38"/>
      <c r="U150" s="38"/>
      <c r="V150" s="38"/>
      <c r="W150" s="38"/>
    </row>
    <row r="151" ht="15.75" customHeight="1">
      <c r="A151" s="51" t="s">
        <v>60</v>
      </c>
      <c r="B151" s="51" t="s">
        <v>45</v>
      </c>
      <c r="C151" s="39">
        <v>5.0</v>
      </c>
      <c r="D151" s="39" t="str">
        <f>CONCATENATE(A151,B151,C151)</f>
        <v>Com ABAPC15</v>
      </c>
      <c r="E151" s="29">
        <v>3746711.0</v>
      </c>
      <c r="F151" s="42">
        <f>AVERAGE(E149:E151)</f>
        <v>3662066.667</v>
      </c>
      <c r="G151" s="25">
        <f>STDEV(E149:E151)/F151*100</f>
        <v>3.057632541</v>
      </c>
      <c r="H151" s="42">
        <f>F151-$F$148</f>
        <v>-2041371</v>
      </c>
      <c r="J151" s="46">
        <f>AVERAGE(E149:E151)</f>
        <v>3662066.667</v>
      </c>
      <c r="K151" s="46">
        <f>STDEV(E149:E151)/F151*100</f>
        <v>3.057632541</v>
      </c>
      <c r="L151" s="45">
        <f>J151-$J$148</f>
        <v>-433625</v>
      </c>
      <c r="M151" s="54"/>
      <c r="N151" s="46">
        <f>AVERAGE(E149:E151)</f>
        <v>3662066.667</v>
      </c>
      <c r="O151" s="49">
        <f>STDEV(E149:E151)/F151*100</f>
        <v>3.057632541</v>
      </c>
      <c r="P151" s="47">
        <f>N151-$N$148</f>
        <v>-433625</v>
      </c>
      <c r="T151" s="37" t="str">
        <f>IF(H151&gt;0,"+","-")</f>
        <v>-</v>
      </c>
      <c r="U151" s="37" t="str">
        <f>IF(L151&gt;0,"+","-")</f>
        <v>-</v>
      </c>
      <c r="V151" s="37" t="str">
        <f>IF(P151&gt;0,"+","-")</f>
        <v>-</v>
      </c>
      <c r="W151" s="38" t="str">
        <f>IF(T151="+","1",IF(U151="+","2",IF(V151="+","3","ERRADO")))</f>
        <v>ERRADO</v>
      </c>
    </row>
    <row r="152" ht="15.75" customHeight="1">
      <c r="A152" s="51" t="s">
        <v>60</v>
      </c>
      <c r="B152" s="51" t="s">
        <v>46</v>
      </c>
      <c r="C152" s="39">
        <v>5.0</v>
      </c>
      <c r="D152" s="39"/>
      <c r="E152" s="29">
        <v>4079559.0</v>
      </c>
      <c r="F152" s="40"/>
      <c r="J152" s="41"/>
      <c r="K152" s="41"/>
      <c r="L152" s="41"/>
      <c r="N152" s="41"/>
      <c r="O152" s="41"/>
      <c r="P152" s="41"/>
      <c r="T152" s="38"/>
      <c r="U152" s="38"/>
      <c r="V152" s="38"/>
      <c r="W152" s="38"/>
    </row>
    <row r="153" ht="15.75" customHeight="1">
      <c r="A153" s="51" t="s">
        <v>60</v>
      </c>
      <c r="B153" s="51" t="s">
        <v>46</v>
      </c>
      <c r="C153" s="39">
        <v>5.0</v>
      </c>
      <c r="D153" s="39"/>
      <c r="E153" s="29">
        <v>3619496.0</v>
      </c>
      <c r="F153" s="40"/>
      <c r="J153" s="41"/>
      <c r="K153" s="41"/>
      <c r="L153" s="41"/>
      <c r="N153" s="41"/>
      <c r="O153" s="41"/>
      <c r="P153" s="41"/>
      <c r="T153" s="38"/>
      <c r="U153" s="38"/>
      <c r="V153" s="38"/>
      <c r="W153" s="38"/>
    </row>
    <row r="154" ht="15.75" customHeight="1">
      <c r="A154" s="51" t="s">
        <v>60</v>
      </c>
      <c r="B154" s="51" t="s">
        <v>46</v>
      </c>
      <c r="C154" s="39">
        <v>5.0</v>
      </c>
      <c r="D154" s="39" t="str">
        <f>CONCATENATE(A154,B154,C154)</f>
        <v>Com ABAPC25</v>
      </c>
      <c r="E154" s="29">
        <v>3967580.0</v>
      </c>
      <c r="F154" s="42">
        <f>AVERAGE(E152:E154)</f>
        <v>3888878.333</v>
      </c>
      <c r="G154" s="25">
        <f>STDEV(E152:E154)/F154*100</f>
        <v>6.169299689</v>
      </c>
      <c r="H154" s="42">
        <f>F154-$F$148</f>
        <v>-1814559.333</v>
      </c>
      <c r="J154" s="46">
        <f>AVERAGE(E152:E154)</f>
        <v>3888878.333</v>
      </c>
      <c r="K154" s="46">
        <f>STDEV(E152:E154)/F154*100</f>
        <v>6.169299689</v>
      </c>
      <c r="L154" s="45">
        <f>J154-$J$148</f>
        <v>-206813.3333</v>
      </c>
      <c r="M154" s="54"/>
      <c r="N154" s="46">
        <f>AVERAGE(E152:E154)</f>
        <v>3888878.333</v>
      </c>
      <c r="O154" s="46">
        <f>STDEV(E152:E154)/F154*100</f>
        <v>6.169299689</v>
      </c>
      <c r="P154" s="47">
        <f>N154-$N$148</f>
        <v>-206813.3333</v>
      </c>
      <c r="T154" s="37" t="str">
        <f>IF(H154&gt;0,"+","-")</f>
        <v>-</v>
      </c>
      <c r="U154" s="37" t="str">
        <f>IF(L154&gt;0,"+","-")</f>
        <v>-</v>
      </c>
      <c r="V154" s="37" t="str">
        <f>IF(P154&gt;0,"+","-")</f>
        <v>-</v>
      </c>
      <c r="W154" s="38" t="str">
        <f>IF(T154="+","1",IF(U154="+","2",IF(V154="+","3","ERRADO")))</f>
        <v>ERRADO</v>
      </c>
    </row>
    <row r="155" ht="15.75" customHeight="1">
      <c r="A155" s="51" t="s">
        <v>60</v>
      </c>
      <c r="B155" s="51" t="s">
        <v>47</v>
      </c>
      <c r="C155" s="39">
        <v>5.0</v>
      </c>
      <c r="D155" s="39"/>
      <c r="E155" s="29">
        <v>4159424.0</v>
      </c>
      <c r="F155" s="40"/>
      <c r="J155" s="41"/>
      <c r="K155" s="41"/>
      <c r="L155" s="41"/>
      <c r="N155" s="41"/>
      <c r="O155" s="41"/>
      <c r="P155" s="41"/>
      <c r="T155" s="38"/>
      <c r="U155" s="38"/>
      <c r="V155" s="38"/>
      <c r="W155" s="38"/>
    </row>
    <row r="156" ht="15.75" customHeight="1">
      <c r="A156" s="51" t="s">
        <v>60</v>
      </c>
      <c r="B156" s="51" t="s">
        <v>47</v>
      </c>
      <c r="C156" s="39">
        <v>5.0</v>
      </c>
      <c r="D156" s="39"/>
      <c r="E156" s="29">
        <v>3445936.0</v>
      </c>
      <c r="F156" s="40"/>
      <c r="J156" s="41"/>
      <c r="K156" s="41"/>
      <c r="L156" s="41"/>
      <c r="N156" s="41"/>
      <c r="O156" s="41"/>
      <c r="P156" s="41"/>
      <c r="T156" s="38"/>
      <c r="U156" s="38"/>
      <c r="V156" s="38"/>
      <c r="W156" s="38"/>
    </row>
    <row r="157" ht="15.75" customHeight="1">
      <c r="A157" s="51" t="s">
        <v>60</v>
      </c>
      <c r="B157" s="51" t="s">
        <v>47</v>
      </c>
      <c r="C157" s="39">
        <v>5.0</v>
      </c>
      <c r="D157" s="39" t="str">
        <f>CONCATENATE(A157,B157,C157)</f>
        <v>Com ABAPC35</v>
      </c>
      <c r="E157" s="29">
        <v>3775932.0</v>
      </c>
      <c r="F157" s="42">
        <f>AVERAGE(E155:E157)</f>
        <v>3793764</v>
      </c>
      <c r="G157" s="25">
        <f>STDEV(E155:E157)/F157*100</f>
        <v>9.41223798</v>
      </c>
      <c r="H157" s="42">
        <f>F157-$F$148</f>
        <v>-1909673.667</v>
      </c>
      <c r="J157" s="46">
        <f>AVERAGE(E155:E157)</f>
        <v>3793764</v>
      </c>
      <c r="K157" s="46">
        <f>STDEV(E155:E157)/F157*100</f>
        <v>9.41223798</v>
      </c>
      <c r="L157" s="45">
        <f>J157-$J$148</f>
        <v>-301927.6667</v>
      </c>
      <c r="M157" s="54"/>
      <c r="N157" s="46">
        <f>AVERAGE(E155:E157)</f>
        <v>3793764</v>
      </c>
      <c r="O157" s="49">
        <f>STDEV(E155:E157)/F157*100</f>
        <v>9.41223798</v>
      </c>
      <c r="P157" s="47">
        <f>N157-$N$148</f>
        <v>-301927.6667</v>
      </c>
      <c r="T157" s="37" t="str">
        <f>IF(H157&gt;0,"+","-")</f>
        <v>-</v>
      </c>
      <c r="U157" s="37" t="str">
        <f>IF(L157&gt;0,"+","-")</f>
        <v>-</v>
      </c>
      <c r="V157" s="37" t="str">
        <f>IF(P157&gt;0,"+","-")</f>
        <v>-</v>
      </c>
      <c r="W157" s="38" t="str">
        <f>IF(T157="+","1",IF(U157="+","2",IF(V157="+","3","ERRADO")))</f>
        <v>ERRADO</v>
      </c>
    </row>
    <row r="158" ht="15.75" customHeight="1">
      <c r="A158" s="51" t="s">
        <v>60</v>
      </c>
      <c r="B158" s="51" t="s">
        <v>48</v>
      </c>
      <c r="C158" s="39">
        <v>5.0</v>
      </c>
      <c r="D158" s="39"/>
      <c r="E158" s="29">
        <v>3107065.0</v>
      </c>
      <c r="F158" s="40"/>
      <c r="J158" s="41"/>
      <c r="K158" s="41"/>
      <c r="L158" s="41"/>
      <c r="N158" s="41"/>
      <c r="O158" s="41"/>
      <c r="P158" s="41"/>
      <c r="T158" s="38"/>
      <c r="U158" s="38"/>
      <c r="V158" s="38"/>
      <c r="W158" s="38"/>
    </row>
    <row r="159" ht="15.75" customHeight="1">
      <c r="A159" s="51" t="s">
        <v>60</v>
      </c>
      <c r="B159" s="51" t="s">
        <v>48</v>
      </c>
      <c r="C159" s="39">
        <v>5.0</v>
      </c>
      <c r="D159" s="39"/>
      <c r="E159" s="29">
        <v>3714429.0</v>
      </c>
      <c r="F159" s="40"/>
      <c r="J159" s="41"/>
      <c r="K159" s="41"/>
      <c r="L159" s="41"/>
      <c r="N159" s="41"/>
      <c r="O159" s="41"/>
      <c r="P159" s="41"/>
      <c r="T159" s="38"/>
      <c r="U159" s="38"/>
      <c r="V159" s="38"/>
      <c r="W159" s="38"/>
    </row>
    <row r="160" ht="15.75" customHeight="1">
      <c r="A160" s="51" t="s">
        <v>60</v>
      </c>
      <c r="B160" s="51" t="s">
        <v>48</v>
      </c>
      <c r="C160" s="39">
        <v>5.0</v>
      </c>
      <c r="D160" s="39" t="str">
        <f>CONCATENATE(A160,B160,C160)</f>
        <v>Com ABAPC45</v>
      </c>
      <c r="E160" s="29">
        <v>3652069.0</v>
      </c>
      <c r="F160" s="42">
        <f>AVERAGE(E158:E160)</f>
        <v>3491187.667</v>
      </c>
      <c r="G160" s="25">
        <f>STDEV(E158:E160)/F160*100</f>
        <v>9.570325759</v>
      </c>
      <c r="H160" s="42">
        <f>F160-$F$148</f>
        <v>-2212250</v>
      </c>
      <c r="J160" s="46">
        <f>AVERAGE(E158:E160)</f>
        <v>3491187.667</v>
      </c>
      <c r="K160" s="46">
        <f>STDEV(E158:E160)/F160*100</f>
        <v>9.570325759</v>
      </c>
      <c r="L160" s="45">
        <f>J160-$J$148</f>
        <v>-604504</v>
      </c>
      <c r="M160" s="54"/>
      <c r="N160" s="46">
        <f>AVERAGE(E158:E160)</f>
        <v>3491187.667</v>
      </c>
      <c r="O160" s="46">
        <f>STDEV(E158:E160)/F160*100</f>
        <v>9.570325759</v>
      </c>
      <c r="P160" s="47">
        <f>N160-$N$148</f>
        <v>-604504</v>
      </c>
      <c r="T160" s="37" t="str">
        <f>IF(H160&gt;0,"+","-")</f>
        <v>-</v>
      </c>
      <c r="U160" s="37" t="str">
        <f>IF(L160&gt;0,"+","-")</f>
        <v>-</v>
      </c>
      <c r="V160" s="37" t="str">
        <f>IF(P160&gt;0,"+","-")</f>
        <v>-</v>
      </c>
      <c r="W160" s="38" t="str">
        <f>IF(T160="+","1",IF(U160="+","2",IF(V160="+","3","ERRADO")))</f>
        <v>ERRADO</v>
      </c>
    </row>
    <row r="161" ht="15.75" customHeight="1">
      <c r="A161" s="51" t="s">
        <v>60</v>
      </c>
      <c r="B161" s="51" t="s">
        <v>49</v>
      </c>
      <c r="C161" s="39">
        <v>5.0</v>
      </c>
      <c r="D161" s="39"/>
      <c r="E161" s="29">
        <v>3962757.0</v>
      </c>
      <c r="F161" s="40"/>
      <c r="J161" s="41"/>
      <c r="K161" s="41"/>
      <c r="L161" s="41"/>
      <c r="N161" s="41"/>
      <c r="O161" s="41"/>
      <c r="P161" s="41"/>
      <c r="T161" s="38"/>
      <c r="U161" s="38"/>
      <c r="V161" s="38"/>
      <c r="W161" s="38"/>
    </row>
    <row r="162" ht="15.75" customHeight="1">
      <c r="A162" s="51" t="s">
        <v>60</v>
      </c>
      <c r="B162" s="51" t="s">
        <v>49</v>
      </c>
      <c r="C162" s="39">
        <v>5.0</v>
      </c>
      <c r="D162" s="39"/>
      <c r="E162" s="29">
        <v>3938207.0</v>
      </c>
      <c r="F162" s="40"/>
      <c r="J162" s="41"/>
      <c r="K162" s="41"/>
      <c r="L162" s="41"/>
      <c r="N162" s="41"/>
      <c r="O162" s="41"/>
      <c r="P162" s="41"/>
      <c r="T162" s="38"/>
      <c r="U162" s="38"/>
      <c r="V162" s="38"/>
      <c r="W162" s="38"/>
    </row>
    <row r="163" ht="15.75" customHeight="1">
      <c r="A163" s="51" t="s">
        <v>60</v>
      </c>
      <c r="B163" s="51" t="s">
        <v>49</v>
      </c>
      <c r="C163" s="39">
        <v>5.0</v>
      </c>
      <c r="D163" s="39" t="str">
        <f>CONCATENATE(A163,B163,C163)</f>
        <v>Com ABAPC55</v>
      </c>
      <c r="E163" s="29">
        <v>4077841.0</v>
      </c>
      <c r="F163" s="42">
        <f>AVERAGE(E161:E163)</f>
        <v>3992935</v>
      </c>
      <c r="G163" s="25">
        <f>STDEV(E161:E163)/F163*100</f>
        <v>1.867004799</v>
      </c>
      <c r="H163" s="42">
        <f>F163-$F$148</f>
        <v>-1710502.667</v>
      </c>
      <c r="J163" s="46">
        <f>AVERAGE(E161:E163)</f>
        <v>3992935</v>
      </c>
      <c r="K163" s="46">
        <f>STDEV(E161:E163)/F163*100</f>
        <v>1.867004799</v>
      </c>
      <c r="L163" s="45">
        <f>J163-$J$148</f>
        <v>-102756.6667</v>
      </c>
      <c r="M163" s="54"/>
      <c r="N163" s="46">
        <f>AVERAGE(E161:E163)</f>
        <v>3992935</v>
      </c>
      <c r="O163" s="46">
        <f>STDEV(E161:E163)/F163*100</f>
        <v>1.867004799</v>
      </c>
      <c r="P163" s="47">
        <f>N163-$N$148</f>
        <v>-102756.6667</v>
      </c>
      <c r="T163" s="37" t="str">
        <f>IF(H163&gt;0,"+","-")</f>
        <v>-</v>
      </c>
      <c r="U163" s="37" t="str">
        <f>IF(L163&gt;0,"+","-")</f>
        <v>-</v>
      </c>
      <c r="V163" s="37" t="str">
        <f>IF(P163&gt;0,"+","-")</f>
        <v>-</v>
      </c>
      <c r="W163" s="38" t="str">
        <f>IF(T163="+","1",IF(U163="+","2",IF(V163="+","3","ERRADO")))</f>
        <v>ERRADO</v>
      </c>
    </row>
    <row r="164" ht="15.75" customHeight="1">
      <c r="A164" s="51" t="s">
        <v>60</v>
      </c>
      <c r="B164" s="51" t="s">
        <v>50</v>
      </c>
      <c r="C164" s="39">
        <v>5.0</v>
      </c>
      <c r="D164" s="39"/>
      <c r="E164" s="30">
        <v>4973530.0</v>
      </c>
      <c r="F164" s="40"/>
      <c r="J164" s="41"/>
      <c r="K164" s="41"/>
      <c r="L164" s="41"/>
      <c r="N164" s="41"/>
      <c r="O164" s="41"/>
      <c r="P164" s="41"/>
      <c r="T164" s="38"/>
      <c r="U164" s="38"/>
      <c r="V164" s="38"/>
      <c r="W164" s="38"/>
    </row>
    <row r="165" ht="15.75" customHeight="1">
      <c r="A165" s="51" t="s">
        <v>60</v>
      </c>
      <c r="B165" s="51" t="s">
        <v>50</v>
      </c>
      <c r="C165" s="39">
        <v>5.0</v>
      </c>
      <c r="D165" s="39"/>
      <c r="E165" s="30">
        <v>4504295.0</v>
      </c>
      <c r="F165" s="40"/>
      <c r="J165" s="41"/>
      <c r="K165" s="41"/>
      <c r="L165" s="41"/>
      <c r="N165" s="41"/>
      <c r="O165" s="41"/>
      <c r="P165" s="41"/>
      <c r="T165" s="38"/>
      <c r="U165" s="38"/>
      <c r="V165" s="38"/>
      <c r="W165" s="38"/>
    </row>
    <row r="166" ht="15.75" customHeight="1">
      <c r="A166" s="51" t="s">
        <v>60</v>
      </c>
      <c r="B166" s="51" t="s">
        <v>50</v>
      </c>
      <c r="C166" s="39">
        <v>5.0</v>
      </c>
      <c r="D166" s="39" t="str">
        <f>CONCATENATE(A166,B166,C166)</f>
        <v>Com ABAP1BP3_15</v>
      </c>
      <c r="E166" s="30">
        <v>4777994.0</v>
      </c>
      <c r="F166" s="42">
        <f>AVERAGE(E164:E166)</f>
        <v>4751939.667</v>
      </c>
      <c r="G166" s="25">
        <f>STDEV(E164:E166)/F166*100</f>
        <v>4.960079923</v>
      </c>
      <c r="H166" s="42">
        <f>F166-$F$148</f>
        <v>-951498</v>
      </c>
      <c r="J166" s="46">
        <f>AVERAGE(E164:E166)</f>
        <v>4751939.667</v>
      </c>
      <c r="K166" s="46">
        <f>STDEV(E164:E166)/F166*100</f>
        <v>4.960079923</v>
      </c>
      <c r="L166" s="45">
        <f>J166-$J$148</f>
        <v>656248</v>
      </c>
      <c r="N166" s="46">
        <f>AVERAGE(E164:E166)</f>
        <v>4751939.667</v>
      </c>
      <c r="O166" s="46">
        <f>STDEV(E164:E166)/F166*100</f>
        <v>4.960079923</v>
      </c>
      <c r="P166" s="47">
        <f>N166-$N$148</f>
        <v>656248</v>
      </c>
      <c r="T166" s="37" t="str">
        <f>IF(H166&gt;0,"+","-")</f>
        <v>-</v>
      </c>
      <c r="U166" s="37" t="str">
        <f>IF(L166&gt;0,"+","-")</f>
        <v>+</v>
      </c>
      <c r="V166" s="37" t="str">
        <f>IF(P166&gt;0,"+","-")</f>
        <v>+</v>
      </c>
      <c r="W166" s="38" t="str">
        <f>IF(T166="+","1",IF(U166="+","2",IF(V166="+","3","ERRADO")))</f>
        <v>2</v>
      </c>
    </row>
    <row r="167" ht="15.75" customHeight="1">
      <c r="A167" s="51" t="s">
        <v>60</v>
      </c>
      <c r="B167" s="51" t="s">
        <v>51</v>
      </c>
      <c r="C167" s="39">
        <v>5.0</v>
      </c>
      <c r="D167" s="39"/>
      <c r="E167" s="30">
        <v>6239036.0</v>
      </c>
      <c r="F167" s="40"/>
      <c r="J167" s="41"/>
      <c r="K167" s="41"/>
      <c r="L167" s="41"/>
      <c r="N167" s="41"/>
      <c r="O167" s="41"/>
      <c r="P167" s="41"/>
      <c r="T167" s="38"/>
      <c r="U167" s="38"/>
      <c r="V167" s="38"/>
      <c r="W167" s="38"/>
    </row>
    <row r="168" ht="15.75" customHeight="1">
      <c r="A168" s="51" t="s">
        <v>60</v>
      </c>
      <c r="B168" s="51" t="s">
        <v>51</v>
      </c>
      <c r="C168" s="39">
        <v>5.0</v>
      </c>
      <c r="D168" s="39"/>
      <c r="E168" s="30">
        <v>5970360.0</v>
      </c>
      <c r="F168" s="40"/>
      <c r="J168" s="41"/>
      <c r="K168" s="41"/>
      <c r="L168" s="41"/>
      <c r="N168" s="41"/>
      <c r="O168" s="41"/>
      <c r="P168" s="41"/>
      <c r="T168" s="38"/>
      <c r="U168" s="38"/>
      <c r="V168" s="38"/>
      <c r="W168" s="38"/>
    </row>
    <row r="169" ht="15.75" customHeight="1">
      <c r="A169" s="51" t="s">
        <v>60</v>
      </c>
      <c r="B169" s="51" t="s">
        <v>51</v>
      </c>
      <c r="C169" s="39">
        <v>5.0</v>
      </c>
      <c r="D169" s="39" t="str">
        <f>CONCATENATE(A169,B169,C169)</f>
        <v>Com ABAP1BP3_25</v>
      </c>
      <c r="F169" s="42">
        <f>AVERAGE(E167:E169)</f>
        <v>6104698</v>
      </c>
      <c r="G169" s="48">
        <f>STDEV(E167:E169)/F169*100</f>
        <v>3.1120724</v>
      </c>
      <c r="H169" s="42">
        <f>F169-$F$148</f>
        <v>401260.3333</v>
      </c>
      <c r="I169" s="30">
        <v>4573232.0</v>
      </c>
      <c r="J169" s="46">
        <f>AVERAGE(E167:E169)</f>
        <v>6104698</v>
      </c>
      <c r="K169" s="46">
        <f>STDEV(E167:E169)/F169*100</f>
        <v>3.1120724</v>
      </c>
      <c r="L169" s="45">
        <f>J169-$J$148</f>
        <v>2009006.333</v>
      </c>
      <c r="N169" s="46">
        <f>AVERAGE(E167:E169)</f>
        <v>6104698</v>
      </c>
      <c r="O169" s="46">
        <f>STDEV(E167:E169)/F169*100</f>
        <v>3.1120724</v>
      </c>
      <c r="P169" s="47">
        <f>N169-$N$148</f>
        <v>2009006.333</v>
      </c>
      <c r="T169" s="37" t="str">
        <f>IF(H169&gt;0,"+","-")</f>
        <v>+</v>
      </c>
      <c r="U169" s="37" t="str">
        <f>IF(L169&gt;0,"+","-")</f>
        <v>+</v>
      </c>
      <c r="V169" s="37" t="str">
        <f>IF(P169&gt;0,"+","-")</f>
        <v>+</v>
      </c>
      <c r="W169" s="38" t="str">
        <f>IF(T169="+","1",IF(U169="+","2",IF(V169="+","3","ERRADO")))</f>
        <v>1</v>
      </c>
    </row>
    <row r="170" ht="15.75" customHeight="1">
      <c r="A170" s="51" t="s">
        <v>60</v>
      </c>
      <c r="B170" s="51" t="s">
        <v>52</v>
      </c>
      <c r="C170" s="39">
        <v>5.0</v>
      </c>
      <c r="D170" s="39"/>
      <c r="E170" s="30">
        <v>5194959.0</v>
      </c>
      <c r="F170" s="40"/>
      <c r="J170" s="41"/>
      <c r="K170" s="41"/>
      <c r="L170" s="41"/>
      <c r="N170" s="41"/>
      <c r="O170" s="41"/>
      <c r="P170" s="41"/>
      <c r="T170" s="38"/>
      <c r="U170" s="38"/>
      <c r="V170" s="38"/>
      <c r="W170" s="38"/>
    </row>
    <row r="171" ht="15.75" customHeight="1">
      <c r="A171" s="51" t="s">
        <v>60</v>
      </c>
      <c r="B171" s="51" t="s">
        <v>52</v>
      </c>
      <c r="C171" s="39">
        <v>5.0</v>
      </c>
      <c r="D171" s="39"/>
      <c r="E171" s="30">
        <v>4839025.0</v>
      </c>
      <c r="F171" s="40"/>
      <c r="J171" s="41"/>
      <c r="K171" s="41"/>
      <c r="L171" s="41"/>
      <c r="N171" s="41"/>
      <c r="O171" s="41"/>
      <c r="P171" s="41"/>
      <c r="T171" s="38"/>
      <c r="U171" s="38"/>
      <c r="V171" s="38"/>
      <c r="W171" s="38"/>
    </row>
    <row r="172" ht="15.75" customHeight="1">
      <c r="A172" s="51" t="s">
        <v>60</v>
      </c>
      <c r="B172" s="51" t="s">
        <v>52</v>
      </c>
      <c r="C172" s="39">
        <v>5.0</v>
      </c>
      <c r="D172" s="39" t="str">
        <f>CONCATENATE(A172,B172,C172)</f>
        <v>Com ABAP1BP3_35</v>
      </c>
      <c r="F172" s="42">
        <f>AVERAGE(E170:E172)</f>
        <v>5016992</v>
      </c>
      <c r="G172" s="48">
        <f>STDEV(E170:E172)/F172*100</f>
        <v>5.016618425</v>
      </c>
      <c r="H172" s="42">
        <f>F172-$F$148</f>
        <v>-686445.6667</v>
      </c>
      <c r="I172" s="30">
        <v>3835114.0</v>
      </c>
      <c r="J172" s="46">
        <f>AVERAGE(E170:E172)</f>
        <v>5016992</v>
      </c>
      <c r="K172" s="46">
        <f>STDEV(E170:E172)/F172*100</f>
        <v>5.016618425</v>
      </c>
      <c r="L172" s="45">
        <f>J172-$J$148</f>
        <v>921300.3333</v>
      </c>
      <c r="N172" s="46">
        <f>AVERAGE(E170:E172)</f>
        <v>5016992</v>
      </c>
      <c r="O172" s="46">
        <f>STDEV(E170:E172)/F172*100</f>
        <v>5.016618425</v>
      </c>
      <c r="P172" s="47">
        <f>N172-$N$148</f>
        <v>921300.3333</v>
      </c>
      <c r="T172" s="37" t="str">
        <f>IF(H172&gt;0,"+","-")</f>
        <v>-</v>
      </c>
      <c r="U172" s="37" t="str">
        <f>IF(L172&gt;0,"+","-")</f>
        <v>+</v>
      </c>
      <c r="V172" s="37" t="str">
        <f>IF(P172&gt;0,"+","-")</f>
        <v>+</v>
      </c>
      <c r="W172" s="38" t="str">
        <f>IF(T172="+","1",IF(U172="+","2",IF(V172="+","3","ERRADO")))</f>
        <v>2</v>
      </c>
    </row>
    <row r="173" ht="15.75" customHeight="1">
      <c r="A173" s="51" t="s">
        <v>60</v>
      </c>
      <c r="B173" s="51" t="s">
        <v>53</v>
      </c>
      <c r="C173" s="39">
        <v>5.0</v>
      </c>
      <c r="D173" s="39"/>
      <c r="E173" s="30">
        <v>3229148.0</v>
      </c>
      <c r="F173" s="40"/>
      <c r="J173" s="41"/>
      <c r="K173" s="41"/>
      <c r="L173" s="41"/>
      <c r="N173" s="41"/>
      <c r="O173" s="41"/>
      <c r="P173" s="41"/>
      <c r="T173" s="38"/>
      <c r="U173" s="38"/>
      <c r="V173" s="38"/>
      <c r="W173" s="38"/>
    </row>
    <row r="174" ht="15.75" customHeight="1">
      <c r="A174" s="51" t="s">
        <v>60</v>
      </c>
      <c r="B174" s="51" t="s">
        <v>53</v>
      </c>
      <c r="C174" s="39">
        <v>5.0</v>
      </c>
      <c r="D174" s="39"/>
      <c r="E174" s="30">
        <v>3661014.0</v>
      </c>
      <c r="F174" s="40"/>
      <c r="J174" s="41"/>
      <c r="K174" s="41"/>
      <c r="L174" s="41"/>
      <c r="N174" s="41"/>
      <c r="O174" s="41"/>
      <c r="P174" s="41"/>
      <c r="T174" s="38"/>
      <c r="U174" s="38"/>
      <c r="V174" s="38"/>
      <c r="W174" s="38"/>
    </row>
    <row r="175" ht="15.75" customHeight="1">
      <c r="A175" s="51" t="s">
        <v>60</v>
      </c>
      <c r="B175" s="51" t="s">
        <v>53</v>
      </c>
      <c r="C175" s="39">
        <v>5.0</v>
      </c>
      <c r="D175" s="39" t="str">
        <f>CONCATENATE(A175,B175,C175)</f>
        <v>Com ABAP1BP3_45</v>
      </c>
      <c r="E175" s="30">
        <v>3783147.0</v>
      </c>
      <c r="F175" s="42">
        <f>AVERAGE(E173:E175)</f>
        <v>3557769.667</v>
      </c>
      <c r="G175" s="25">
        <f>STDEV(E173:E175)/F175*100</f>
        <v>8.181322637</v>
      </c>
      <c r="H175" s="42">
        <f>F175-$F$148</f>
        <v>-2145668</v>
      </c>
      <c r="J175" s="46">
        <f>AVERAGE(E173:E175)</f>
        <v>3557769.667</v>
      </c>
      <c r="K175" s="46">
        <f>STDEV(E173:E175)/F175*100</f>
        <v>8.181322637</v>
      </c>
      <c r="L175" s="45">
        <f>J175-$J$148</f>
        <v>-537922</v>
      </c>
      <c r="M175" s="54"/>
      <c r="N175" s="46">
        <f>AVERAGE(E173:E175)</f>
        <v>3557769.667</v>
      </c>
      <c r="O175" s="46">
        <f>STDEV(E173:E175)/F175*100</f>
        <v>8.181322637</v>
      </c>
      <c r="P175" s="47">
        <f>N175-$N$148</f>
        <v>-537922</v>
      </c>
      <c r="T175" s="37" t="str">
        <f>IF(H175&gt;0,"+","-")</f>
        <v>-</v>
      </c>
      <c r="U175" s="37" t="str">
        <f>IF(L175&gt;0,"+","-")</f>
        <v>-</v>
      </c>
      <c r="V175" s="37" t="str">
        <f>IF(P175&gt;0,"+","-")</f>
        <v>-</v>
      </c>
      <c r="W175" s="38" t="str">
        <f>IF(T175="+","1",IF(U175="+","2",IF(V175="+","3","ERRADO")))</f>
        <v>ERRADO</v>
      </c>
    </row>
    <row r="176" ht="15.75" customHeight="1">
      <c r="A176" s="51" t="s">
        <v>60</v>
      </c>
      <c r="B176" s="51" t="s">
        <v>54</v>
      </c>
      <c r="C176" s="39">
        <v>5.0</v>
      </c>
      <c r="D176" s="39"/>
      <c r="E176" s="30">
        <v>3277929.0</v>
      </c>
      <c r="F176" s="40"/>
      <c r="J176" s="41"/>
      <c r="K176" s="41"/>
      <c r="L176" s="41"/>
      <c r="N176" s="41"/>
      <c r="O176" s="41"/>
      <c r="P176" s="41"/>
      <c r="T176" s="38"/>
      <c r="U176" s="38"/>
      <c r="V176" s="38"/>
      <c r="W176" s="38"/>
    </row>
    <row r="177" ht="15.75" customHeight="1">
      <c r="A177" s="51" t="s">
        <v>60</v>
      </c>
      <c r="B177" s="51" t="s">
        <v>54</v>
      </c>
      <c r="C177" s="39">
        <v>5.0</v>
      </c>
      <c r="D177" s="39"/>
      <c r="E177" s="30">
        <v>3471124.0</v>
      </c>
      <c r="F177" s="40"/>
      <c r="J177" s="41"/>
      <c r="K177" s="41"/>
      <c r="L177" s="41"/>
      <c r="N177" s="41"/>
      <c r="O177" s="41"/>
      <c r="P177" s="41"/>
      <c r="T177" s="38"/>
      <c r="U177" s="38"/>
      <c r="V177" s="38"/>
      <c r="W177" s="38"/>
    </row>
    <row r="178" ht="15.75" customHeight="1">
      <c r="A178" s="51" t="s">
        <v>60</v>
      </c>
      <c r="B178" s="51" t="s">
        <v>54</v>
      </c>
      <c r="C178" s="39">
        <v>5.0</v>
      </c>
      <c r="D178" s="39" t="str">
        <f>CONCATENATE(A178,B178,C178)</f>
        <v>Com ABAP1BP3_55</v>
      </c>
      <c r="E178" s="30">
        <v>3298890.0</v>
      </c>
      <c r="F178" s="42">
        <f>AVERAGE(E176:E178)</f>
        <v>3349314.333</v>
      </c>
      <c r="G178" s="25">
        <f>STDEV(E176:E178)/F178*100</f>
        <v>3.165113744</v>
      </c>
      <c r="H178" s="42">
        <f>F178-$F$148</f>
        <v>-2354123.333</v>
      </c>
      <c r="J178" s="46">
        <f>AVERAGE(E176:E178)</f>
        <v>3349314.333</v>
      </c>
      <c r="K178" s="46">
        <f>STDEV(E176:E178)/F178*100</f>
        <v>3.165113744</v>
      </c>
      <c r="L178" s="45">
        <f>J178-$J$148</f>
        <v>-746377.3333</v>
      </c>
      <c r="M178" s="54"/>
      <c r="N178" s="46">
        <f>AVERAGE(E176:E178)</f>
        <v>3349314.333</v>
      </c>
      <c r="O178" s="46">
        <f>STDEV(E176:E178)/F178*100</f>
        <v>3.165113744</v>
      </c>
      <c r="P178" s="47">
        <f>N178-$N$148</f>
        <v>-746377.3333</v>
      </c>
      <c r="T178" s="37" t="str">
        <f>IF(H178&gt;0,"+","-")</f>
        <v>-</v>
      </c>
      <c r="U178" s="37" t="str">
        <f>IF(L178&gt;0,"+","-")</f>
        <v>-</v>
      </c>
      <c r="V178" s="37" t="str">
        <f>IF(P178&gt;0,"+","-")</f>
        <v>-</v>
      </c>
      <c r="W178" s="38" t="str">
        <f>IF(T178="+","1",IF(U178="+","2",IF(V178="+","3","ERRADO")))</f>
        <v>ERRADO</v>
      </c>
    </row>
    <row r="179" ht="15.75" customHeight="1">
      <c r="A179" s="51" t="s">
        <v>60</v>
      </c>
      <c r="B179" s="51" t="s">
        <v>55</v>
      </c>
      <c r="C179" s="39">
        <v>5.0</v>
      </c>
      <c r="D179" s="39"/>
      <c r="E179" s="31">
        <v>4321884.0</v>
      </c>
      <c r="F179" s="40"/>
      <c r="J179" s="41"/>
      <c r="K179" s="41"/>
      <c r="L179" s="41"/>
      <c r="N179" s="41"/>
      <c r="O179" s="41"/>
      <c r="P179" s="41"/>
      <c r="T179" s="38"/>
      <c r="U179" s="38"/>
      <c r="V179" s="38"/>
      <c r="W179" s="38"/>
    </row>
    <row r="180" ht="15.75" customHeight="1">
      <c r="A180" s="51" t="s">
        <v>60</v>
      </c>
      <c r="B180" s="51" t="s">
        <v>55</v>
      </c>
      <c r="C180" s="39">
        <v>5.0</v>
      </c>
      <c r="D180" s="39"/>
      <c r="E180" s="31">
        <v>4054679.0</v>
      </c>
      <c r="F180" s="40"/>
      <c r="J180" s="41"/>
      <c r="K180" s="41"/>
      <c r="L180" s="41"/>
      <c r="N180" s="41"/>
      <c r="O180" s="41"/>
      <c r="P180" s="41"/>
      <c r="T180" s="38"/>
      <c r="U180" s="38"/>
      <c r="V180" s="38"/>
      <c r="W180" s="38"/>
    </row>
    <row r="181" ht="15.75" customHeight="1">
      <c r="A181" s="51" t="s">
        <v>60</v>
      </c>
      <c r="B181" s="51" t="s">
        <v>55</v>
      </c>
      <c r="C181" s="39">
        <v>5.0</v>
      </c>
      <c r="D181" s="39" t="str">
        <f>CONCATENATE(A181,B181,C181)</f>
        <v>Com ABAP10BP3_15</v>
      </c>
      <c r="E181" s="31">
        <v>4678888.0</v>
      </c>
      <c r="F181" s="42">
        <f>AVERAGE(E179:E181)</f>
        <v>4351817</v>
      </c>
      <c r="G181" s="25">
        <f>STDEV(E179:E181)/F181*100</f>
        <v>7.196515698</v>
      </c>
      <c r="H181" s="42">
        <f>F181-$F$148</f>
        <v>-1351620.667</v>
      </c>
      <c r="J181" s="46">
        <f>AVERAGE(E179:E181)</f>
        <v>4351817</v>
      </c>
      <c r="K181" s="46">
        <f>STDEV(E179:E181)/F181*100</f>
        <v>7.196515698</v>
      </c>
      <c r="L181" s="45">
        <f>J181-$J$148</f>
        <v>256125.3333</v>
      </c>
      <c r="N181" s="46">
        <f>AVERAGE(E179:E181)</f>
        <v>4351817</v>
      </c>
      <c r="O181" s="46">
        <f>STDEV(E179:E181)/F181*100</f>
        <v>7.196515698</v>
      </c>
      <c r="P181" s="47">
        <f>N181-$N$148</f>
        <v>256125.3333</v>
      </c>
      <c r="T181" s="37" t="str">
        <f>IF(H181&gt;0,"+","-")</f>
        <v>-</v>
      </c>
      <c r="U181" s="37" t="str">
        <f>IF(L181&gt;0,"+","-")</f>
        <v>+</v>
      </c>
      <c r="V181" s="37" t="str">
        <f>IF(P181&gt;0,"+","-")</f>
        <v>+</v>
      </c>
      <c r="W181" s="38" t="str">
        <f>IF(T181="+","1",IF(U181="+","2",IF(V181="+","3","ERRADO")))</f>
        <v>2</v>
      </c>
    </row>
    <row r="182" ht="15.75" customHeight="1">
      <c r="A182" s="51" t="s">
        <v>60</v>
      </c>
      <c r="B182" s="51" t="s">
        <v>56</v>
      </c>
      <c r="C182" s="39">
        <v>5.0</v>
      </c>
      <c r="D182" s="39"/>
      <c r="E182" s="31">
        <v>3662206.0</v>
      </c>
      <c r="F182" s="40"/>
      <c r="J182" s="41"/>
      <c r="K182" s="41"/>
      <c r="L182" s="41"/>
      <c r="N182" s="41"/>
      <c r="O182" s="41"/>
      <c r="P182" s="41"/>
      <c r="T182" s="38"/>
      <c r="U182" s="38"/>
      <c r="V182" s="38"/>
      <c r="W182" s="38"/>
    </row>
    <row r="183" ht="15.75" customHeight="1">
      <c r="A183" s="51" t="s">
        <v>60</v>
      </c>
      <c r="B183" s="55" t="s">
        <v>56</v>
      </c>
      <c r="C183" s="39">
        <v>5.0</v>
      </c>
      <c r="D183" s="39"/>
      <c r="E183" s="31">
        <v>3547330.0</v>
      </c>
      <c r="F183" s="40"/>
      <c r="J183" s="41"/>
      <c r="K183" s="41"/>
      <c r="L183" s="41"/>
      <c r="N183" s="41"/>
      <c r="O183" s="41"/>
      <c r="P183" s="41"/>
      <c r="T183" s="38"/>
      <c r="U183" s="38"/>
      <c r="V183" s="38"/>
      <c r="W183" s="38"/>
    </row>
    <row r="184" ht="15.75" customHeight="1">
      <c r="A184" s="51" t="s">
        <v>60</v>
      </c>
      <c r="B184" s="55" t="s">
        <v>56</v>
      </c>
      <c r="C184" s="39">
        <v>5.0</v>
      </c>
      <c r="D184" s="39" t="str">
        <f>CONCATENATE(A184,B184,C184)</f>
        <v>Com ABAP10BP3_25</v>
      </c>
      <c r="E184" s="31">
        <v>3194831.0</v>
      </c>
      <c r="F184" s="42">
        <f>AVERAGE(E182:E184)</f>
        <v>3468122.333</v>
      </c>
      <c r="G184" s="25">
        <f>STDEV(E182:E184)/F184*100</f>
        <v>7.022451238</v>
      </c>
      <c r="H184" s="42">
        <f>F184-$F$148</f>
        <v>-2235315.333</v>
      </c>
      <c r="J184" s="46">
        <f>AVERAGE(E182:E184)</f>
        <v>3468122.333</v>
      </c>
      <c r="K184" s="46">
        <f>STDEV(E182:E184)/F184*100</f>
        <v>7.022451238</v>
      </c>
      <c r="L184" s="45">
        <f>J184-$J$148</f>
        <v>-627569.3333</v>
      </c>
      <c r="M184" s="54"/>
      <c r="N184" s="46">
        <f>AVERAGE(E182:E184)</f>
        <v>3468122.333</v>
      </c>
      <c r="O184" s="46">
        <f>STDEV(E182:E184)/F184*100</f>
        <v>7.022451238</v>
      </c>
      <c r="P184" s="47">
        <f>N184-$N$148</f>
        <v>-627569.3333</v>
      </c>
      <c r="T184" s="37" t="str">
        <f>IF(H184&gt;0,"+","-")</f>
        <v>-</v>
      </c>
      <c r="U184" s="37" t="str">
        <f>IF(L184&gt;0,"+","-")</f>
        <v>-</v>
      </c>
      <c r="V184" s="37" t="str">
        <f>IF(P184&gt;0,"+","-")</f>
        <v>-</v>
      </c>
      <c r="W184" s="38" t="str">
        <f>IF(T184="+","1",IF(U184="+","2",IF(V184="+","3","ERRADO")))</f>
        <v>ERRADO</v>
      </c>
    </row>
    <row r="185" ht="15.75" customHeight="1">
      <c r="A185" s="51" t="s">
        <v>60</v>
      </c>
      <c r="B185" s="55" t="s">
        <v>57</v>
      </c>
      <c r="C185" s="39">
        <v>5.0</v>
      </c>
      <c r="D185" s="39"/>
      <c r="E185" s="31">
        <v>5838000.0</v>
      </c>
      <c r="F185" s="40"/>
      <c r="J185" s="41"/>
      <c r="K185" s="41"/>
      <c r="L185" s="41"/>
      <c r="N185" s="41"/>
      <c r="O185" s="41"/>
      <c r="P185" s="41"/>
      <c r="T185" s="38"/>
      <c r="U185" s="38"/>
      <c r="V185" s="38"/>
      <c r="W185" s="38"/>
    </row>
    <row r="186" ht="15.75" customHeight="1">
      <c r="A186" s="51" t="s">
        <v>60</v>
      </c>
      <c r="B186" s="55" t="s">
        <v>57</v>
      </c>
      <c r="C186" s="39">
        <v>5.0</v>
      </c>
      <c r="D186" s="39"/>
      <c r="E186" s="31">
        <v>5816314.0</v>
      </c>
      <c r="F186" s="40"/>
      <c r="J186" s="41"/>
      <c r="K186" s="41"/>
      <c r="L186" s="41"/>
      <c r="N186" s="41"/>
      <c r="O186" s="41"/>
      <c r="P186" s="41"/>
      <c r="T186" s="38"/>
      <c r="U186" s="38"/>
      <c r="V186" s="38"/>
      <c r="W186" s="38"/>
    </row>
    <row r="187" ht="15.75" customHeight="1">
      <c r="A187" s="51" t="s">
        <v>60</v>
      </c>
      <c r="B187" s="55" t="s">
        <v>57</v>
      </c>
      <c r="C187" s="39">
        <v>5.0</v>
      </c>
      <c r="D187" s="39" t="str">
        <f>CONCATENATE(A187,B187,C187)</f>
        <v>Com ABAP10BP3_35</v>
      </c>
      <c r="E187" s="31">
        <v>6364386.0</v>
      </c>
      <c r="F187" s="42">
        <f>AVERAGE(E185:E187)</f>
        <v>6006233.333</v>
      </c>
      <c r="G187" s="25">
        <f>STDEV(E185:E187)/F187*100</f>
        <v>5.167278047</v>
      </c>
      <c r="H187" s="42">
        <f>F187-$F$148</f>
        <v>302795.6667</v>
      </c>
      <c r="J187" s="46">
        <f>AVERAGE(E185:E187)</f>
        <v>6006233.333</v>
      </c>
      <c r="K187" s="46">
        <f>STDEV(E185:E187)/F187*100</f>
        <v>5.167278047</v>
      </c>
      <c r="L187" s="45">
        <f>J187-$J$148</f>
        <v>1910541.667</v>
      </c>
      <c r="N187" s="46">
        <f>AVERAGE(E185:E187)</f>
        <v>6006233.333</v>
      </c>
      <c r="O187" s="49">
        <f>STDEV(E185:E187)/F187*100</f>
        <v>5.167278047</v>
      </c>
      <c r="P187" s="45">
        <f>N187-$N$148</f>
        <v>1910541.667</v>
      </c>
      <c r="T187" s="37" t="str">
        <f>IF(H187&gt;0,"+","-")</f>
        <v>+</v>
      </c>
      <c r="U187" s="37" t="str">
        <f>IF(L187&gt;0,"+","-")</f>
        <v>+</v>
      </c>
      <c r="V187" s="37" t="str">
        <f>IF(P187&gt;0,"+","-")</f>
        <v>+</v>
      </c>
      <c r="W187" s="38" t="str">
        <f>IF(T187="+","1",IF(U187="+","2",IF(V187="+","3","ERRADO")))</f>
        <v>1</v>
      </c>
    </row>
    <row r="188" ht="15.75" customHeight="1">
      <c r="A188" s="51" t="s">
        <v>60</v>
      </c>
      <c r="B188" s="55" t="s">
        <v>58</v>
      </c>
      <c r="C188" s="39">
        <v>5.0</v>
      </c>
      <c r="D188" s="39"/>
      <c r="E188" s="31">
        <v>3994547.0</v>
      </c>
      <c r="F188" s="40"/>
      <c r="J188" s="41"/>
      <c r="K188" s="41"/>
      <c r="L188" s="41"/>
      <c r="N188" s="41"/>
      <c r="O188" s="41"/>
      <c r="P188" s="41"/>
      <c r="T188" s="38"/>
      <c r="U188" s="38"/>
      <c r="V188" s="38"/>
      <c r="W188" s="38"/>
    </row>
    <row r="189" ht="15.75" customHeight="1">
      <c r="A189" s="51" t="s">
        <v>60</v>
      </c>
      <c r="B189" s="55" t="s">
        <v>58</v>
      </c>
      <c r="C189" s="39">
        <v>5.0</v>
      </c>
      <c r="D189" s="39"/>
      <c r="E189" s="31">
        <v>3790297.0</v>
      </c>
      <c r="F189" s="40"/>
      <c r="J189" s="41"/>
      <c r="K189" s="41"/>
      <c r="L189" s="41"/>
      <c r="N189" s="41"/>
      <c r="O189" s="41"/>
      <c r="P189" s="41"/>
      <c r="T189" s="38"/>
      <c r="U189" s="38"/>
      <c r="V189" s="38"/>
      <c r="W189" s="38"/>
    </row>
    <row r="190" ht="15.75" customHeight="1">
      <c r="A190" s="51" t="s">
        <v>60</v>
      </c>
      <c r="B190" s="55" t="s">
        <v>58</v>
      </c>
      <c r="C190" s="39">
        <v>5.0</v>
      </c>
      <c r="D190" s="39" t="str">
        <f>CONCATENATE(A190,B190,C190)</f>
        <v>Com ABAP10BP3_45</v>
      </c>
      <c r="E190" s="31">
        <v>3668534.0</v>
      </c>
      <c r="F190" s="42">
        <f>AVERAGE(E188:E190)</f>
        <v>3817792.667</v>
      </c>
      <c r="G190" s="25">
        <f>STDEV(E188:E190)/F190*100</f>
        <v>4.314968228</v>
      </c>
      <c r="H190" s="42">
        <f>F190-$F$148</f>
        <v>-1885645</v>
      </c>
      <c r="J190" s="46">
        <f>AVERAGE(E188:E190)</f>
        <v>3817792.667</v>
      </c>
      <c r="K190" s="46">
        <f>STDEV(E188:E190)/F190*100</f>
        <v>4.314968228</v>
      </c>
      <c r="L190" s="45">
        <f>J190-$J$148</f>
        <v>-277899</v>
      </c>
      <c r="M190" s="54"/>
      <c r="N190" s="46">
        <f>AVERAGE(E188:E190)</f>
        <v>3817792.667</v>
      </c>
      <c r="O190" s="49">
        <f>STDEV(E188:E190)/F190*100</f>
        <v>4.314968228</v>
      </c>
      <c r="P190" s="47">
        <f>N190-$N$148</f>
        <v>-277899</v>
      </c>
      <c r="T190" s="37" t="str">
        <f>IF(H190&gt;0,"+","-")</f>
        <v>-</v>
      </c>
      <c r="U190" s="37" t="str">
        <f>IF(L190&gt;0,"+","-")</f>
        <v>-</v>
      </c>
      <c r="V190" s="37" t="str">
        <f>IF(P190&gt;0,"+","-")</f>
        <v>-</v>
      </c>
      <c r="W190" s="38" t="str">
        <f>IF(T190="+","1",IF(U190="+","2",IF(V190="+","3","ERRADO")))</f>
        <v>ERRADO</v>
      </c>
    </row>
    <row r="191" ht="15.75" customHeight="1">
      <c r="A191" s="51" t="s">
        <v>60</v>
      </c>
      <c r="B191" s="55" t="s">
        <v>59</v>
      </c>
      <c r="C191" s="39">
        <v>5.0</v>
      </c>
      <c r="D191" s="39"/>
      <c r="F191" s="40"/>
      <c r="I191" s="31">
        <v>2913308.0</v>
      </c>
      <c r="J191" s="41"/>
      <c r="K191" s="41"/>
      <c r="L191" s="41"/>
      <c r="N191" s="41"/>
      <c r="O191" s="41"/>
      <c r="P191" s="41"/>
      <c r="T191" s="38"/>
      <c r="U191" s="38"/>
      <c r="V191" s="38"/>
      <c r="W191" s="38"/>
    </row>
    <row r="192" ht="15.75" customHeight="1">
      <c r="A192" s="51" t="s">
        <v>60</v>
      </c>
      <c r="B192" s="55" t="s">
        <v>59</v>
      </c>
      <c r="C192" s="39">
        <v>5.0</v>
      </c>
      <c r="D192" s="39"/>
      <c r="E192" s="31">
        <v>3902229.0</v>
      </c>
      <c r="F192" s="40"/>
      <c r="J192" s="41"/>
      <c r="K192" s="41"/>
      <c r="L192" s="41"/>
      <c r="N192" s="41"/>
      <c r="O192" s="41"/>
      <c r="P192" s="41"/>
      <c r="T192" s="38"/>
      <c r="U192" s="38"/>
      <c r="V192" s="38"/>
      <c r="W192" s="38"/>
    </row>
    <row r="193" ht="15.75" customHeight="1">
      <c r="A193" s="51" t="s">
        <v>60</v>
      </c>
      <c r="B193" s="55" t="s">
        <v>59</v>
      </c>
      <c r="C193" s="39">
        <v>5.0</v>
      </c>
      <c r="D193" s="39" t="str">
        <f>CONCATENATE(A193,B193,C193)</f>
        <v>Com ABAP10BP3_55</v>
      </c>
      <c r="E193" s="31">
        <v>3413544.0</v>
      </c>
      <c r="F193" s="42">
        <f>AVERAGE(E191:E193)</f>
        <v>3657886.5</v>
      </c>
      <c r="G193" s="48">
        <f>STDEV(E191:E193)/F193*100</f>
        <v>9.446779646</v>
      </c>
      <c r="H193" s="42">
        <f>F193-$F$148</f>
        <v>-2045551.167</v>
      </c>
      <c r="J193" s="46">
        <f>AVERAGE(E191:E193)</f>
        <v>3657886.5</v>
      </c>
      <c r="K193" s="46">
        <f>STDEV(E191:E193)/F193*100</f>
        <v>9.446779646</v>
      </c>
      <c r="L193" s="45">
        <f>J193-$J$148</f>
        <v>-437805.1667</v>
      </c>
      <c r="M193" s="54"/>
      <c r="N193" s="46">
        <f>AVERAGE(E191:E193)</f>
        <v>3657886.5</v>
      </c>
      <c r="O193" s="46">
        <f>STDEV(E191:E193)/F193*100</f>
        <v>9.446779646</v>
      </c>
      <c r="P193" s="47">
        <f>N193-$N$148</f>
        <v>-437805.1667</v>
      </c>
      <c r="T193" s="37" t="str">
        <f>IF(H193&gt;0,"+","-")</f>
        <v>-</v>
      </c>
      <c r="U193" s="37" t="str">
        <f>IF(L193&gt;0,"+","-")</f>
        <v>-</v>
      </c>
      <c r="V193" s="37" t="str">
        <f>IF(P193&gt;0,"+","-")</f>
        <v>-</v>
      </c>
      <c r="W193" s="38" t="str">
        <f>IF(T193="+","1",IF(U193="+","2",IF(V193="+","3","ERRADO")))</f>
        <v>ERRADO</v>
      </c>
    </row>
    <row r="194" ht="15.75" customHeight="1">
      <c r="A194" s="25" t="s">
        <v>42</v>
      </c>
      <c r="B194" s="25" t="s">
        <v>43</v>
      </c>
      <c r="C194" s="39">
        <v>10.0</v>
      </c>
      <c r="D194" s="39"/>
      <c r="E194" s="28">
        <v>9521058.0</v>
      </c>
      <c r="F194" s="40"/>
      <c r="J194" s="53"/>
      <c r="K194" s="53"/>
      <c r="L194" s="53"/>
      <c r="N194" s="53"/>
      <c r="O194" s="53"/>
      <c r="P194" s="53"/>
      <c r="T194" s="38"/>
      <c r="U194" s="38"/>
      <c r="V194" s="38"/>
      <c r="W194" s="38"/>
    </row>
    <row r="195" ht="15.75" customHeight="1">
      <c r="A195" s="25" t="s">
        <v>42</v>
      </c>
      <c r="B195" s="25" t="s">
        <v>43</v>
      </c>
      <c r="C195" s="39">
        <v>10.0</v>
      </c>
      <c r="D195" s="39"/>
      <c r="E195" s="28">
        <v>9503231.0</v>
      </c>
      <c r="F195" s="40"/>
      <c r="J195" s="53"/>
      <c r="K195" s="53"/>
      <c r="L195" s="53"/>
      <c r="N195" s="53"/>
      <c r="O195" s="53"/>
      <c r="P195" s="53"/>
      <c r="T195" s="38"/>
      <c r="U195" s="38"/>
      <c r="V195" s="38"/>
      <c r="W195" s="38"/>
    </row>
    <row r="196" ht="15.75" customHeight="1">
      <c r="A196" s="25" t="s">
        <v>42</v>
      </c>
      <c r="B196" s="25" t="s">
        <v>43</v>
      </c>
      <c r="C196" s="39">
        <v>10.0</v>
      </c>
      <c r="D196" s="39" t="str">
        <f>CONCATENATE(A196,B196,C196)</f>
        <v>Sem ABAPbranco10</v>
      </c>
      <c r="E196" s="28">
        <v>7808779.0</v>
      </c>
      <c r="F196" s="42">
        <f>AVERAGE(E194:E196)</f>
        <v>8944356</v>
      </c>
      <c r="G196" s="25">
        <f>STDEV(E194:E196)/F196*100</f>
        <v>10.99552526</v>
      </c>
      <c r="H196" s="25" t="s">
        <v>44</v>
      </c>
      <c r="J196" s="43">
        <v>2703086.5</v>
      </c>
      <c r="K196" s="41" t="s">
        <v>44</v>
      </c>
      <c r="L196" s="41" t="s">
        <v>44</v>
      </c>
      <c r="N196" s="43">
        <v>2396923.3333333335</v>
      </c>
      <c r="O196" s="41" t="s">
        <v>44</v>
      </c>
      <c r="P196" s="41" t="s">
        <v>44</v>
      </c>
      <c r="T196" s="38"/>
      <c r="U196" s="38"/>
      <c r="V196" s="38"/>
      <c r="W196" s="38"/>
    </row>
    <row r="197" ht="15.75" customHeight="1">
      <c r="A197" s="25" t="s">
        <v>42</v>
      </c>
      <c r="B197" s="25" t="s">
        <v>45</v>
      </c>
      <c r="C197" s="39">
        <v>10.0</v>
      </c>
      <c r="D197" s="39"/>
      <c r="E197" s="29">
        <v>5270688.0</v>
      </c>
      <c r="F197" s="40"/>
      <c r="J197" s="41"/>
      <c r="K197" s="41"/>
      <c r="L197" s="41"/>
      <c r="N197" s="41"/>
      <c r="O197" s="41"/>
      <c r="P197" s="41"/>
      <c r="T197" s="38"/>
      <c r="U197" s="38"/>
      <c r="V197" s="38"/>
      <c r="W197" s="38"/>
    </row>
    <row r="198" ht="15.75" customHeight="1">
      <c r="A198" s="25" t="s">
        <v>42</v>
      </c>
      <c r="B198" s="25" t="s">
        <v>45</v>
      </c>
      <c r="C198" s="39">
        <v>10.0</v>
      </c>
      <c r="D198" s="39"/>
      <c r="E198" s="29">
        <v>5476422.0</v>
      </c>
      <c r="F198" s="40"/>
      <c r="J198" s="41"/>
      <c r="K198" s="41"/>
      <c r="L198" s="41"/>
      <c r="N198" s="41"/>
      <c r="O198" s="41"/>
      <c r="P198" s="41"/>
      <c r="T198" s="38"/>
      <c r="U198" s="38"/>
      <c r="V198" s="38"/>
      <c r="W198" s="38"/>
    </row>
    <row r="199" ht="15.75" customHeight="1">
      <c r="A199" s="25" t="s">
        <v>42</v>
      </c>
      <c r="B199" s="25" t="s">
        <v>45</v>
      </c>
      <c r="C199" s="39">
        <v>10.0</v>
      </c>
      <c r="D199" s="39" t="str">
        <f>CONCATENATE(A199,B199,C199)</f>
        <v>Sem ABAPC110</v>
      </c>
      <c r="E199" s="29">
        <v>5599519.0</v>
      </c>
      <c r="F199" s="42">
        <f>AVERAGE(E197:E199)</f>
        <v>5448876.333</v>
      </c>
      <c r="G199" s="25">
        <f>STDEV(E197:E199)/F199*100</f>
        <v>3.049015433</v>
      </c>
      <c r="H199" s="42">
        <f>F198-$F$196</f>
        <v>-8944356</v>
      </c>
      <c r="J199" s="46">
        <f>AVERAGE(E197:E199)</f>
        <v>5448876.333</v>
      </c>
      <c r="K199" s="46">
        <f>STDEV(E197:E199)/F199*100</f>
        <v>3.049015433</v>
      </c>
      <c r="L199" s="45">
        <f>J199-$J$196</f>
        <v>2745789.833</v>
      </c>
      <c r="N199" s="46">
        <f>AVERAGE(E197:E199)</f>
        <v>5448876.333</v>
      </c>
      <c r="O199" s="46">
        <f>STDEV(E197:E199)/F199*100</f>
        <v>3.049015433</v>
      </c>
      <c r="P199" s="45">
        <f>N199-$N$196</f>
        <v>3051953</v>
      </c>
      <c r="T199" s="37" t="str">
        <f>IF(H199&gt;0,"+","-")</f>
        <v>-</v>
      </c>
      <c r="U199" s="37" t="str">
        <f>IF(L199&gt;0,"+","-")</f>
        <v>+</v>
      </c>
      <c r="V199" s="37" t="str">
        <f>IF(P199&gt;0,"+","-")</f>
        <v>+</v>
      </c>
      <c r="W199" s="38" t="str">
        <f>IF(T199="+","1",IF(U199="+","2",IF(V199="+","3","ERRADO")))</f>
        <v>2</v>
      </c>
    </row>
    <row r="200" ht="15.75" customHeight="1">
      <c r="A200" s="25" t="s">
        <v>42</v>
      </c>
      <c r="B200" s="25" t="s">
        <v>46</v>
      </c>
      <c r="C200" s="39">
        <v>10.0</v>
      </c>
      <c r="D200" s="39"/>
      <c r="E200" s="29">
        <v>5289587.0</v>
      </c>
      <c r="F200" s="40"/>
      <c r="J200" s="41"/>
      <c r="K200" s="41"/>
      <c r="L200" s="41"/>
      <c r="N200" s="41"/>
      <c r="O200" s="41"/>
      <c r="P200" s="41"/>
      <c r="T200" s="38"/>
      <c r="U200" s="38"/>
      <c r="V200" s="38"/>
      <c r="W200" s="38"/>
    </row>
    <row r="201" ht="15.75" customHeight="1">
      <c r="A201" s="25" t="s">
        <v>42</v>
      </c>
      <c r="B201" s="25" t="s">
        <v>46</v>
      </c>
      <c r="C201" s="39">
        <v>10.0</v>
      </c>
      <c r="D201" s="39"/>
      <c r="E201" s="29">
        <v>5344231.0</v>
      </c>
      <c r="F201" s="40"/>
      <c r="J201" s="41"/>
      <c r="K201" s="41"/>
      <c r="L201" s="41"/>
      <c r="N201" s="41"/>
      <c r="O201" s="41"/>
      <c r="P201" s="41"/>
      <c r="T201" s="38"/>
      <c r="U201" s="38"/>
      <c r="V201" s="38"/>
      <c r="W201" s="38"/>
    </row>
    <row r="202" ht="15.75" customHeight="1">
      <c r="A202" s="25" t="s">
        <v>42</v>
      </c>
      <c r="B202" s="25" t="s">
        <v>46</v>
      </c>
      <c r="C202" s="39">
        <v>10.0</v>
      </c>
      <c r="D202" s="39" t="str">
        <f>CONCATENATE(A202,B202,C202)</f>
        <v>Sem ABAPC210</v>
      </c>
      <c r="E202" s="29">
        <v>5151954.0</v>
      </c>
      <c r="F202" s="42">
        <f>AVERAGE(E200:E202)</f>
        <v>5261924</v>
      </c>
      <c r="G202" s="25">
        <f>STDEV(E200:E202)/F202*100</f>
        <v>1.882932282</v>
      </c>
      <c r="H202" s="42">
        <f>F201-$F$196</f>
        <v>-8944356</v>
      </c>
      <c r="J202" s="46">
        <f>AVERAGE(E200:E202)</f>
        <v>5261924</v>
      </c>
      <c r="K202" s="46">
        <f>STDEV(E200:E202)/F202*100</f>
        <v>1.882932282</v>
      </c>
      <c r="L202" s="45">
        <f>J202-$J$196</f>
        <v>2558837.5</v>
      </c>
      <c r="N202" s="46">
        <f>AVERAGE(E200:E202)</f>
        <v>5261924</v>
      </c>
      <c r="O202" s="46">
        <f>STDEV(E200:E202)/F202*100</f>
        <v>1.882932282</v>
      </c>
      <c r="P202" s="45">
        <f>N202-$N$196</f>
        <v>2865000.667</v>
      </c>
      <c r="T202" s="37" t="str">
        <f>IF(H202&gt;0,"+","-")</f>
        <v>-</v>
      </c>
      <c r="U202" s="37" t="str">
        <f>IF(L202&gt;0,"+","-")</f>
        <v>+</v>
      </c>
      <c r="V202" s="37" t="str">
        <f>IF(P202&gt;0,"+","-")</f>
        <v>+</v>
      </c>
      <c r="W202" s="38" t="str">
        <f>IF(T202="+","1",IF(U202="+","2",IF(V202="+","3","ERRADO")))</f>
        <v>2</v>
      </c>
    </row>
    <row r="203" ht="15.75" customHeight="1">
      <c r="A203" s="25" t="s">
        <v>42</v>
      </c>
      <c r="B203" s="25" t="s">
        <v>47</v>
      </c>
      <c r="C203" s="39">
        <v>10.0</v>
      </c>
      <c r="D203" s="39"/>
      <c r="F203" s="40"/>
      <c r="I203" s="29">
        <v>5760500.0</v>
      </c>
      <c r="J203" s="41"/>
      <c r="K203" s="41"/>
      <c r="L203" s="41"/>
      <c r="N203" s="41"/>
      <c r="O203" s="41"/>
      <c r="P203" s="41"/>
      <c r="T203" s="38"/>
      <c r="U203" s="38"/>
      <c r="V203" s="38"/>
      <c r="W203" s="38"/>
    </row>
    <row r="204" ht="15.75" customHeight="1">
      <c r="A204" s="25" t="s">
        <v>42</v>
      </c>
      <c r="B204" s="25" t="s">
        <v>47</v>
      </c>
      <c r="C204" s="39">
        <v>10.0</v>
      </c>
      <c r="D204" s="39"/>
      <c r="E204" s="29">
        <v>4666190.0</v>
      </c>
      <c r="F204" s="40"/>
      <c r="J204" s="41"/>
      <c r="K204" s="41"/>
      <c r="L204" s="41"/>
      <c r="N204" s="41"/>
      <c r="O204" s="41"/>
      <c r="P204" s="41"/>
      <c r="T204" s="38"/>
      <c r="U204" s="38"/>
      <c r="V204" s="38"/>
      <c r="W204" s="38"/>
    </row>
    <row r="205" ht="15.75" customHeight="1">
      <c r="A205" s="25" t="s">
        <v>42</v>
      </c>
      <c r="B205" s="25" t="s">
        <v>47</v>
      </c>
      <c r="C205" s="39">
        <v>10.0</v>
      </c>
      <c r="D205" s="39" t="str">
        <f>CONCATENATE(A205,B205,C205)</f>
        <v>Sem ABAPC310</v>
      </c>
      <c r="E205" s="29">
        <v>4649601.0</v>
      </c>
      <c r="F205" s="42">
        <f>AVERAGE(E203:E205)</f>
        <v>4657895.5</v>
      </c>
      <c r="G205" s="48">
        <f>STDEV(E203:E205)/F205*100</f>
        <v>0.2518346406</v>
      </c>
      <c r="H205" s="42">
        <f>F204-$F$196</f>
        <v>-8944356</v>
      </c>
      <c r="J205" s="46">
        <f>AVERAGE(E203:E205)</f>
        <v>4657895.5</v>
      </c>
      <c r="K205" s="46">
        <f>STDEV(E203:E205)/F205*100</f>
        <v>0.2518346406</v>
      </c>
      <c r="L205" s="45">
        <f>J205-$J$196</f>
        <v>1954809</v>
      </c>
      <c r="N205" s="46">
        <f>AVERAGE(E203:E205)</f>
        <v>4657895.5</v>
      </c>
      <c r="O205" s="46">
        <f>STDEV(E203:E205)/F205*100</f>
        <v>0.2518346406</v>
      </c>
      <c r="P205" s="45">
        <f>N205-$N$196</f>
        <v>2260972.167</v>
      </c>
      <c r="T205" s="37" t="str">
        <f>IF(H205&gt;0,"+","-")</f>
        <v>-</v>
      </c>
      <c r="U205" s="37" t="str">
        <f>IF(L205&gt;0,"+","-")</f>
        <v>+</v>
      </c>
      <c r="V205" s="37" t="str">
        <f>IF(P205&gt;0,"+","-")</f>
        <v>+</v>
      </c>
      <c r="W205" s="38" t="str">
        <f>IF(T205="+","1",IF(U205="+","2",IF(V205="+","3","ERRADO")))</f>
        <v>2</v>
      </c>
    </row>
    <row r="206" ht="15.75" customHeight="1">
      <c r="A206" s="25" t="s">
        <v>42</v>
      </c>
      <c r="B206" s="25" t="s">
        <v>48</v>
      </c>
      <c r="C206" s="39">
        <v>10.0</v>
      </c>
      <c r="D206" s="39"/>
      <c r="E206" s="29">
        <v>3843091.0</v>
      </c>
      <c r="F206" s="40"/>
      <c r="J206" s="41"/>
      <c r="K206" s="41"/>
      <c r="L206" s="41"/>
      <c r="N206" s="41"/>
      <c r="O206" s="41"/>
      <c r="P206" s="41"/>
      <c r="T206" s="38"/>
      <c r="U206" s="38"/>
      <c r="V206" s="38"/>
      <c r="W206" s="38"/>
    </row>
    <row r="207" ht="15.75" customHeight="1">
      <c r="A207" s="25" t="s">
        <v>42</v>
      </c>
      <c r="B207" s="25" t="s">
        <v>48</v>
      </c>
      <c r="C207" s="39">
        <v>10.0</v>
      </c>
      <c r="D207" s="39"/>
      <c r="E207" s="29">
        <v>3951009.0</v>
      </c>
      <c r="F207" s="40"/>
      <c r="J207" s="41"/>
      <c r="K207" s="41"/>
      <c r="L207" s="41"/>
      <c r="N207" s="41"/>
      <c r="O207" s="41"/>
      <c r="P207" s="41"/>
      <c r="T207" s="38"/>
      <c r="U207" s="38"/>
      <c r="V207" s="38"/>
      <c r="W207" s="38"/>
    </row>
    <row r="208" ht="15.75" customHeight="1">
      <c r="A208" s="25" t="s">
        <v>42</v>
      </c>
      <c r="B208" s="25" t="s">
        <v>48</v>
      </c>
      <c r="C208" s="39">
        <v>10.0</v>
      </c>
      <c r="D208" s="39" t="str">
        <f>CONCATENATE(A208,B208,C208)</f>
        <v>Sem ABAPC410</v>
      </c>
      <c r="E208" s="29">
        <v>3513732.0</v>
      </c>
      <c r="F208" s="42">
        <f>AVERAGE(E206:E208)</f>
        <v>3769277.333</v>
      </c>
      <c r="G208" s="25">
        <f>STDEV(E206:E208)/F208*100</f>
        <v>6.043383157</v>
      </c>
      <c r="H208" s="42">
        <f>F207-$F$196</f>
        <v>-8944356</v>
      </c>
      <c r="J208" s="46">
        <f>AVERAGE(E206:E208)</f>
        <v>3769277.333</v>
      </c>
      <c r="K208" s="46">
        <f>STDEV(E206:E208)/F208*100</f>
        <v>6.043383157</v>
      </c>
      <c r="L208" s="45">
        <f>J208-$J$196</f>
        <v>1066190.833</v>
      </c>
      <c r="N208" s="46">
        <f>AVERAGE(E206:E208)</f>
        <v>3769277.333</v>
      </c>
      <c r="O208" s="49">
        <f>STDEV(E206:E208)/F208*100</f>
        <v>6.043383157</v>
      </c>
      <c r="P208" s="45">
        <f>N208-$N$196</f>
        <v>1372354</v>
      </c>
      <c r="T208" s="37" t="str">
        <f>IF(H208&gt;0,"+","-")</f>
        <v>-</v>
      </c>
      <c r="U208" s="37" t="str">
        <f>IF(L208&gt;0,"+","-")</f>
        <v>+</v>
      </c>
      <c r="V208" s="37" t="str">
        <f>IF(P208&gt;0,"+","-")</f>
        <v>+</v>
      </c>
      <c r="W208" s="38" t="str">
        <f>IF(T208="+","1",IF(U208="+","2",IF(V208="+","3","ERRADO")))</f>
        <v>2</v>
      </c>
    </row>
    <row r="209" ht="15.75" customHeight="1">
      <c r="A209" s="25" t="s">
        <v>42</v>
      </c>
      <c r="B209" s="25" t="s">
        <v>49</v>
      </c>
      <c r="C209" s="39">
        <v>10.0</v>
      </c>
      <c r="D209" s="39"/>
      <c r="E209" s="29">
        <v>5029926.0</v>
      </c>
      <c r="F209" s="40"/>
      <c r="J209" s="41"/>
      <c r="K209" s="41"/>
      <c r="L209" s="41"/>
      <c r="N209" s="41"/>
      <c r="O209" s="41"/>
      <c r="P209" s="41"/>
      <c r="T209" s="38"/>
      <c r="U209" s="38"/>
      <c r="V209" s="38"/>
      <c r="W209" s="38"/>
    </row>
    <row r="210" ht="15.75" customHeight="1">
      <c r="A210" s="25" t="s">
        <v>42</v>
      </c>
      <c r="B210" s="25" t="s">
        <v>49</v>
      </c>
      <c r="C210" s="39">
        <v>10.0</v>
      </c>
      <c r="D210" s="39"/>
      <c r="E210" s="29">
        <v>5120586.0</v>
      </c>
      <c r="F210" s="40"/>
      <c r="J210" s="41"/>
      <c r="K210" s="41"/>
      <c r="L210" s="41"/>
      <c r="N210" s="41"/>
      <c r="O210" s="41"/>
      <c r="P210" s="41"/>
      <c r="T210" s="38"/>
      <c r="U210" s="38"/>
      <c r="V210" s="38"/>
      <c r="W210" s="38"/>
    </row>
    <row r="211" ht="15.75" customHeight="1">
      <c r="A211" s="25" t="s">
        <v>42</v>
      </c>
      <c r="B211" s="25" t="s">
        <v>49</v>
      </c>
      <c r="C211" s="39">
        <v>10.0</v>
      </c>
      <c r="D211" s="39" t="str">
        <f>CONCATENATE(A211,B211,C211)</f>
        <v>Sem ABAPC510</v>
      </c>
      <c r="E211" s="29">
        <v>4940474.0</v>
      </c>
      <c r="F211" s="42">
        <f>AVERAGE(E209:E211)</f>
        <v>5030328.667</v>
      </c>
      <c r="G211" s="25">
        <f>STDEV(E209:E211)/F211*100</f>
        <v>1.790274177</v>
      </c>
      <c r="H211" s="42">
        <f>F210-$F$196</f>
        <v>-8944356</v>
      </c>
      <c r="J211" s="46">
        <f>AVERAGE(E209:E211)</f>
        <v>5030328.667</v>
      </c>
      <c r="K211" s="46">
        <f>STDEV(E209:E211)/F211*100</f>
        <v>1.790274177</v>
      </c>
      <c r="L211" s="45">
        <f>J211-$J$196</f>
        <v>2327242.167</v>
      </c>
      <c r="N211" s="46">
        <f>AVERAGE(E209:E211)</f>
        <v>5030328.667</v>
      </c>
      <c r="O211" s="46">
        <f>STDEV(E209:E211)/F211*100</f>
        <v>1.790274177</v>
      </c>
      <c r="P211" s="45">
        <f>N211-$N$196</f>
        <v>2633405.333</v>
      </c>
      <c r="T211" s="37" t="str">
        <f>IF(H211&gt;0,"+","-")</f>
        <v>-</v>
      </c>
      <c r="U211" s="37" t="str">
        <f>IF(L211&gt;0,"+","-")</f>
        <v>+</v>
      </c>
      <c r="V211" s="37" t="str">
        <f>IF(P211&gt;0,"+","-")</f>
        <v>+</v>
      </c>
      <c r="W211" s="38" t="str">
        <f>IF(T211="+","1",IF(U211="+","2",IF(V211="+","3","ERRADO")))</f>
        <v>2</v>
      </c>
    </row>
    <row r="212" ht="15.75" customHeight="1">
      <c r="A212" s="25" t="s">
        <v>42</v>
      </c>
      <c r="B212" s="25" t="s">
        <v>50</v>
      </c>
      <c r="C212" s="39">
        <v>10.0</v>
      </c>
      <c r="D212" s="39"/>
      <c r="E212" s="30">
        <v>5463596.0</v>
      </c>
      <c r="F212" s="40"/>
      <c r="J212" s="41"/>
      <c r="K212" s="41"/>
      <c r="L212" s="41"/>
      <c r="N212" s="41"/>
      <c r="O212" s="41"/>
      <c r="P212" s="41"/>
      <c r="T212" s="38"/>
      <c r="U212" s="38"/>
      <c r="V212" s="38"/>
      <c r="W212" s="38"/>
    </row>
    <row r="213" ht="15.75" customHeight="1">
      <c r="A213" s="25" t="s">
        <v>42</v>
      </c>
      <c r="B213" s="25" t="s">
        <v>50</v>
      </c>
      <c r="C213" s="39">
        <v>10.0</v>
      </c>
      <c r="D213" s="39"/>
      <c r="E213" s="30">
        <v>5389536.0</v>
      </c>
      <c r="F213" s="40"/>
      <c r="J213" s="41"/>
      <c r="K213" s="41"/>
      <c r="L213" s="41"/>
      <c r="N213" s="41"/>
      <c r="O213" s="41"/>
      <c r="P213" s="41"/>
      <c r="T213" s="38"/>
      <c r="U213" s="38"/>
      <c r="V213" s="38"/>
      <c r="W213" s="38"/>
    </row>
    <row r="214" ht="15.75" customHeight="1">
      <c r="A214" s="25" t="s">
        <v>42</v>
      </c>
      <c r="B214" s="25" t="s">
        <v>50</v>
      </c>
      <c r="C214" s="39">
        <v>10.0</v>
      </c>
      <c r="D214" s="39" t="str">
        <f>CONCATENATE(A214,B214,C214)</f>
        <v>Sem ABAP1BP3_110</v>
      </c>
      <c r="E214" s="30">
        <v>4827175.0</v>
      </c>
      <c r="F214" s="42">
        <f>AVERAGE(E212:E214)</f>
        <v>5226769</v>
      </c>
      <c r="G214" s="25">
        <f>STDEV(E212:E214)/F214*100</f>
        <v>6.658685586</v>
      </c>
      <c r="H214" s="42">
        <f>F213-$F$196</f>
        <v>-8944356</v>
      </c>
      <c r="J214" s="46">
        <f>AVERAGE(E212:E214)</f>
        <v>5226769</v>
      </c>
      <c r="K214" s="46">
        <f>STDEV(E212:E214)/F214*100</f>
        <v>6.658685586</v>
      </c>
      <c r="L214" s="45">
        <f>J214-$J$196</f>
        <v>2523682.5</v>
      </c>
      <c r="N214" s="46">
        <f>AVERAGE(E212:E214)</f>
        <v>5226769</v>
      </c>
      <c r="O214" s="46">
        <f>STDEV(E212:E214)/F214*100</f>
        <v>6.658685586</v>
      </c>
      <c r="P214" s="45">
        <f>N214-$N$196</f>
        <v>2829845.667</v>
      </c>
      <c r="T214" s="37" t="str">
        <f>IF(H214&gt;0,"+","-")</f>
        <v>-</v>
      </c>
      <c r="U214" s="37" t="str">
        <f>IF(L214&gt;0,"+","-")</f>
        <v>+</v>
      </c>
      <c r="V214" s="37" t="str">
        <f>IF(P214&gt;0,"+","-")</f>
        <v>+</v>
      </c>
      <c r="W214" s="38" t="str">
        <f>IF(T214="+","1",IF(U214="+","2",IF(V214="+","3","ERRADO")))</f>
        <v>2</v>
      </c>
    </row>
    <row r="215" ht="15.75" customHeight="1">
      <c r="A215" s="25" t="s">
        <v>42</v>
      </c>
      <c r="B215" s="25" t="s">
        <v>51</v>
      </c>
      <c r="C215" s="39">
        <v>10.0</v>
      </c>
      <c r="D215" s="39"/>
      <c r="E215" s="30">
        <v>5715187.0</v>
      </c>
      <c r="F215" s="40"/>
      <c r="J215" s="41"/>
      <c r="K215" s="41"/>
      <c r="L215" s="41"/>
      <c r="N215" s="41"/>
      <c r="O215" s="41"/>
      <c r="P215" s="41"/>
      <c r="T215" s="38"/>
      <c r="U215" s="38"/>
      <c r="V215" s="38"/>
      <c r="W215" s="38"/>
    </row>
    <row r="216" ht="15.75" customHeight="1">
      <c r="A216" s="25" t="s">
        <v>42</v>
      </c>
      <c r="B216" s="25" t="s">
        <v>51</v>
      </c>
      <c r="C216" s="39">
        <v>10.0</v>
      </c>
      <c r="D216" s="39"/>
      <c r="E216" s="30">
        <v>6168091.0</v>
      </c>
      <c r="F216" s="40"/>
      <c r="J216" s="41"/>
      <c r="K216" s="41"/>
      <c r="L216" s="41"/>
      <c r="N216" s="41"/>
      <c r="O216" s="41"/>
      <c r="P216" s="41"/>
      <c r="T216" s="38"/>
      <c r="U216" s="38"/>
      <c r="V216" s="38"/>
      <c r="W216" s="38"/>
    </row>
    <row r="217" ht="15.75" customHeight="1">
      <c r="A217" s="25" t="s">
        <v>42</v>
      </c>
      <c r="B217" s="25" t="s">
        <v>51</v>
      </c>
      <c r="C217" s="39">
        <v>10.0</v>
      </c>
      <c r="D217" s="39" t="str">
        <f>CONCATENATE(A217,B217,C217)</f>
        <v>Sem ABAP1BP3_210</v>
      </c>
      <c r="F217" s="42">
        <f>AVERAGE(E215:E217)</f>
        <v>5941639</v>
      </c>
      <c r="G217" s="48">
        <f>STDEV(E215:E217)/F217*100</f>
        <v>5.389951992</v>
      </c>
      <c r="H217" s="42">
        <f>F216-$F$196</f>
        <v>-8944356</v>
      </c>
      <c r="I217" s="30">
        <v>7184397.0</v>
      </c>
      <c r="J217" s="46">
        <f>AVERAGE(E215:E217)</f>
        <v>5941639</v>
      </c>
      <c r="K217" s="46">
        <f>STDEV(E215:E217)/F217*100</f>
        <v>5.389951992</v>
      </c>
      <c r="L217" s="45">
        <f>J217-$J$196</f>
        <v>3238552.5</v>
      </c>
      <c r="N217" s="46">
        <f>AVERAGE(E215:E217)</f>
        <v>5941639</v>
      </c>
      <c r="O217" s="46">
        <f>STDEV(E215:E217)/F217*100</f>
        <v>5.389951992</v>
      </c>
      <c r="P217" s="45">
        <f>N217-$N$196</f>
        <v>3544715.667</v>
      </c>
      <c r="T217" s="37" t="str">
        <f>IF(H217&gt;0,"+","-")</f>
        <v>-</v>
      </c>
      <c r="U217" s="37" t="str">
        <f>IF(L217&gt;0,"+","-")</f>
        <v>+</v>
      </c>
      <c r="V217" s="37" t="str">
        <f>IF(P217&gt;0,"+","-")</f>
        <v>+</v>
      </c>
      <c r="W217" s="38" t="str">
        <f>IF(T217="+","1",IF(U217="+","2",IF(V217="+","3","ERRADO")))</f>
        <v>2</v>
      </c>
    </row>
    <row r="218" ht="15.75" customHeight="1">
      <c r="A218" s="25" t="s">
        <v>42</v>
      </c>
      <c r="B218" s="25" t="s">
        <v>52</v>
      </c>
      <c r="C218" s="39">
        <v>10.0</v>
      </c>
      <c r="D218" s="39"/>
      <c r="E218" s="30">
        <v>4608450.0</v>
      </c>
      <c r="F218" s="40"/>
      <c r="J218" s="41"/>
      <c r="K218" s="41"/>
      <c r="L218" s="41"/>
      <c r="N218" s="41"/>
      <c r="O218" s="41"/>
      <c r="P218" s="41"/>
      <c r="T218" s="38"/>
      <c r="U218" s="38"/>
      <c r="V218" s="38"/>
      <c r="W218" s="38"/>
    </row>
    <row r="219" ht="15.75" customHeight="1">
      <c r="A219" s="25" t="s">
        <v>42</v>
      </c>
      <c r="B219" s="25" t="s">
        <v>52</v>
      </c>
      <c r="C219" s="39">
        <v>10.0</v>
      </c>
      <c r="D219" s="39"/>
      <c r="E219" s="30">
        <v>4986359.0</v>
      </c>
      <c r="F219" s="40"/>
      <c r="J219" s="41"/>
      <c r="K219" s="41"/>
      <c r="L219" s="41"/>
      <c r="N219" s="41"/>
      <c r="O219" s="41"/>
      <c r="P219" s="41"/>
      <c r="T219" s="38"/>
      <c r="U219" s="38"/>
      <c r="V219" s="38"/>
      <c r="W219" s="38"/>
    </row>
    <row r="220" ht="15.75" customHeight="1">
      <c r="A220" s="25" t="s">
        <v>42</v>
      </c>
      <c r="B220" s="25" t="s">
        <v>52</v>
      </c>
      <c r="C220" s="39">
        <v>10.0</v>
      </c>
      <c r="D220" s="39" t="str">
        <f>CONCATENATE(A220,B220,C220)</f>
        <v>Sem ABAP1BP3_310</v>
      </c>
      <c r="E220" s="30">
        <v>4301903.0</v>
      </c>
      <c r="F220" s="42">
        <f>AVERAGE(E218:E220)</f>
        <v>4632237.333</v>
      </c>
      <c r="G220" s="25">
        <f>STDEV(E218:E220)/F220*100</f>
        <v>7.401336264</v>
      </c>
      <c r="H220" s="42">
        <f>F219-$F$196</f>
        <v>-8944356</v>
      </c>
      <c r="J220" s="46">
        <f>AVERAGE(E218:E220)</f>
        <v>4632237.333</v>
      </c>
      <c r="K220" s="46">
        <f>STDEV(E218:E220)/F220*100</f>
        <v>7.401336264</v>
      </c>
      <c r="L220" s="45">
        <f>J220-$J$196</f>
        <v>1929150.833</v>
      </c>
      <c r="N220" s="46">
        <f>AVERAGE(E218:E220)</f>
        <v>4632237.333</v>
      </c>
      <c r="O220" s="49">
        <f>STDEV(E218:E220)/F220*100</f>
        <v>7.401336264</v>
      </c>
      <c r="P220" s="45">
        <f>N220-$N$196</f>
        <v>2235314</v>
      </c>
      <c r="T220" s="37" t="str">
        <f>IF(H220&gt;0,"+","-")</f>
        <v>-</v>
      </c>
      <c r="U220" s="37" t="str">
        <f>IF(L220&gt;0,"+","-")</f>
        <v>+</v>
      </c>
      <c r="V220" s="37" t="str">
        <f>IF(P220&gt;0,"+","-")</f>
        <v>+</v>
      </c>
      <c r="W220" s="38" t="str">
        <f>IF(T220="+","1",IF(U220="+","2",IF(V220="+","3","ERRADO")))</f>
        <v>2</v>
      </c>
    </row>
    <row r="221" ht="15.75" customHeight="1">
      <c r="A221" s="25" t="s">
        <v>42</v>
      </c>
      <c r="B221" s="25" t="s">
        <v>53</v>
      </c>
      <c r="C221" s="39">
        <v>10.0</v>
      </c>
      <c r="D221" s="39"/>
      <c r="E221" s="30">
        <v>4291946.0</v>
      </c>
      <c r="F221" s="40"/>
      <c r="J221" s="41"/>
      <c r="K221" s="41"/>
      <c r="L221" s="41"/>
      <c r="N221" s="41"/>
      <c r="O221" s="41"/>
      <c r="P221" s="41"/>
      <c r="T221" s="38"/>
      <c r="U221" s="38"/>
      <c r="V221" s="38"/>
      <c r="W221" s="38"/>
    </row>
    <row r="222" ht="15.75" customHeight="1">
      <c r="A222" s="25" t="s">
        <v>42</v>
      </c>
      <c r="B222" s="25" t="s">
        <v>53</v>
      </c>
      <c r="C222" s="39">
        <v>10.0</v>
      </c>
      <c r="D222" s="39"/>
      <c r="E222" s="30">
        <v>4493831.0</v>
      </c>
      <c r="F222" s="40"/>
      <c r="J222" s="41"/>
      <c r="K222" s="41"/>
      <c r="L222" s="41"/>
      <c r="N222" s="41"/>
      <c r="O222" s="41"/>
      <c r="P222" s="41"/>
      <c r="T222" s="38"/>
      <c r="U222" s="38"/>
      <c r="V222" s="38"/>
      <c r="W222" s="38"/>
    </row>
    <row r="223" ht="15.75" customHeight="1">
      <c r="A223" s="25" t="s">
        <v>42</v>
      </c>
      <c r="B223" s="25" t="s">
        <v>53</v>
      </c>
      <c r="C223" s="39">
        <v>10.0</v>
      </c>
      <c r="D223" s="39" t="str">
        <f>CONCATENATE(A223,B223,C223)</f>
        <v>Sem ABAP1BP3_410</v>
      </c>
      <c r="E223" s="30">
        <v>4950351.0</v>
      </c>
      <c r="F223" s="42">
        <f>AVERAGE(E221:E223)</f>
        <v>4578709.333</v>
      </c>
      <c r="G223" s="25">
        <f>STDEV(E221:E223)/F223*100</f>
        <v>7.366906962</v>
      </c>
      <c r="H223" s="42">
        <f>F222-$F$196</f>
        <v>-8944356</v>
      </c>
      <c r="J223" s="46">
        <f>AVERAGE(E221:E223)</f>
        <v>4578709.333</v>
      </c>
      <c r="K223" s="46">
        <f>STDEV(E221:E223)/F223*100</f>
        <v>7.366906962</v>
      </c>
      <c r="L223" s="45">
        <f>J223-$J$196</f>
        <v>1875622.833</v>
      </c>
      <c r="N223" s="46">
        <f>AVERAGE(E221:E223)</f>
        <v>4578709.333</v>
      </c>
      <c r="O223" s="46">
        <f>STDEV(E221:E223)/F223*100</f>
        <v>7.366906962</v>
      </c>
      <c r="P223" s="45">
        <f>N223-$N$196</f>
        <v>2181786</v>
      </c>
      <c r="T223" s="37" t="str">
        <f>IF(H223&gt;0,"+","-")</f>
        <v>-</v>
      </c>
      <c r="U223" s="37" t="str">
        <f>IF(L223&gt;0,"+","-")</f>
        <v>+</v>
      </c>
      <c r="V223" s="37" t="str">
        <f>IF(P223&gt;0,"+","-")</f>
        <v>+</v>
      </c>
      <c r="W223" s="38" t="str">
        <f>IF(T223="+","1",IF(U223="+","2",IF(V223="+","3","ERRADO")))</f>
        <v>2</v>
      </c>
    </row>
    <row r="224" ht="15.75" customHeight="1">
      <c r="A224" s="25" t="s">
        <v>42</v>
      </c>
      <c r="B224" s="25" t="s">
        <v>54</v>
      </c>
      <c r="C224" s="39">
        <v>10.0</v>
      </c>
      <c r="D224" s="39"/>
      <c r="E224" s="30">
        <v>4850698.0</v>
      </c>
      <c r="F224" s="40"/>
      <c r="J224" s="41"/>
      <c r="K224" s="41"/>
      <c r="L224" s="41"/>
      <c r="N224" s="41"/>
      <c r="O224" s="41"/>
      <c r="P224" s="41"/>
      <c r="T224" s="38"/>
      <c r="U224" s="38"/>
      <c r="V224" s="38"/>
      <c r="W224" s="38"/>
    </row>
    <row r="225" ht="15.75" customHeight="1">
      <c r="A225" s="25" t="s">
        <v>42</v>
      </c>
      <c r="B225" s="25" t="s">
        <v>54</v>
      </c>
      <c r="C225" s="39">
        <v>10.0</v>
      </c>
      <c r="D225" s="39"/>
      <c r="E225" s="30">
        <v>4651279.0</v>
      </c>
      <c r="F225" s="40"/>
      <c r="J225" s="41"/>
      <c r="K225" s="41"/>
      <c r="L225" s="41"/>
      <c r="N225" s="41"/>
      <c r="O225" s="41"/>
      <c r="P225" s="41"/>
      <c r="T225" s="38"/>
      <c r="U225" s="38"/>
      <c r="V225" s="38"/>
      <c r="W225" s="38"/>
    </row>
    <row r="226" ht="15.75" customHeight="1">
      <c r="A226" s="25" t="s">
        <v>42</v>
      </c>
      <c r="B226" s="25" t="s">
        <v>54</v>
      </c>
      <c r="C226" s="39">
        <v>10.0</v>
      </c>
      <c r="D226" s="39" t="str">
        <f>CONCATENATE(A226,B226,C226)</f>
        <v>Sem ABAP1BP3_510</v>
      </c>
      <c r="E226" s="30">
        <v>4374412.0</v>
      </c>
      <c r="F226" s="42">
        <f>AVERAGE(E224:E226)</f>
        <v>4625463</v>
      </c>
      <c r="G226" s="25">
        <f>STDEV(E224:E226)/F226*100</f>
        <v>5.171161695</v>
      </c>
      <c r="H226" s="42">
        <f>F225-$F$196</f>
        <v>-8944356</v>
      </c>
      <c r="J226" s="46">
        <f>AVERAGE(E224:E226)</f>
        <v>4625463</v>
      </c>
      <c r="K226" s="46">
        <f>STDEV(E224:E226)/F226*100</f>
        <v>5.171161695</v>
      </c>
      <c r="L226" s="45">
        <f>J226-$J$196</f>
        <v>1922376.5</v>
      </c>
      <c r="N226" s="46">
        <f>AVERAGE(E224:E226)</f>
        <v>4625463</v>
      </c>
      <c r="O226" s="46">
        <f>STDEV(E224:E226)/F226*100</f>
        <v>5.171161695</v>
      </c>
      <c r="P226" s="45">
        <f>N226-$N$196</f>
        <v>2228539.667</v>
      </c>
      <c r="T226" s="37" t="str">
        <f>IF(H226&gt;0,"+","-")</f>
        <v>-</v>
      </c>
      <c r="U226" s="37" t="str">
        <f>IF(L226&gt;0,"+","-")</f>
        <v>+</v>
      </c>
      <c r="V226" s="37" t="str">
        <f>IF(P226&gt;0,"+","-")</f>
        <v>+</v>
      </c>
      <c r="W226" s="38" t="str">
        <f>IF(T226="+","1",IF(U226="+","2",IF(V226="+","3","ERRADO")))</f>
        <v>2</v>
      </c>
    </row>
    <row r="227" ht="15.75" customHeight="1">
      <c r="A227" s="25" t="s">
        <v>42</v>
      </c>
      <c r="B227" s="25" t="s">
        <v>55</v>
      </c>
      <c r="C227" s="39">
        <v>10.0</v>
      </c>
      <c r="D227" s="39"/>
      <c r="E227" s="31">
        <v>5313719.0</v>
      </c>
      <c r="F227" s="40"/>
      <c r="J227" s="41"/>
      <c r="K227" s="41"/>
      <c r="L227" s="41"/>
      <c r="N227" s="41"/>
      <c r="O227" s="41"/>
      <c r="P227" s="41"/>
      <c r="T227" s="38"/>
      <c r="U227" s="38"/>
      <c r="V227" s="38"/>
      <c r="W227" s="38"/>
    </row>
    <row r="228" ht="15.75" customHeight="1">
      <c r="A228" s="25" t="s">
        <v>42</v>
      </c>
      <c r="B228" s="25" t="s">
        <v>55</v>
      </c>
      <c r="C228" s="39">
        <v>10.0</v>
      </c>
      <c r="D228" s="39"/>
      <c r="E228" s="31">
        <v>5296089.0</v>
      </c>
      <c r="F228" s="40"/>
      <c r="J228" s="41"/>
      <c r="K228" s="41"/>
      <c r="L228" s="41"/>
      <c r="N228" s="41"/>
      <c r="O228" s="41"/>
      <c r="P228" s="41"/>
      <c r="T228" s="38"/>
      <c r="U228" s="38"/>
      <c r="V228" s="38"/>
      <c r="W228" s="38"/>
    </row>
    <row r="229" ht="15.75" customHeight="1">
      <c r="A229" s="25" t="s">
        <v>42</v>
      </c>
      <c r="B229" s="25" t="s">
        <v>55</v>
      </c>
      <c r="C229" s="39">
        <v>10.0</v>
      </c>
      <c r="D229" s="39" t="str">
        <f>CONCATENATE(A229,B229,C229)</f>
        <v>Sem ABAP10BP3_110</v>
      </c>
      <c r="E229" s="31">
        <v>5062373.0</v>
      </c>
      <c r="F229" s="42">
        <f>AVERAGE(E227:E229)</f>
        <v>5224060.333</v>
      </c>
      <c r="G229" s="25">
        <f>STDEV(E227:E229)/F229*100</f>
        <v>2.685698857</v>
      </c>
      <c r="H229" s="42">
        <f>F228-$F$196</f>
        <v>-8944356</v>
      </c>
      <c r="J229" s="46">
        <f>AVERAGE(E227:E229)</f>
        <v>5224060.333</v>
      </c>
      <c r="K229" s="46">
        <f>STDEV(E227:E229)/F229*100</f>
        <v>2.685698857</v>
      </c>
      <c r="L229" s="45">
        <f>J229-$J$196</f>
        <v>2520973.833</v>
      </c>
      <c r="N229" s="46">
        <f>AVERAGE(E227:E229)</f>
        <v>5224060.333</v>
      </c>
      <c r="O229" s="46">
        <f>STDEV(E227:E229)/F229*100</f>
        <v>2.685698857</v>
      </c>
      <c r="P229" s="45">
        <f>N229-$N$196</f>
        <v>2827137</v>
      </c>
      <c r="T229" s="37" t="str">
        <f>IF(H229&gt;0,"+","-")</f>
        <v>-</v>
      </c>
      <c r="U229" s="37" t="str">
        <f>IF(L229&gt;0,"+","-")</f>
        <v>+</v>
      </c>
      <c r="V229" s="37" t="str">
        <f>IF(P229&gt;0,"+","-")</f>
        <v>+</v>
      </c>
      <c r="W229" s="38" t="str">
        <f>IF(T229="+","1",IF(U229="+","2",IF(V229="+","3","ERRADO")))</f>
        <v>2</v>
      </c>
    </row>
    <row r="230" ht="15.75" customHeight="1">
      <c r="A230" s="25" t="s">
        <v>42</v>
      </c>
      <c r="B230" s="25" t="s">
        <v>56</v>
      </c>
      <c r="C230" s="39">
        <v>10.0</v>
      </c>
      <c r="D230" s="39"/>
      <c r="F230" s="40"/>
      <c r="I230" s="31">
        <v>4691141.0</v>
      </c>
      <c r="J230" s="41"/>
      <c r="K230" s="41"/>
      <c r="L230" s="41"/>
      <c r="N230" s="41"/>
      <c r="O230" s="41"/>
      <c r="P230" s="41"/>
      <c r="T230" s="38"/>
      <c r="U230" s="38"/>
      <c r="V230" s="38"/>
      <c r="W230" s="38"/>
    </row>
    <row r="231" ht="15.75" customHeight="1">
      <c r="A231" s="25" t="s">
        <v>42</v>
      </c>
      <c r="B231" s="50" t="s">
        <v>56</v>
      </c>
      <c r="C231" s="39">
        <v>10.0</v>
      </c>
      <c r="D231" s="39"/>
      <c r="E231" s="31">
        <v>3713446.0</v>
      </c>
      <c r="F231" s="40"/>
      <c r="J231" s="41"/>
      <c r="K231" s="41"/>
      <c r="L231" s="41"/>
      <c r="N231" s="41"/>
      <c r="O231" s="41"/>
      <c r="P231" s="41"/>
      <c r="T231" s="38"/>
      <c r="U231" s="38"/>
      <c r="V231" s="38"/>
      <c r="W231" s="38"/>
    </row>
    <row r="232" ht="15.75" customHeight="1">
      <c r="A232" s="25" t="s">
        <v>42</v>
      </c>
      <c r="B232" s="50" t="s">
        <v>56</v>
      </c>
      <c r="C232" s="39">
        <v>10.0</v>
      </c>
      <c r="D232" s="39" t="str">
        <f>CONCATENATE(A232,B232,C232)</f>
        <v>Sem ABAP10BP3_210</v>
      </c>
      <c r="E232" s="31">
        <v>3810357.0</v>
      </c>
      <c r="F232" s="42">
        <f>AVERAGE(E230:E232)</f>
        <v>3761901.5</v>
      </c>
      <c r="G232" s="48">
        <f>STDEV(E230:E232)/F232*100</f>
        <v>1.821590099</v>
      </c>
      <c r="H232" s="42">
        <f>F231-$F$196</f>
        <v>-8944356</v>
      </c>
      <c r="J232" s="46">
        <f>AVERAGE(E230:E232)</f>
        <v>3761901.5</v>
      </c>
      <c r="K232" s="46">
        <f>STDEV(E230:E232)/F232*100</f>
        <v>1.821590099</v>
      </c>
      <c r="L232" s="45">
        <f>J232-$J$196</f>
        <v>1058815</v>
      </c>
      <c r="N232" s="46">
        <f>AVERAGE(E230:E232)</f>
        <v>3761901.5</v>
      </c>
      <c r="O232" s="46">
        <f>STDEV(E230:E232)/F232*100</f>
        <v>1.821590099</v>
      </c>
      <c r="P232" s="45">
        <f>N232-$N$196</f>
        <v>1364978.167</v>
      </c>
      <c r="T232" s="37" t="str">
        <f>IF(H232&gt;0,"+","-")</f>
        <v>-</v>
      </c>
      <c r="U232" s="37" t="str">
        <f>IF(L232&gt;0,"+","-")</f>
        <v>+</v>
      </c>
      <c r="V232" s="37" t="str">
        <f>IF(P232&gt;0,"+","-")</f>
        <v>+</v>
      </c>
      <c r="W232" s="38" t="str">
        <f>IF(T232="+","1",IF(U232="+","2",IF(V232="+","3","ERRADO")))</f>
        <v>2</v>
      </c>
    </row>
    <row r="233" ht="15.75" customHeight="1">
      <c r="A233" s="25" t="s">
        <v>42</v>
      </c>
      <c r="B233" s="50" t="s">
        <v>57</v>
      </c>
      <c r="C233" s="39">
        <v>10.0</v>
      </c>
      <c r="D233" s="39"/>
      <c r="E233" s="31">
        <v>8070520.0</v>
      </c>
      <c r="F233" s="40"/>
      <c r="J233" s="41"/>
      <c r="K233" s="41"/>
      <c r="L233" s="41"/>
      <c r="N233" s="41"/>
      <c r="O233" s="41"/>
      <c r="P233" s="41"/>
      <c r="T233" s="38"/>
      <c r="U233" s="38"/>
      <c r="V233" s="38"/>
      <c r="W233" s="38"/>
    </row>
    <row r="234" ht="15.75" customHeight="1">
      <c r="A234" s="25" t="s">
        <v>42</v>
      </c>
      <c r="B234" s="50" t="s">
        <v>57</v>
      </c>
      <c r="C234" s="39">
        <v>10.0</v>
      </c>
      <c r="D234" s="39"/>
      <c r="E234" s="31">
        <v>8159604.0</v>
      </c>
      <c r="F234" s="40"/>
      <c r="J234" s="41"/>
      <c r="K234" s="41"/>
      <c r="L234" s="41"/>
      <c r="N234" s="41"/>
      <c r="O234" s="41"/>
      <c r="P234" s="41"/>
      <c r="T234" s="38"/>
      <c r="U234" s="38"/>
      <c r="V234" s="38"/>
      <c r="W234" s="38"/>
    </row>
    <row r="235" ht="15.75" customHeight="1">
      <c r="A235" s="25" t="s">
        <v>42</v>
      </c>
      <c r="B235" s="50" t="s">
        <v>57</v>
      </c>
      <c r="C235" s="39">
        <v>10.0</v>
      </c>
      <c r="D235" s="39" t="str">
        <f>CONCATENATE(A235,B235,C235)</f>
        <v>Sem ABAP10BP3_310</v>
      </c>
      <c r="E235" s="31">
        <v>9376925.0</v>
      </c>
      <c r="F235" s="42">
        <f>AVERAGE(E233:E235)</f>
        <v>8535683</v>
      </c>
      <c r="G235" s="25">
        <f>STDEV(E233:E235)/F235*100</f>
        <v>8.551129403</v>
      </c>
      <c r="H235" s="42">
        <f>F234-$F$196</f>
        <v>-8944356</v>
      </c>
      <c r="J235" s="46">
        <f>AVERAGE(E233:E235)</f>
        <v>8535683</v>
      </c>
      <c r="K235" s="46">
        <f>STDEV(E233:E235)/F235*100</f>
        <v>8.551129403</v>
      </c>
      <c r="L235" s="45">
        <f>J235-$J$196</f>
        <v>5832596.5</v>
      </c>
      <c r="N235" s="46">
        <f>AVERAGE(E233:E235)</f>
        <v>8535683</v>
      </c>
      <c r="O235" s="46">
        <f>STDEV(E233:E235)/F235*100</f>
        <v>8.551129403</v>
      </c>
      <c r="P235" s="45">
        <f>N235-$N$196</f>
        <v>6138759.667</v>
      </c>
      <c r="T235" s="37" t="str">
        <f>IF(H235&gt;0,"+","-")</f>
        <v>-</v>
      </c>
      <c r="U235" s="37" t="str">
        <f>IF(L235&gt;0,"+","-")</f>
        <v>+</v>
      </c>
      <c r="V235" s="37" t="str">
        <f>IF(P235&gt;0,"+","-")</f>
        <v>+</v>
      </c>
      <c r="W235" s="38" t="str">
        <f>IF(T235="+","1",IF(U235="+","2",IF(V235="+","3","ERRADO")))</f>
        <v>2</v>
      </c>
    </row>
    <row r="236" ht="15.75" customHeight="1">
      <c r="A236" s="25" t="s">
        <v>42</v>
      </c>
      <c r="B236" s="50" t="s">
        <v>58</v>
      </c>
      <c r="C236" s="39">
        <v>10.0</v>
      </c>
      <c r="D236" s="39"/>
      <c r="E236" s="31">
        <v>6588908.0</v>
      </c>
      <c r="F236" s="40"/>
      <c r="J236" s="41"/>
      <c r="K236" s="41"/>
      <c r="L236" s="41"/>
      <c r="N236" s="41"/>
      <c r="O236" s="41"/>
      <c r="P236" s="41"/>
      <c r="T236" s="38"/>
      <c r="U236" s="38"/>
      <c r="V236" s="38"/>
      <c r="W236" s="38"/>
    </row>
    <row r="237" ht="15.75" customHeight="1">
      <c r="A237" s="25" t="s">
        <v>42</v>
      </c>
      <c r="B237" s="50" t="s">
        <v>58</v>
      </c>
      <c r="C237" s="39">
        <v>10.0</v>
      </c>
      <c r="D237" s="39"/>
      <c r="E237" s="31">
        <v>5603304.0</v>
      </c>
      <c r="F237" s="40"/>
      <c r="J237" s="41"/>
      <c r="K237" s="41"/>
      <c r="L237" s="41"/>
      <c r="N237" s="41"/>
      <c r="O237" s="41"/>
      <c r="P237" s="41"/>
      <c r="T237" s="38"/>
      <c r="U237" s="38"/>
      <c r="V237" s="38"/>
      <c r="W237" s="38"/>
    </row>
    <row r="238" ht="15.75" customHeight="1">
      <c r="A238" s="25" t="s">
        <v>42</v>
      </c>
      <c r="B238" s="50" t="s">
        <v>58</v>
      </c>
      <c r="C238" s="39">
        <v>10.0</v>
      </c>
      <c r="D238" s="39" t="str">
        <f>CONCATENATE(A238,B238,C238)</f>
        <v>Sem ABAP10BP3_410</v>
      </c>
      <c r="E238" s="31">
        <v>5649446.0</v>
      </c>
      <c r="F238" s="42">
        <f>AVERAGE(E236:E238)</f>
        <v>5947219.333</v>
      </c>
      <c r="G238" s="25">
        <f>STDEV(E236:E238)/F238*100</f>
        <v>9.352225849</v>
      </c>
      <c r="H238" s="42">
        <f>F237-$F$196</f>
        <v>-8944356</v>
      </c>
      <c r="J238" s="46">
        <f>AVERAGE(E236:E238)</f>
        <v>5947219.333</v>
      </c>
      <c r="K238" s="46">
        <f>STDEV(E236:E238)/F238*100</f>
        <v>9.352225849</v>
      </c>
      <c r="L238" s="45">
        <f>J238-$J$196</f>
        <v>3244132.833</v>
      </c>
      <c r="N238" s="46">
        <f>AVERAGE(E236:E238)</f>
        <v>5947219.333</v>
      </c>
      <c r="O238" s="46">
        <f>STDEV(E236:E238)/F238*100</f>
        <v>9.352225849</v>
      </c>
      <c r="P238" s="45">
        <f>N238-$N$196</f>
        <v>3550296</v>
      </c>
      <c r="T238" s="37" t="str">
        <f>IF(H238&gt;0,"+","-")</f>
        <v>-</v>
      </c>
      <c r="U238" s="37" t="str">
        <f>IF(L238&gt;0,"+","-")</f>
        <v>+</v>
      </c>
      <c r="V238" s="37" t="str">
        <f>IF(P238&gt;0,"+","-")</f>
        <v>+</v>
      </c>
      <c r="W238" s="38" t="str">
        <f>IF(T238="+","1",IF(U238="+","2",IF(V238="+","3","ERRADO")))</f>
        <v>2</v>
      </c>
    </row>
    <row r="239" ht="15.75" customHeight="1">
      <c r="A239" s="25" t="s">
        <v>42</v>
      </c>
      <c r="B239" s="50" t="s">
        <v>59</v>
      </c>
      <c r="C239" s="39">
        <v>10.0</v>
      </c>
      <c r="D239" s="39"/>
      <c r="E239" s="31">
        <v>4753098.0</v>
      </c>
      <c r="F239" s="40"/>
      <c r="J239" s="41"/>
      <c r="K239" s="41"/>
      <c r="L239" s="41"/>
      <c r="N239" s="41"/>
      <c r="O239" s="41"/>
      <c r="P239" s="41"/>
      <c r="T239" s="38"/>
      <c r="U239" s="38"/>
      <c r="V239" s="38"/>
      <c r="W239" s="38"/>
    </row>
    <row r="240" ht="15.75" customHeight="1">
      <c r="A240" s="25" t="s">
        <v>42</v>
      </c>
      <c r="B240" s="50" t="s">
        <v>59</v>
      </c>
      <c r="C240" s="39">
        <v>10.0</v>
      </c>
      <c r="D240" s="39"/>
      <c r="E240" s="31">
        <v>4440350.0</v>
      </c>
      <c r="F240" s="40"/>
      <c r="J240" s="41"/>
      <c r="K240" s="41"/>
      <c r="L240" s="41"/>
      <c r="N240" s="41"/>
      <c r="O240" s="41"/>
      <c r="P240" s="41"/>
      <c r="T240" s="38"/>
      <c r="U240" s="38"/>
      <c r="V240" s="38"/>
      <c r="W240" s="38"/>
    </row>
    <row r="241" ht="15.75" customHeight="1">
      <c r="A241" s="25" t="s">
        <v>42</v>
      </c>
      <c r="B241" s="50" t="s">
        <v>59</v>
      </c>
      <c r="C241" s="39">
        <v>10.0</v>
      </c>
      <c r="D241" s="39" t="str">
        <f>CONCATENATE(A241,B241,C241)</f>
        <v>Sem ABAP10BP3_510</v>
      </c>
      <c r="E241" s="31">
        <v>4297164.0</v>
      </c>
      <c r="F241" s="42">
        <f>AVERAGE(E239:E241)</f>
        <v>4496870.667</v>
      </c>
      <c r="G241" s="25">
        <f>STDEV(E239:E241)/F241*100</f>
        <v>5.185001297</v>
      </c>
      <c r="H241" s="42">
        <f>F240-$F$196</f>
        <v>-8944356</v>
      </c>
      <c r="J241" s="46">
        <f>AVERAGE(E239:E241)</f>
        <v>4496870.667</v>
      </c>
      <c r="K241" s="46">
        <f>STDEV(E239:E241)/F241*100</f>
        <v>5.185001297</v>
      </c>
      <c r="L241" s="45">
        <f>J241-$J$196</f>
        <v>1793784.167</v>
      </c>
      <c r="N241" s="46">
        <f>AVERAGE(E239:E241)</f>
        <v>4496870.667</v>
      </c>
      <c r="O241" s="49">
        <f>STDEV(E239:E241)/F241*100</f>
        <v>5.185001297</v>
      </c>
      <c r="P241" s="45">
        <f>N241-$N$196</f>
        <v>2099947.333</v>
      </c>
      <c r="T241" s="37" t="str">
        <f>IF(H241&gt;0,"+","-")</f>
        <v>-</v>
      </c>
      <c r="U241" s="37" t="str">
        <f>IF(L241&gt;0,"+","-")</f>
        <v>+</v>
      </c>
      <c r="V241" s="37" t="str">
        <f>IF(P241&gt;0,"+","-")</f>
        <v>+</v>
      </c>
      <c r="W241" s="38" t="str">
        <f>IF(T241="+","1",IF(U241="+","2",IF(V241="+","3","ERRADO")))</f>
        <v>2</v>
      </c>
    </row>
    <row r="242" ht="15.75" customHeight="1">
      <c r="A242" s="51" t="s">
        <v>60</v>
      </c>
      <c r="B242" s="51" t="s">
        <v>43</v>
      </c>
      <c r="C242" s="39">
        <v>10.0</v>
      </c>
      <c r="D242" s="39"/>
      <c r="E242" s="28">
        <v>5267919.0</v>
      </c>
      <c r="F242" s="40"/>
      <c r="J242" s="53"/>
      <c r="K242" s="53"/>
      <c r="L242" s="53"/>
      <c r="N242" s="53"/>
      <c r="O242" s="53"/>
      <c r="P242" s="53"/>
      <c r="T242" s="38"/>
      <c r="U242" s="38"/>
      <c r="V242" s="38"/>
      <c r="W242" s="38"/>
    </row>
    <row r="243" ht="15.75" customHeight="1">
      <c r="A243" s="51" t="s">
        <v>60</v>
      </c>
      <c r="B243" s="51" t="s">
        <v>43</v>
      </c>
      <c r="C243" s="39">
        <v>10.0</v>
      </c>
      <c r="D243" s="39"/>
      <c r="E243" s="28">
        <v>5961047.0</v>
      </c>
      <c r="F243" s="40"/>
      <c r="J243" s="53"/>
      <c r="K243" s="53"/>
      <c r="L243" s="53"/>
      <c r="N243" s="53"/>
      <c r="O243" s="53"/>
      <c r="P243" s="53"/>
      <c r="T243" s="38"/>
      <c r="U243" s="38"/>
      <c r="V243" s="38"/>
      <c r="W243" s="38"/>
    </row>
    <row r="244" ht="15.75" customHeight="1">
      <c r="A244" s="51" t="s">
        <v>60</v>
      </c>
      <c r="B244" s="51" t="s">
        <v>43</v>
      </c>
      <c r="C244" s="39">
        <v>10.0</v>
      </c>
      <c r="D244" s="39" t="str">
        <f>CONCATENATE(A244,B244,C244)</f>
        <v>Com ABAPbranco10</v>
      </c>
      <c r="E244" s="28">
        <v>6282853.0</v>
      </c>
      <c r="F244" s="42">
        <f>AVERAGE(E242:E244)</f>
        <v>5837273</v>
      </c>
      <c r="G244" s="25">
        <f>STDEV(E242:E244)/F244*100</f>
        <v>8.885388753</v>
      </c>
      <c r="H244" s="25" t="s">
        <v>44</v>
      </c>
      <c r="J244" s="43">
        <v>4082085.0</v>
      </c>
      <c r="K244" s="41" t="s">
        <v>44</v>
      </c>
      <c r="L244" s="41" t="s">
        <v>44</v>
      </c>
      <c r="N244" s="43">
        <v>4082085.0</v>
      </c>
      <c r="O244" s="41" t="s">
        <v>44</v>
      </c>
      <c r="P244" s="41" t="s">
        <v>44</v>
      </c>
      <c r="T244" s="38"/>
      <c r="U244" s="38"/>
      <c r="V244" s="38"/>
      <c r="W244" s="38"/>
    </row>
    <row r="245" ht="15.75" customHeight="1">
      <c r="A245" s="51" t="s">
        <v>60</v>
      </c>
      <c r="B245" s="51" t="s">
        <v>45</v>
      </c>
      <c r="C245" s="39">
        <v>10.0</v>
      </c>
      <c r="D245" s="39"/>
      <c r="E245" s="29">
        <v>4994042.0</v>
      </c>
      <c r="F245" s="40"/>
      <c r="J245" s="41"/>
      <c r="K245" s="41"/>
      <c r="L245" s="41"/>
      <c r="N245" s="41"/>
      <c r="O245" s="41"/>
      <c r="P245" s="41"/>
      <c r="T245" s="38"/>
      <c r="U245" s="38"/>
      <c r="V245" s="38"/>
      <c r="W245" s="38"/>
    </row>
    <row r="246" ht="15.75" customHeight="1">
      <c r="A246" s="51" t="s">
        <v>60</v>
      </c>
      <c r="B246" s="51" t="s">
        <v>45</v>
      </c>
      <c r="C246" s="39">
        <v>10.0</v>
      </c>
      <c r="D246" s="39"/>
      <c r="E246" s="29">
        <v>4815945.0</v>
      </c>
      <c r="F246" s="40"/>
      <c r="J246" s="41"/>
      <c r="K246" s="41"/>
      <c r="L246" s="41"/>
      <c r="N246" s="41"/>
      <c r="O246" s="41"/>
      <c r="P246" s="41"/>
      <c r="T246" s="38"/>
      <c r="U246" s="38"/>
      <c r="V246" s="38"/>
      <c r="W246" s="38"/>
    </row>
    <row r="247" ht="15.75" customHeight="1">
      <c r="A247" s="51" t="s">
        <v>60</v>
      </c>
      <c r="B247" s="51" t="s">
        <v>45</v>
      </c>
      <c r="C247" s="39">
        <v>10.0</v>
      </c>
      <c r="D247" s="39" t="str">
        <f>CONCATENATE(A247,B247,C247)</f>
        <v>Com ABAPC110</v>
      </c>
      <c r="E247" s="29">
        <v>4946338.0</v>
      </c>
      <c r="F247" s="42">
        <f>AVERAGE(E245:E247)</f>
        <v>4918775</v>
      </c>
      <c r="G247" s="25">
        <f>STDEV(E245:E247)/F247*100</f>
        <v>1.87429439</v>
      </c>
      <c r="H247" s="42">
        <f>F247-$F$244</f>
        <v>-918498</v>
      </c>
      <c r="J247" s="46">
        <f>AVERAGE(E245:E247)</f>
        <v>4918775</v>
      </c>
      <c r="K247" s="46">
        <f>STDEV(E245:E247)/F247*100</f>
        <v>1.87429439</v>
      </c>
      <c r="L247" s="45">
        <f>J247-$J$244</f>
        <v>836690</v>
      </c>
      <c r="N247" s="46">
        <f>AVERAGE(E245:E247)</f>
        <v>4918775</v>
      </c>
      <c r="O247" s="49">
        <f>STDEV(E245:E247)/F247*100</f>
        <v>1.87429439</v>
      </c>
      <c r="P247" s="47">
        <f>N247-$N$244</f>
        <v>836690</v>
      </c>
      <c r="T247" s="37" t="str">
        <f>IF(H247&gt;0,"+","-")</f>
        <v>-</v>
      </c>
      <c r="U247" s="37" t="str">
        <f>IF(L247&gt;0,"+","-")</f>
        <v>+</v>
      </c>
      <c r="V247" s="37" t="str">
        <f>IF(P247&gt;0,"+","-")</f>
        <v>+</v>
      </c>
      <c r="W247" s="38" t="str">
        <f>IF(T247="+","1",IF(U247="+","2",IF(V247="+","3","ERRADO")))</f>
        <v>2</v>
      </c>
    </row>
    <row r="248" ht="15.75" customHeight="1">
      <c r="A248" s="51" t="s">
        <v>60</v>
      </c>
      <c r="B248" s="51" t="s">
        <v>46</v>
      </c>
      <c r="C248" s="39">
        <v>10.0</v>
      </c>
      <c r="D248" s="39"/>
      <c r="E248" s="29">
        <v>4791369.0</v>
      </c>
      <c r="F248" s="40"/>
      <c r="J248" s="41"/>
      <c r="K248" s="41"/>
      <c r="L248" s="41"/>
      <c r="N248" s="41"/>
      <c r="O248" s="41"/>
      <c r="P248" s="41"/>
      <c r="T248" s="38"/>
      <c r="U248" s="38"/>
      <c r="V248" s="38"/>
      <c r="W248" s="38"/>
    </row>
    <row r="249" ht="15.75" customHeight="1">
      <c r="A249" s="51" t="s">
        <v>60</v>
      </c>
      <c r="B249" s="51" t="s">
        <v>46</v>
      </c>
      <c r="C249" s="39">
        <v>10.0</v>
      </c>
      <c r="D249" s="39"/>
      <c r="E249" s="29">
        <v>4260090.0</v>
      </c>
      <c r="F249" s="40"/>
      <c r="J249" s="41"/>
      <c r="K249" s="41"/>
      <c r="L249" s="41"/>
      <c r="N249" s="41"/>
      <c r="O249" s="41"/>
      <c r="P249" s="41"/>
      <c r="T249" s="38"/>
      <c r="U249" s="38"/>
      <c r="V249" s="38"/>
      <c r="W249" s="38"/>
    </row>
    <row r="250" ht="15.75" customHeight="1">
      <c r="A250" s="51" t="s">
        <v>60</v>
      </c>
      <c r="B250" s="51" t="s">
        <v>46</v>
      </c>
      <c r="C250" s="39">
        <v>10.0</v>
      </c>
      <c r="D250" s="39" t="str">
        <f>CONCATENATE(A250,B250,C250)</f>
        <v>Com ABAPC210</v>
      </c>
      <c r="E250" s="29">
        <v>4545830.0</v>
      </c>
      <c r="F250" s="42">
        <f>AVERAGE(E248:E250)</f>
        <v>4532429.667</v>
      </c>
      <c r="G250" s="25">
        <f>STDEV(E248:E250)/F250*100</f>
        <v>5.866453403</v>
      </c>
      <c r="H250" s="42">
        <f>F250-$F$244</f>
        <v>-1304843.333</v>
      </c>
      <c r="J250" s="46">
        <f>AVERAGE(E248:E250)</f>
        <v>4532429.667</v>
      </c>
      <c r="K250" s="46">
        <f>STDEV(E248:E250)/F250*100</f>
        <v>5.866453403</v>
      </c>
      <c r="L250" s="45">
        <f>J250-$J$244</f>
        <v>450344.6667</v>
      </c>
      <c r="N250" s="46">
        <f>AVERAGE(E248:E250)</f>
        <v>4532429.667</v>
      </c>
      <c r="O250" s="46">
        <f>STDEV(E248:E250)/F250*100</f>
        <v>5.866453403</v>
      </c>
      <c r="P250" s="47">
        <f>N250-$N$244</f>
        <v>450344.6667</v>
      </c>
      <c r="T250" s="37" t="str">
        <f>IF(H250&gt;0,"+","-")</f>
        <v>-</v>
      </c>
      <c r="U250" s="37" t="str">
        <f>IF(L250&gt;0,"+","-")</f>
        <v>+</v>
      </c>
      <c r="V250" s="37" t="str">
        <f>IF(P250&gt;0,"+","-")</f>
        <v>+</v>
      </c>
      <c r="W250" s="38" t="str">
        <f>IF(T250="+","1",IF(U250="+","2",IF(V250="+","3","ERRADO")))</f>
        <v>2</v>
      </c>
    </row>
    <row r="251" ht="15.75" customHeight="1">
      <c r="A251" s="51" t="s">
        <v>60</v>
      </c>
      <c r="B251" s="51" t="s">
        <v>47</v>
      </c>
      <c r="C251" s="39">
        <v>10.0</v>
      </c>
      <c r="D251" s="39"/>
      <c r="E251" s="29">
        <v>4693560.0</v>
      </c>
      <c r="F251" s="40"/>
      <c r="J251" s="41"/>
      <c r="K251" s="41"/>
      <c r="L251" s="41"/>
      <c r="N251" s="41"/>
      <c r="O251" s="41"/>
      <c r="P251" s="41"/>
      <c r="T251" s="38"/>
      <c r="U251" s="38"/>
      <c r="V251" s="38"/>
      <c r="W251" s="38"/>
    </row>
    <row r="252" ht="15.75" customHeight="1">
      <c r="A252" s="51" t="s">
        <v>60</v>
      </c>
      <c r="B252" s="51" t="s">
        <v>47</v>
      </c>
      <c r="C252" s="39">
        <v>10.0</v>
      </c>
      <c r="D252" s="39"/>
      <c r="E252" s="29">
        <v>3973029.0</v>
      </c>
      <c r="F252" s="40"/>
      <c r="J252" s="41"/>
      <c r="K252" s="41"/>
      <c r="L252" s="41"/>
      <c r="N252" s="41"/>
      <c r="O252" s="41"/>
      <c r="P252" s="41"/>
      <c r="T252" s="38"/>
      <c r="U252" s="38"/>
      <c r="V252" s="38"/>
      <c r="W252" s="38"/>
    </row>
    <row r="253" ht="15.75" customHeight="1">
      <c r="A253" s="51" t="s">
        <v>60</v>
      </c>
      <c r="B253" s="51" t="s">
        <v>47</v>
      </c>
      <c r="C253" s="39">
        <v>10.0</v>
      </c>
      <c r="D253" s="39" t="str">
        <f>CONCATENATE(A253,B253,C253)</f>
        <v>Com ABAPC310</v>
      </c>
      <c r="E253" s="29">
        <v>4377213.0</v>
      </c>
      <c r="F253" s="42">
        <f>AVERAGE(E251:E253)</f>
        <v>4347934</v>
      </c>
      <c r="G253" s="25">
        <f>STDEV(E251:E253)/F253*100</f>
        <v>8.306398362</v>
      </c>
      <c r="H253" s="42">
        <f>F253-$F$244</f>
        <v>-1489339</v>
      </c>
      <c r="J253" s="46">
        <f>AVERAGE(E251:E253)</f>
        <v>4347934</v>
      </c>
      <c r="K253" s="46">
        <f>STDEV(E251:E253)/F253*100</f>
        <v>8.306398362</v>
      </c>
      <c r="L253" s="45">
        <f>J253-$J$244</f>
        <v>265849</v>
      </c>
      <c r="N253" s="46">
        <f>AVERAGE(E251:E253)</f>
        <v>4347934</v>
      </c>
      <c r="O253" s="49">
        <f>STDEV(E251:E253)/F253*100</f>
        <v>8.306398362</v>
      </c>
      <c r="P253" s="47">
        <f>N253-$N$244</f>
        <v>265849</v>
      </c>
      <c r="T253" s="37" t="str">
        <f>IF(H253&gt;0,"+","-")</f>
        <v>-</v>
      </c>
      <c r="U253" s="37" t="str">
        <f>IF(L253&gt;0,"+","-")</f>
        <v>+</v>
      </c>
      <c r="V253" s="37" t="str">
        <f>IF(P253&gt;0,"+","-")</f>
        <v>+</v>
      </c>
      <c r="W253" s="38" t="str">
        <f>IF(T253="+","1",IF(U253="+","2",IF(V253="+","3","ERRADO")))</f>
        <v>2</v>
      </c>
    </row>
    <row r="254" ht="15.75" customHeight="1">
      <c r="A254" s="51" t="s">
        <v>60</v>
      </c>
      <c r="B254" s="51" t="s">
        <v>48</v>
      </c>
      <c r="C254" s="39">
        <v>10.0</v>
      </c>
      <c r="D254" s="39"/>
      <c r="E254" s="29">
        <v>3691430.0</v>
      </c>
      <c r="F254" s="40"/>
      <c r="J254" s="41"/>
      <c r="K254" s="41"/>
      <c r="L254" s="41"/>
      <c r="N254" s="41"/>
      <c r="O254" s="41"/>
      <c r="P254" s="41"/>
      <c r="T254" s="38"/>
      <c r="U254" s="38"/>
      <c r="V254" s="38"/>
      <c r="W254" s="38"/>
    </row>
    <row r="255" ht="15.75" customHeight="1">
      <c r="A255" s="51" t="s">
        <v>60</v>
      </c>
      <c r="B255" s="51" t="s">
        <v>48</v>
      </c>
      <c r="C255" s="39">
        <v>10.0</v>
      </c>
      <c r="D255" s="39"/>
      <c r="E255" s="29">
        <v>4233951.0</v>
      </c>
      <c r="F255" s="40"/>
      <c r="J255" s="41"/>
      <c r="K255" s="41"/>
      <c r="L255" s="41"/>
      <c r="N255" s="41"/>
      <c r="O255" s="41"/>
      <c r="P255" s="41"/>
      <c r="T255" s="38"/>
      <c r="U255" s="38"/>
      <c r="V255" s="38"/>
      <c r="W255" s="38"/>
    </row>
    <row r="256" ht="15.75" customHeight="1">
      <c r="A256" s="51" t="s">
        <v>60</v>
      </c>
      <c r="B256" s="51" t="s">
        <v>48</v>
      </c>
      <c r="C256" s="39">
        <v>10.0</v>
      </c>
      <c r="D256" s="39" t="str">
        <f>CONCATENATE(A256,B256,C256)</f>
        <v>Com ABAPC410</v>
      </c>
      <c r="E256" s="29">
        <v>4209842.0</v>
      </c>
      <c r="F256" s="42">
        <f>AVERAGE(E254:E256)</f>
        <v>4045074.333</v>
      </c>
      <c r="G256" s="25">
        <f>STDEV(E254:E256)/F256*100</f>
        <v>7.57716893</v>
      </c>
      <c r="H256" s="42">
        <f>F256-$F$244</f>
        <v>-1792198.667</v>
      </c>
      <c r="J256" s="46">
        <f>AVERAGE(E254:E256)</f>
        <v>4045074.333</v>
      </c>
      <c r="K256" s="46">
        <f>STDEV(E254:E256)/F256*100</f>
        <v>7.57716893</v>
      </c>
      <c r="L256" s="45">
        <f>J256-$J$244</f>
        <v>-37010.66667</v>
      </c>
      <c r="M256" s="54"/>
      <c r="N256" s="46">
        <f>AVERAGE(E254:E256)</f>
        <v>4045074.333</v>
      </c>
      <c r="O256" s="46">
        <f>STDEV(E254:E256)/F256*100</f>
        <v>7.57716893</v>
      </c>
      <c r="P256" s="45">
        <f>N256-$N$244</f>
        <v>-37010.66667</v>
      </c>
      <c r="T256" s="37" t="str">
        <f>IF(H256&gt;0,"+","-")</f>
        <v>-</v>
      </c>
      <c r="U256" s="37" t="str">
        <f>IF(L256&gt;0,"+","-")</f>
        <v>-</v>
      </c>
      <c r="V256" s="37" t="str">
        <f>IF(P256&gt;0,"+","-")</f>
        <v>-</v>
      </c>
      <c r="W256" s="38" t="str">
        <f>IF(T256="+","1",IF(U256="+","2",IF(V256="+","3","ERRADO")))</f>
        <v>ERRADO</v>
      </c>
    </row>
    <row r="257" ht="15.75" customHeight="1">
      <c r="A257" s="51" t="s">
        <v>60</v>
      </c>
      <c r="B257" s="51" t="s">
        <v>49</v>
      </c>
      <c r="C257" s="39">
        <v>10.0</v>
      </c>
      <c r="D257" s="39"/>
      <c r="E257" s="29">
        <v>4862135.0</v>
      </c>
      <c r="F257" s="40"/>
      <c r="J257" s="41"/>
      <c r="K257" s="41"/>
      <c r="L257" s="41"/>
      <c r="N257" s="41"/>
      <c r="O257" s="41"/>
      <c r="P257" s="41"/>
      <c r="T257" s="38"/>
      <c r="U257" s="38"/>
      <c r="V257" s="38"/>
      <c r="W257" s="38"/>
    </row>
    <row r="258" ht="15.75" customHeight="1">
      <c r="A258" s="51" t="s">
        <v>60</v>
      </c>
      <c r="B258" s="51" t="s">
        <v>49</v>
      </c>
      <c r="C258" s="39">
        <v>10.0</v>
      </c>
      <c r="D258" s="39"/>
      <c r="E258" s="29">
        <v>4814765.0</v>
      </c>
      <c r="F258" s="40"/>
      <c r="J258" s="41"/>
      <c r="K258" s="41"/>
      <c r="L258" s="41"/>
      <c r="N258" s="41"/>
      <c r="O258" s="41"/>
      <c r="P258" s="41"/>
      <c r="T258" s="38"/>
      <c r="U258" s="38"/>
      <c r="V258" s="38"/>
      <c r="W258" s="38"/>
    </row>
    <row r="259" ht="15.75" customHeight="1">
      <c r="A259" s="51" t="s">
        <v>60</v>
      </c>
      <c r="B259" s="51" t="s">
        <v>49</v>
      </c>
      <c r="C259" s="39">
        <v>10.0</v>
      </c>
      <c r="D259" s="39" t="str">
        <f>CONCATENATE(A259,B259,C259)</f>
        <v>Com ABAPC510</v>
      </c>
      <c r="E259" s="29">
        <v>4911033.0</v>
      </c>
      <c r="F259" s="42">
        <f>AVERAGE(E257:E259)</f>
        <v>4862644.333</v>
      </c>
      <c r="G259" s="25">
        <f>STDEV(E257:E259)/F259*100</f>
        <v>0.9899144938</v>
      </c>
      <c r="H259" s="42">
        <f>F259-$F$244</f>
        <v>-974628.6667</v>
      </c>
      <c r="J259" s="46">
        <f>AVERAGE(E257:E259)</f>
        <v>4862644.333</v>
      </c>
      <c r="K259" s="46">
        <f>STDEV(E257:E259)/F259*100</f>
        <v>0.9899144938</v>
      </c>
      <c r="L259" s="45">
        <f>J259-$J$244</f>
        <v>780559.3333</v>
      </c>
      <c r="N259" s="46">
        <f>AVERAGE(E257:E259)</f>
        <v>4862644.333</v>
      </c>
      <c r="O259" s="46">
        <f>STDEV(E257:E259)/F259*100</f>
        <v>0.9899144938</v>
      </c>
      <c r="P259" s="47">
        <f>N259-$N$244</f>
        <v>780559.3333</v>
      </c>
      <c r="T259" s="37" t="str">
        <f>IF(H259&gt;0,"+","-")</f>
        <v>-</v>
      </c>
      <c r="U259" s="37" t="str">
        <f>IF(L259&gt;0,"+","-")</f>
        <v>+</v>
      </c>
      <c r="V259" s="37" t="str">
        <f>IF(P259&gt;0,"+","-")</f>
        <v>+</v>
      </c>
      <c r="W259" s="38" t="str">
        <f>IF(T259="+","1",IF(U259="+","2",IF(V259="+","3","ERRADO")))</f>
        <v>2</v>
      </c>
    </row>
    <row r="260" ht="15.75" customHeight="1">
      <c r="A260" s="51" t="s">
        <v>60</v>
      </c>
      <c r="B260" s="51" t="s">
        <v>50</v>
      </c>
      <c r="C260" s="39">
        <v>10.0</v>
      </c>
      <c r="D260" s="39"/>
      <c r="E260" s="30">
        <v>5623669.0</v>
      </c>
      <c r="F260" s="40"/>
      <c r="J260" s="41"/>
      <c r="K260" s="41"/>
      <c r="L260" s="41"/>
      <c r="N260" s="41"/>
      <c r="O260" s="41"/>
      <c r="P260" s="41"/>
      <c r="T260" s="38"/>
      <c r="U260" s="38"/>
      <c r="V260" s="38"/>
      <c r="W260" s="38"/>
    </row>
    <row r="261" ht="15.75" customHeight="1">
      <c r="A261" s="51" t="s">
        <v>60</v>
      </c>
      <c r="B261" s="51" t="s">
        <v>50</v>
      </c>
      <c r="C261" s="39">
        <v>10.0</v>
      </c>
      <c r="D261" s="39"/>
      <c r="E261" s="30">
        <v>5233327.0</v>
      </c>
      <c r="F261" s="40"/>
      <c r="J261" s="41"/>
      <c r="K261" s="41"/>
      <c r="L261" s="41"/>
      <c r="N261" s="41"/>
      <c r="O261" s="41"/>
      <c r="P261" s="41"/>
      <c r="T261" s="38"/>
      <c r="U261" s="38"/>
      <c r="V261" s="38"/>
      <c r="W261" s="38"/>
    </row>
    <row r="262" ht="15.75" customHeight="1">
      <c r="A262" s="51" t="s">
        <v>60</v>
      </c>
      <c r="B262" s="51" t="s">
        <v>50</v>
      </c>
      <c r="C262" s="39">
        <v>10.0</v>
      </c>
      <c r="D262" s="39" t="str">
        <f>CONCATENATE(A262,B262,C262)</f>
        <v>Com ABAP1BP3_110</v>
      </c>
      <c r="E262" s="30">
        <v>5393128.0</v>
      </c>
      <c r="F262" s="42">
        <f>AVERAGE(E260:E262)</f>
        <v>5416708</v>
      </c>
      <c r="G262" s="25">
        <f>STDEV(E260:E262)/F262*100</f>
        <v>3.622798524</v>
      </c>
      <c r="H262" s="42">
        <f>F262-$F$244</f>
        <v>-420565</v>
      </c>
      <c r="J262" s="46">
        <f>AVERAGE(E260:E262)</f>
        <v>5416708</v>
      </c>
      <c r="K262" s="46">
        <f>STDEV(E260:E262)/F262*100</f>
        <v>3.622798524</v>
      </c>
      <c r="L262" s="45">
        <f>J262-$J$244</f>
        <v>1334623</v>
      </c>
      <c r="N262" s="46">
        <f>AVERAGE(E260:E262)</f>
        <v>5416708</v>
      </c>
      <c r="O262" s="46">
        <f>STDEV(E260:E262)/F262*100</f>
        <v>3.622798524</v>
      </c>
      <c r="P262" s="45">
        <f>N262-$N$244</f>
        <v>1334623</v>
      </c>
      <c r="T262" s="37" t="str">
        <f>IF(H262&gt;0,"+","-")</f>
        <v>-</v>
      </c>
      <c r="U262" s="37" t="str">
        <f>IF(L262&gt;0,"+","-")</f>
        <v>+</v>
      </c>
      <c r="V262" s="37" t="str">
        <f>IF(P262&gt;0,"+","-")</f>
        <v>+</v>
      </c>
      <c r="W262" s="38" t="str">
        <f>IF(T262="+","1",IF(U262="+","2",IF(V262="+","3","ERRADO")))</f>
        <v>2</v>
      </c>
    </row>
    <row r="263" ht="15.75" customHeight="1">
      <c r="A263" s="51" t="s">
        <v>60</v>
      </c>
      <c r="B263" s="51" t="s">
        <v>51</v>
      </c>
      <c r="C263" s="39">
        <v>10.0</v>
      </c>
      <c r="D263" s="39"/>
      <c r="E263" s="30">
        <v>6873212.0</v>
      </c>
      <c r="F263" s="40"/>
      <c r="J263" s="41"/>
      <c r="K263" s="41"/>
      <c r="L263" s="41"/>
      <c r="N263" s="41"/>
      <c r="O263" s="41"/>
      <c r="P263" s="41"/>
      <c r="T263" s="38"/>
      <c r="U263" s="38"/>
      <c r="V263" s="38"/>
      <c r="W263" s="38"/>
    </row>
    <row r="264" ht="15.75" customHeight="1">
      <c r="A264" s="51" t="s">
        <v>60</v>
      </c>
      <c r="B264" s="51" t="s">
        <v>51</v>
      </c>
      <c r="C264" s="39">
        <v>10.0</v>
      </c>
      <c r="D264" s="39"/>
      <c r="E264" s="30">
        <v>6710884.0</v>
      </c>
      <c r="F264" s="40"/>
      <c r="J264" s="41"/>
      <c r="K264" s="41"/>
      <c r="L264" s="41"/>
      <c r="N264" s="41"/>
      <c r="O264" s="41"/>
      <c r="P264" s="41"/>
      <c r="T264" s="38"/>
      <c r="U264" s="38"/>
      <c r="V264" s="38"/>
      <c r="W264" s="38"/>
    </row>
    <row r="265" ht="15.75" customHeight="1">
      <c r="A265" s="51" t="s">
        <v>60</v>
      </c>
      <c r="B265" s="51" t="s">
        <v>51</v>
      </c>
      <c r="C265" s="39">
        <v>10.0</v>
      </c>
      <c r="D265" s="39" t="str">
        <f>CONCATENATE(A265,B265,C265)</f>
        <v>Com ABAP1BP3_210</v>
      </c>
      <c r="F265" s="42">
        <f>AVERAGE(E263:E265)</f>
        <v>6792048</v>
      </c>
      <c r="G265" s="48">
        <f>STDEV(E263:E265)/F265*100</f>
        <v>1.689964935</v>
      </c>
      <c r="H265" s="42">
        <f>F265-$F$244</f>
        <v>954775</v>
      </c>
      <c r="I265" s="30">
        <v>5322539.0</v>
      </c>
      <c r="J265" s="46">
        <f>AVERAGE(E263:E265)</f>
        <v>6792048</v>
      </c>
      <c r="K265" s="46">
        <f>STDEV(E263:E265)/F265*100</f>
        <v>1.689964935</v>
      </c>
      <c r="L265" s="45">
        <f>J265-$J$244</f>
        <v>2709963</v>
      </c>
      <c r="N265" s="46">
        <f>AVERAGE(E263:E265)</f>
        <v>6792048</v>
      </c>
      <c r="O265" s="46">
        <f>STDEV(E263:E265)/F265*100</f>
        <v>1.689964935</v>
      </c>
      <c r="P265" s="47">
        <f>N265-$N$244</f>
        <v>2709963</v>
      </c>
      <c r="T265" s="37" t="str">
        <f>IF(H265&gt;0,"+","-")</f>
        <v>+</v>
      </c>
      <c r="U265" s="37" t="str">
        <f>IF(L265&gt;0,"+","-")</f>
        <v>+</v>
      </c>
      <c r="V265" s="37" t="str">
        <f>IF(P265&gt;0,"+","-")</f>
        <v>+</v>
      </c>
      <c r="W265" s="38" t="str">
        <f>IF(T265="+","1",IF(U265="+","2",IF(V265="+","3","ERRADO")))</f>
        <v>1</v>
      </c>
    </row>
    <row r="266" ht="15.75" customHeight="1">
      <c r="A266" s="51" t="s">
        <v>60</v>
      </c>
      <c r="B266" s="51" t="s">
        <v>52</v>
      </c>
      <c r="C266" s="39">
        <v>10.0</v>
      </c>
      <c r="D266" s="39"/>
      <c r="E266" s="30">
        <v>5931444.0</v>
      </c>
      <c r="F266" s="40"/>
      <c r="J266" s="41"/>
      <c r="K266" s="41"/>
      <c r="L266" s="41"/>
      <c r="N266" s="41"/>
      <c r="O266" s="41"/>
      <c r="P266" s="41"/>
      <c r="T266" s="38"/>
      <c r="U266" s="38"/>
      <c r="V266" s="38"/>
      <c r="W266" s="38"/>
    </row>
    <row r="267" ht="15.75" customHeight="1">
      <c r="A267" s="51" t="s">
        <v>60</v>
      </c>
      <c r="B267" s="51" t="s">
        <v>52</v>
      </c>
      <c r="C267" s="39">
        <v>10.0</v>
      </c>
      <c r="D267" s="39"/>
      <c r="E267" s="30">
        <v>5530735.0</v>
      </c>
      <c r="F267" s="40"/>
      <c r="J267" s="41"/>
      <c r="K267" s="41"/>
      <c r="L267" s="41"/>
      <c r="N267" s="41"/>
      <c r="O267" s="41"/>
      <c r="P267" s="41"/>
      <c r="T267" s="38"/>
      <c r="U267" s="38"/>
      <c r="V267" s="38"/>
      <c r="W267" s="38"/>
    </row>
    <row r="268" ht="15.75" customHeight="1">
      <c r="A268" s="51" t="s">
        <v>60</v>
      </c>
      <c r="B268" s="51" t="s">
        <v>52</v>
      </c>
      <c r="C268" s="39">
        <v>10.0</v>
      </c>
      <c r="D268" s="39" t="str">
        <f>CONCATENATE(A268,B268,C268)</f>
        <v>Com ABAP1BP3_310</v>
      </c>
      <c r="F268" s="42">
        <f>AVERAGE(E266:E268)</f>
        <v>5731089.5</v>
      </c>
      <c r="G268" s="48">
        <f>STDEV(E266:E268)/F268*100</f>
        <v>4.943982312</v>
      </c>
      <c r="H268" s="42">
        <f>F268-$F$244</f>
        <v>-106183.5</v>
      </c>
      <c r="I268" s="30">
        <v>4410427.0</v>
      </c>
      <c r="J268" s="46">
        <f>AVERAGE(E266:E268)</f>
        <v>5731089.5</v>
      </c>
      <c r="K268" s="46">
        <f>STDEV(E266:E268)/F268*100</f>
        <v>4.943982312</v>
      </c>
      <c r="L268" s="45">
        <f>J268-$J$244</f>
        <v>1649004.5</v>
      </c>
      <c r="N268" s="46">
        <f>AVERAGE(E266:E268)</f>
        <v>5731089.5</v>
      </c>
      <c r="O268" s="46">
        <f>STDEV(E266:E268)/F268*100</f>
        <v>4.943982312</v>
      </c>
      <c r="P268" s="47">
        <f>N268-$N$244</f>
        <v>1649004.5</v>
      </c>
      <c r="T268" s="37" t="str">
        <f>IF(H268&gt;0,"+","-")</f>
        <v>-</v>
      </c>
      <c r="U268" s="37" t="str">
        <f>IF(L268&gt;0,"+","-")</f>
        <v>+</v>
      </c>
      <c r="V268" s="37" t="str">
        <f>IF(P268&gt;0,"+","-")</f>
        <v>+</v>
      </c>
      <c r="W268" s="38" t="str">
        <f>IF(T268="+","1",IF(U268="+","2",IF(V268="+","3","ERRADO")))</f>
        <v>2</v>
      </c>
    </row>
    <row r="269" ht="15.75" customHeight="1">
      <c r="A269" s="51" t="s">
        <v>60</v>
      </c>
      <c r="B269" s="51" t="s">
        <v>53</v>
      </c>
      <c r="C269" s="39">
        <v>10.0</v>
      </c>
      <c r="D269" s="39"/>
      <c r="E269" s="30">
        <v>3752418.0</v>
      </c>
      <c r="F269" s="40"/>
      <c r="J269" s="41"/>
      <c r="K269" s="41"/>
      <c r="L269" s="41"/>
      <c r="N269" s="41"/>
      <c r="O269" s="41"/>
      <c r="P269" s="41"/>
      <c r="T269" s="38"/>
      <c r="U269" s="38"/>
      <c r="V269" s="38"/>
      <c r="W269" s="38"/>
    </row>
    <row r="270" ht="15.75" customHeight="1">
      <c r="A270" s="51" t="s">
        <v>60</v>
      </c>
      <c r="B270" s="51" t="s">
        <v>53</v>
      </c>
      <c r="C270" s="39">
        <v>10.0</v>
      </c>
      <c r="D270" s="39"/>
      <c r="E270" s="30">
        <v>4191409.0</v>
      </c>
      <c r="F270" s="40"/>
      <c r="J270" s="41"/>
      <c r="K270" s="41"/>
      <c r="L270" s="41"/>
      <c r="N270" s="41"/>
      <c r="O270" s="41"/>
      <c r="P270" s="41"/>
      <c r="T270" s="38"/>
      <c r="U270" s="38"/>
      <c r="V270" s="38"/>
      <c r="W270" s="38"/>
    </row>
    <row r="271" ht="15.75" customHeight="1">
      <c r="A271" s="51" t="s">
        <v>60</v>
      </c>
      <c r="B271" s="51" t="s">
        <v>53</v>
      </c>
      <c r="C271" s="39">
        <v>10.0</v>
      </c>
      <c r="D271" s="39" t="str">
        <f>CONCATENATE(A271,B271,C271)</f>
        <v>Com ABAP1BP3_410</v>
      </c>
      <c r="E271" s="30">
        <v>4387991.0</v>
      </c>
      <c r="F271" s="42">
        <f>AVERAGE(E269:E271)</f>
        <v>4110606</v>
      </c>
      <c r="G271" s="25">
        <f>STDEV(E269:E271)/F271*100</f>
        <v>7.916105623</v>
      </c>
      <c r="H271" s="42">
        <f>F271-$F$244</f>
        <v>-1726667</v>
      </c>
      <c r="J271" s="46">
        <f>AVERAGE(E269:E271)</f>
        <v>4110606</v>
      </c>
      <c r="K271" s="46">
        <f>STDEV(E269:E271)/F271*100</f>
        <v>7.916105623</v>
      </c>
      <c r="L271" s="45">
        <f>J271-$J$244</f>
        <v>28521</v>
      </c>
      <c r="N271" s="46">
        <f>AVERAGE(E269:E271)</f>
        <v>4110606</v>
      </c>
      <c r="O271" s="46">
        <f>STDEV(E269:E271)/F271*100</f>
        <v>7.916105623</v>
      </c>
      <c r="P271" s="45">
        <f>N271-$N$244</f>
        <v>28521</v>
      </c>
      <c r="T271" s="37" t="str">
        <f>IF(H271&gt;0,"+","-")</f>
        <v>-</v>
      </c>
      <c r="U271" s="37" t="str">
        <f>IF(L271&gt;0,"+","-")</f>
        <v>+</v>
      </c>
      <c r="V271" s="37" t="str">
        <f>IF(P271&gt;0,"+","-")</f>
        <v>+</v>
      </c>
      <c r="W271" s="38" t="str">
        <f>IF(T271="+","1",IF(U271="+","2",IF(V271="+","3","ERRADO")))</f>
        <v>2</v>
      </c>
    </row>
    <row r="272" ht="15.75" customHeight="1">
      <c r="A272" s="51" t="s">
        <v>60</v>
      </c>
      <c r="B272" s="51" t="s">
        <v>54</v>
      </c>
      <c r="C272" s="39">
        <v>10.0</v>
      </c>
      <c r="D272" s="39"/>
      <c r="E272" s="30">
        <v>3766105.0</v>
      </c>
      <c r="F272" s="40"/>
      <c r="J272" s="41"/>
      <c r="K272" s="41"/>
      <c r="L272" s="41"/>
      <c r="N272" s="41"/>
      <c r="O272" s="41"/>
      <c r="P272" s="41"/>
      <c r="T272" s="38"/>
      <c r="U272" s="38"/>
      <c r="V272" s="38"/>
      <c r="W272" s="38"/>
    </row>
    <row r="273" ht="15.75" customHeight="1">
      <c r="A273" s="51" t="s">
        <v>60</v>
      </c>
      <c r="B273" s="51" t="s">
        <v>54</v>
      </c>
      <c r="C273" s="39">
        <v>10.0</v>
      </c>
      <c r="D273" s="39"/>
      <c r="E273" s="30">
        <v>3985893.0</v>
      </c>
      <c r="F273" s="40"/>
      <c r="J273" s="41"/>
      <c r="K273" s="41"/>
      <c r="L273" s="41"/>
      <c r="N273" s="41"/>
      <c r="O273" s="41"/>
      <c r="P273" s="41"/>
      <c r="T273" s="38"/>
      <c r="U273" s="38"/>
      <c r="V273" s="38"/>
      <c r="W273" s="38"/>
    </row>
    <row r="274" ht="15.75" customHeight="1">
      <c r="A274" s="51" t="s">
        <v>60</v>
      </c>
      <c r="B274" s="51" t="s">
        <v>54</v>
      </c>
      <c r="C274" s="39">
        <v>10.0</v>
      </c>
      <c r="D274" s="39" t="str">
        <f>CONCATENATE(A274,B274,C274)</f>
        <v>Com ABAP1BP3_510</v>
      </c>
      <c r="E274" s="30">
        <v>3822093.0</v>
      </c>
      <c r="F274" s="42">
        <f>AVERAGE(E272:E274)</f>
        <v>3858030.333</v>
      </c>
      <c r="G274" s="25">
        <f>STDEV(E272:E274)/F274*100</f>
        <v>2.960476152</v>
      </c>
      <c r="H274" s="42">
        <f>F274-$F$244</f>
        <v>-1979242.667</v>
      </c>
      <c r="J274" s="46">
        <f>AVERAGE(E272:E274)</f>
        <v>3858030.333</v>
      </c>
      <c r="K274" s="46">
        <f>STDEV(E272:E274)/F274*100</f>
        <v>2.960476152</v>
      </c>
      <c r="L274" s="45">
        <f>J274-$J$244</f>
        <v>-224054.6667</v>
      </c>
      <c r="M274" s="54"/>
      <c r="N274" s="46">
        <f>AVERAGE(E272:E274)</f>
        <v>3858030.333</v>
      </c>
      <c r="O274" s="46">
        <f>STDEV(E272:E274)/F274*100</f>
        <v>2.960476152</v>
      </c>
      <c r="P274" s="47">
        <f>N274-$N$244</f>
        <v>-224054.6667</v>
      </c>
      <c r="T274" s="37" t="str">
        <f>IF(H274&gt;0,"+","-")</f>
        <v>-</v>
      </c>
      <c r="U274" s="37" t="str">
        <f>IF(L274&gt;0,"+","-")</f>
        <v>-</v>
      </c>
      <c r="V274" s="37" t="str">
        <f>IF(P274&gt;0,"+","-")</f>
        <v>-</v>
      </c>
      <c r="W274" s="38" t="str">
        <f>IF(T274="+","1",IF(U274="+","2",IF(V274="+","3","ERRADO")))</f>
        <v>ERRADO</v>
      </c>
    </row>
    <row r="275" ht="15.75" customHeight="1">
      <c r="A275" s="51" t="s">
        <v>60</v>
      </c>
      <c r="B275" s="51" t="s">
        <v>55</v>
      </c>
      <c r="C275" s="39">
        <v>10.0</v>
      </c>
      <c r="D275" s="39"/>
      <c r="E275" s="31">
        <v>5149473.0</v>
      </c>
      <c r="F275" s="40"/>
      <c r="J275" s="41"/>
      <c r="K275" s="41"/>
      <c r="L275" s="41"/>
      <c r="N275" s="41"/>
      <c r="O275" s="41"/>
      <c r="P275" s="41"/>
      <c r="T275" s="38"/>
      <c r="U275" s="38"/>
      <c r="V275" s="38"/>
      <c r="W275" s="38"/>
    </row>
    <row r="276" ht="15.75" customHeight="1">
      <c r="A276" s="51" t="s">
        <v>60</v>
      </c>
      <c r="B276" s="51" t="s">
        <v>55</v>
      </c>
      <c r="C276" s="39">
        <v>10.0</v>
      </c>
      <c r="D276" s="39"/>
      <c r="E276" s="31">
        <v>4882191.0</v>
      </c>
      <c r="F276" s="40"/>
      <c r="J276" s="41"/>
      <c r="K276" s="41"/>
      <c r="L276" s="41"/>
      <c r="N276" s="41"/>
      <c r="O276" s="41"/>
      <c r="P276" s="41"/>
      <c r="T276" s="38"/>
      <c r="U276" s="38"/>
      <c r="V276" s="38"/>
      <c r="W276" s="38"/>
    </row>
    <row r="277" ht="15.75" customHeight="1">
      <c r="A277" s="51" t="s">
        <v>60</v>
      </c>
      <c r="B277" s="51" t="s">
        <v>55</v>
      </c>
      <c r="C277" s="39">
        <v>10.0</v>
      </c>
      <c r="D277" s="39" t="str">
        <f>CONCATENATE(A277,B277,C277)</f>
        <v>Com ABAP10BP3_110</v>
      </c>
      <c r="E277" s="31">
        <v>5500317.0</v>
      </c>
      <c r="F277" s="42">
        <f>AVERAGE(E275:E277)</f>
        <v>5177327</v>
      </c>
      <c r="G277" s="25">
        <f>STDEV(E275:E277)/F277*100</f>
        <v>5.987702508</v>
      </c>
      <c r="H277" s="42">
        <f>F277-$F$244</f>
        <v>-659946</v>
      </c>
      <c r="J277" s="46">
        <f>AVERAGE(E275:E277)</f>
        <v>5177327</v>
      </c>
      <c r="K277" s="46">
        <f>STDEV(E275:E277)/F277*100</f>
        <v>5.987702508</v>
      </c>
      <c r="L277" s="45">
        <f>J277-$J$244</f>
        <v>1095242</v>
      </c>
      <c r="N277" s="46">
        <f>AVERAGE(E275:E277)</f>
        <v>5177327</v>
      </c>
      <c r="O277" s="46">
        <f>STDEV(E275:E277)/F277*100</f>
        <v>5.987702508</v>
      </c>
      <c r="P277" s="45">
        <f>N277-$N$244</f>
        <v>1095242</v>
      </c>
      <c r="T277" s="37" t="str">
        <f>IF(H277&gt;0,"+","-")</f>
        <v>-</v>
      </c>
      <c r="U277" s="37" t="str">
        <f>IF(L277&gt;0,"+","-")</f>
        <v>+</v>
      </c>
      <c r="V277" s="37" t="str">
        <f>IF(P277&gt;0,"+","-")</f>
        <v>+</v>
      </c>
      <c r="W277" s="38" t="str">
        <f>IF(T277="+","1",IF(U277="+","2",IF(V277="+","3","ERRADO")))</f>
        <v>2</v>
      </c>
    </row>
    <row r="278" ht="15.75" customHeight="1">
      <c r="A278" s="51" t="s">
        <v>60</v>
      </c>
      <c r="B278" s="51" t="s">
        <v>56</v>
      </c>
      <c r="C278" s="39">
        <v>10.0</v>
      </c>
      <c r="D278" s="39"/>
      <c r="E278" s="31">
        <v>4369728.0</v>
      </c>
      <c r="F278" s="40"/>
      <c r="J278" s="41"/>
      <c r="K278" s="41"/>
      <c r="L278" s="41"/>
      <c r="N278" s="41"/>
      <c r="O278" s="41"/>
      <c r="P278" s="41"/>
      <c r="T278" s="38"/>
      <c r="U278" s="38"/>
      <c r="V278" s="38"/>
      <c r="W278" s="38"/>
    </row>
    <row r="279" ht="15.75" customHeight="1">
      <c r="A279" s="51" t="s">
        <v>60</v>
      </c>
      <c r="B279" s="55" t="s">
        <v>56</v>
      </c>
      <c r="C279" s="39">
        <v>10.0</v>
      </c>
      <c r="D279" s="39"/>
      <c r="E279" s="31">
        <v>4239743.0</v>
      </c>
      <c r="F279" s="40"/>
      <c r="J279" s="41"/>
      <c r="K279" s="41"/>
      <c r="L279" s="41"/>
      <c r="N279" s="41"/>
      <c r="O279" s="41"/>
      <c r="P279" s="41"/>
      <c r="T279" s="38"/>
      <c r="U279" s="38"/>
      <c r="V279" s="38"/>
      <c r="W279" s="38"/>
    </row>
    <row r="280" ht="15.75" customHeight="1">
      <c r="A280" s="51" t="s">
        <v>60</v>
      </c>
      <c r="B280" s="55" t="s">
        <v>56</v>
      </c>
      <c r="C280" s="39">
        <v>10.0</v>
      </c>
      <c r="D280" s="39" t="str">
        <f>CONCATENATE(A280,B280,C280)</f>
        <v>Com ABAP10BP3_210</v>
      </c>
      <c r="E280" s="31">
        <v>3871514.0</v>
      </c>
      <c r="F280" s="42">
        <f>AVERAGE(E278:E280)</f>
        <v>4160328.333</v>
      </c>
      <c r="G280" s="25">
        <f>STDEV(E278:E280)/F280*100</f>
        <v>6.211687937</v>
      </c>
      <c r="H280" s="42">
        <f>F280-$F$244</f>
        <v>-1676944.667</v>
      </c>
      <c r="J280" s="46">
        <f>AVERAGE(E278:E280)</f>
        <v>4160328.333</v>
      </c>
      <c r="K280" s="46">
        <f>STDEV(E278:E280)/F280*100</f>
        <v>6.211687937</v>
      </c>
      <c r="L280" s="45">
        <f>J280-$J$244</f>
        <v>78243.33333</v>
      </c>
      <c r="N280" s="46">
        <f>AVERAGE(E278:E280)</f>
        <v>4160328.333</v>
      </c>
      <c r="O280" s="46">
        <f>STDEV(E278:E280)/F280*100</f>
        <v>6.211687937</v>
      </c>
      <c r="P280" s="47">
        <f>N280-$N$244</f>
        <v>78243.33333</v>
      </c>
      <c r="T280" s="37" t="str">
        <f>IF(H280&gt;0,"+","-")</f>
        <v>-</v>
      </c>
      <c r="U280" s="37" t="str">
        <f>IF(L280&gt;0,"+","-")</f>
        <v>+</v>
      </c>
      <c r="V280" s="37" t="str">
        <f>IF(P280&gt;0,"+","-")</f>
        <v>+</v>
      </c>
      <c r="W280" s="38" t="str">
        <f>IF(T280="+","1",IF(U280="+","2",IF(V280="+","3","ERRADO")))</f>
        <v>2</v>
      </c>
    </row>
    <row r="281" ht="15.75" customHeight="1">
      <c r="A281" s="51" t="s">
        <v>60</v>
      </c>
      <c r="B281" s="55" t="s">
        <v>57</v>
      </c>
      <c r="C281" s="39">
        <v>10.0</v>
      </c>
      <c r="D281" s="39"/>
      <c r="E281" s="31">
        <v>9451411.0</v>
      </c>
      <c r="F281" s="40"/>
      <c r="J281" s="41"/>
      <c r="K281" s="41"/>
      <c r="L281" s="41"/>
      <c r="N281" s="41"/>
      <c r="O281" s="41"/>
      <c r="P281" s="41"/>
      <c r="T281" s="38"/>
      <c r="U281" s="38"/>
      <c r="V281" s="38"/>
      <c r="W281" s="38"/>
    </row>
    <row r="282" ht="15.75" customHeight="1">
      <c r="A282" s="51" t="s">
        <v>60</v>
      </c>
      <c r="B282" s="55" t="s">
        <v>57</v>
      </c>
      <c r="C282" s="39">
        <v>10.0</v>
      </c>
      <c r="D282" s="39"/>
      <c r="E282" s="31">
        <v>9251179.0</v>
      </c>
      <c r="F282" s="40"/>
      <c r="J282" s="41"/>
      <c r="K282" s="41"/>
      <c r="L282" s="41"/>
      <c r="N282" s="41"/>
      <c r="O282" s="41"/>
      <c r="P282" s="41"/>
      <c r="T282" s="38"/>
      <c r="U282" s="38"/>
      <c r="V282" s="38"/>
      <c r="W282" s="38"/>
    </row>
    <row r="283" ht="15.75" customHeight="1">
      <c r="A283" s="51" t="s">
        <v>60</v>
      </c>
      <c r="B283" s="55" t="s">
        <v>57</v>
      </c>
      <c r="C283" s="39">
        <v>10.0</v>
      </c>
      <c r="D283" s="39" t="str">
        <f>CONCATENATE(A283,B283,C283)</f>
        <v>Com ABAP10BP3_310</v>
      </c>
      <c r="E283" s="31">
        <v>9548794.0</v>
      </c>
      <c r="F283" s="42">
        <f>AVERAGE(E281:E283)</f>
        <v>9417128</v>
      </c>
      <c r="G283" s="25">
        <f>STDEV(E281:E283)/F283*100</f>
        <v>1.611324102</v>
      </c>
      <c r="H283" s="42">
        <f>F283-$F$244</f>
        <v>3579855</v>
      </c>
      <c r="J283" s="46">
        <f>AVERAGE(E281:E283)</f>
        <v>9417128</v>
      </c>
      <c r="K283" s="46">
        <f>STDEV(E281:E283)/F283*100</f>
        <v>1.611324102</v>
      </c>
      <c r="L283" s="45">
        <f>J283-$J$244</f>
        <v>5335043</v>
      </c>
      <c r="N283" s="46">
        <f>AVERAGE(E281:E283)</f>
        <v>9417128</v>
      </c>
      <c r="O283" s="46">
        <f>STDEV(E281:E283)/F283*100</f>
        <v>1.611324102</v>
      </c>
      <c r="P283" s="45">
        <f>N283-$N$244</f>
        <v>5335043</v>
      </c>
      <c r="T283" s="37" t="str">
        <f>IF(H283&gt;0,"+","-")</f>
        <v>+</v>
      </c>
      <c r="U283" s="37" t="str">
        <f>IF(L283&gt;0,"+","-")</f>
        <v>+</v>
      </c>
      <c r="V283" s="37" t="str">
        <f>IF(P283&gt;0,"+","-")</f>
        <v>+</v>
      </c>
      <c r="W283" s="38" t="str">
        <f>IF(T283="+","1",IF(U283="+","2",IF(V283="+","3","ERRADO")))</f>
        <v>1</v>
      </c>
    </row>
    <row r="284" ht="15.75" customHeight="1">
      <c r="A284" s="51" t="s">
        <v>60</v>
      </c>
      <c r="B284" s="55" t="s">
        <v>58</v>
      </c>
      <c r="C284" s="39">
        <v>10.0</v>
      </c>
      <c r="D284" s="39"/>
      <c r="E284" s="31">
        <v>5391289.0</v>
      </c>
      <c r="F284" s="40"/>
      <c r="J284" s="41"/>
      <c r="K284" s="41"/>
      <c r="L284" s="41"/>
      <c r="N284" s="41"/>
      <c r="O284" s="41"/>
      <c r="P284" s="41"/>
      <c r="T284" s="38"/>
      <c r="U284" s="38"/>
      <c r="V284" s="38"/>
      <c r="W284" s="38"/>
    </row>
    <row r="285" ht="15.75" customHeight="1">
      <c r="A285" s="51" t="s">
        <v>60</v>
      </c>
      <c r="B285" s="55" t="s">
        <v>58</v>
      </c>
      <c r="C285" s="39">
        <v>10.0</v>
      </c>
      <c r="D285" s="39"/>
      <c r="E285" s="31">
        <v>4864194.0</v>
      </c>
      <c r="F285" s="40"/>
      <c r="J285" s="41"/>
      <c r="K285" s="41"/>
      <c r="L285" s="41"/>
      <c r="N285" s="41"/>
      <c r="O285" s="41"/>
      <c r="P285" s="41"/>
      <c r="T285" s="38"/>
      <c r="U285" s="38"/>
      <c r="V285" s="38"/>
      <c r="W285" s="38"/>
    </row>
    <row r="286" ht="15.75" customHeight="1">
      <c r="A286" s="51" t="s">
        <v>60</v>
      </c>
      <c r="B286" s="55" t="s">
        <v>58</v>
      </c>
      <c r="C286" s="39">
        <v>10.0</v>
      </c>
      <c r="D286" s="39" t="str">
        <f>CONCATENATE(A286,B286,C286)</f>
        <v>Com ABAP10BP3_410</v>
      </c>
      <c r="E286" s="31">
        <v>4875641.0</v>
      </c>
      <c r="F286" s="42">
        <f>AVERAGE(E284:E286)</f>
        <v>5043708</v>
      </c>
      <c r="G286" s="25">
        <f>STDEV(E284:E286)/F286*100</f>
        <v>5.96918744</v>
      </c>
      <c r="H286" s="42">
        <f>F286-$F$244</f>
        <v>-793565</v>
      </c>
      <c r="J286" s="46">
        <f>AVERAGE(E284:E286)</f>
        <v>5043708</v>
      </c>
      <c r="K286" s="46">
        <f>STDEV(E284:E286)/F286*100</f>
        <v>5.96918744</v>
      </c>
      <c r="L286" s="45">
        <f>J286-$J$244</f>
        <v>961623</v>
      </c>
      <c r="N286" s="46">
        <f>AVERAGE(E284:E286)</f>
        <v>5043708</v>
      </c>
      <c r="O286" s="46">
        <f>STDEV(E284:E286)/F286*100</f>
        <v>5.96918744</v>
      </c>
      <c r="P286" s="45">
        <f>N286-$N$244</f>
        <v>961623</v>
      </c>
      <c r="T286" s="37" t="str">
        <f>IF(H286&gt;0,"+","-")</f>
        <v>-</v>
      </c>
      <c r="U286" s="37" t="str">
        <f>IF(L286&gt;0,"+","-")</f>
        <v>+</v>
      </c>
      <c r="V286" s="37" t="str">
        <f>IF(P286&gt;0,"+","-")</f>
        <v>+</v>
      </c>
      <c r="W286" s="38" t="str">
        <f>IF(T286="+","1",IF(U286="+","2",IF(V286="+","3","ERRADO")))</f>
        <v>2</v>
      </c>
    </row>
    <row r="287" ht="15.75" customHeight="1">
      <c r="A287" s="51" t="s">
        <v>60</v>
      </c>
      <c r="B287" s="55" t="s">
        <v>59</v>
      </c>
      <c r="C287" s="39">
        <v>10.0</v>
      </c>
      <c r="D287" s="39"/>
      <c r="F287" s="40"/>
      <c r="I287" s="31">
        <v>3407874.0</v>
      </c>
      <c r="J287" s="41"/>
      <c r="K287" s="41"/>
      <c r="L287" s="41"/>
      <c r="N287" s="41"/>
      <c r="O287" s="41"/>
      <c r="P287" s="41"/>
      <c r="T287" s="38"/>
      <c r="U287" s="38"/>
      <c r="V287" s="38"/>
      <c r="W287" s="38"/>
    </row>
    <row r="288" ht="15.75" customHeight="1">
      <c r="A288" s="51" t="s">
        <v>60</v>
      </c>
      <c r="B288" s="55" t="s">
        <v>59</v>
      </c>
      <c r="C288" s="39">
        <v>10.0</v>
      </c>
      <c r="D288" s="39"/>
      <c r="E288" s="31">
        <v>4423731.0</v>
      </c>
      <c r="F288" s="40"/>
      <c r="J288" s="41"/>
      <c r="K288" s="41"/>
      <c r="L288" s="41"/>
      <c r="N288" s="41"/>
      <c r="O288" s="41"/>
      <c r="P288" s="41"/>
      <c r="T288" s="38"/>
      <c r="U288" s="38"/>
      <c r="V288" s="38"/>
      <c r="W288" s="38"/>
    </row>
    <row r="289" ht="15.75" customHeight="1">
      <c r="A289" s="51" t="s">
        <v>60</v>
      </c>
      <c r="B289" s="55" t="s">
        <v>59</v>
      </c>
      <c r="C289" s="39">
        <v>10.0</v>
      </c>
      <c r="D289" s="39" t="str">
        <f>CONCATENATE(A289,B289,C289)</f>
        <v>Com ABAP10BP3_510</v>
      </c>
      <c r="E289" s="31">
        <v>3944417.0</v>
      </c>
      <c r="F289" s="42">
        <f>AVERAGE(E287:E289)</f>
        <v>4184074</v>
      </c>
      <c r="G289" s="48">
        <f>STDEV(E287:E289)/F289*100</f>
        <v>8.100386841</v>
      </c>
      <c r="H289" s="42">
        <f>F289-$F$244</f>
        <v>-1653199</v>
      </c>
      <c r="J289" s="46">
        <f>AVERAGE(E287:E289)</f>
        <v>4184074</v>
      </c>
      <c r="K289" s="46">
        <f>STDEV(E287:E289)/F289*100</f>
        <v>8.100386841</v>
      </c>
      <c r="L289" s="45">
        <f>J289-$J$244</f>
        <v>101989</v>
      </c>
      <c r="N289" s="46">
        <f>AVERAGE(E287:E289)</f>
        <v>4184074</v>
      </c>
      <c r="O289" s="46">
        <f>STDEV(E287:E289)/F289*100</f>
        <v>8.100386841</v>
      </c>
      <c r="P289" s="47">
        <f>N289-$N$244</f>
        <v>101989</v>
      </c>
      <c r="T289" s="37" t="str">
        <f>IF(H289&gt;0,"+","-")</f>
        <v>-</v>
      </c>
      <c r="U289" s="37" t="str">
        <f>IF(L289&gt;0,"+","-")</f>
        <v>+</v>
      </c>
      <c r="V289" s="37" t="str">
        <f>IF(P289&gt;0,"+","-")</f>
        <v>+</v>
      </c>
      <c r="W289" s="38" t="str">
        <f>IF(T289="+","1",IF(U289="+","2",IF(V289="+","3","ERRADO")))</f>
        <v>2</v>
      </c>
    </row>
    <row r="290" ht="15.75" customHeight="1">
      <c r="A290" s="25" t="s">
        <v>42</v>
      </c>
      <c r="B290" s="25" t="s">
        <v>43</v>
      </c>
      <c r="C290" s="39">
        <v>15.0</v>
      </c>
      <c r="D290" s="39"/>
      <c r="E290" s="28">
        <v>9607507.0</v>
      </c>
      <c r="F290" s="40"/>
      <c r="J290" s="53"/>
      <c r="K290" s="53"/>
      <c r="L290" s="53"/>
      <c r="N290" s="53"/>
      <c r="O290" s="53"/>
      <c r="P290" s="53"/>
      <c r="T290" s="38"/>
      <c r="U290" s="38"/>
      <c r="V290" s="38"/>
      <c r="W290" s="38"/>
    </row>
    <row r="291" ht="15.75" customHeight="1">
      <c r="A291" s="25" t="s">
        <v>42</v>
      </c>
      <c r="B291" s="25" t="s">
        <v>43</v>
      </c>
      <c r="C291" s="39">
        <v>15.0</v>
      </c>
      <c r="D291" s="39"/>
      <c r="E291" s="28">
        <v>9569741.0</v>
      </c>
      <c r="F291" s="40"/>
      <c r="J291" s="53"/>
      <c r="K291" s="53"/>
      <c r="L291" s="53"/>
      <c r="N291" s="53"/>
      <c r="O291" s="53"/>
      <c r="P291" s="53"/>
      <c r="T291" s="38"/>
      <c r="U291" s="38"/>
      <c r="V291" s="38"/>
      <c r="W291" s="38"/>
    </row>
    <row r="292" ht="15.75" customHeight="1">
      <c r="A292" s="25" t="s">
        <v>42</v>
      </c>
      <c r="B292" s="25" t="s">
        <v>43</v>
      </c>
      <c r="C292" s="39">
        <v>15.0</v>
      </c>
      <c r="D292" s="39" t="str">
        <f>CONCATENATE(A292,B292,C292)</f>
        <v>Sem ABAPbranco15</v>
      </c>
      <c r="E292" s="28">
        <v>7890955.0</v>
      </c>
      <c r="F292" s="42">
        <f>AVERAGE(E290:E292)</f>
        <v>9022734.333</v>
      </c>
      <c r="G292" s="25">
        <f>STDEV(E290:E292)/F292*100</f>
        <v>10.86512686</v>
      </c>
      <c r="H292" s="25" t="s">
        <v>44</v>
      </c>
      <c r="J292" s="43">
        <v>2729311.5</v>
      </c>
      <c r="K292" s="41" t="s">
        <v>44</v>
      </c>
      <c r="L292" s="41" t="s">
        <v>44</v>
      </c>
      <c r="N292" s="43">
        <v>2411854.3333333335</v>
      </c>
      <c r="O292" s="41" t="s">
        <v>44</v>
      </c>
      <c r="P292" s="41" t="s">
        <v>44</v>
      </c>
      <c r="T292" s="38"/>
      <c r="U292" s="38"/>
      <c r="V292" s="38"/>
      <c r="W292" s="38"/>
    </row>
    <row r="293" ht="15.75" customHeight="1">
      <c r="A293" s="25" t="s">
        <v>42</v>
      </c>
      <c r="B293" s="25" t="s">
        <v>45</v>
      </c>
      <c r="C293" s="39">
        <v>15.0</v>
      </c>
      <c r="D293" s="39"/>
      <c r="E293" s="29">
        <v>6465388.0</v>
      </c>
      <c r="F293" s="40"/>
      <c r="J293" s="41"/>
      <c r="K293" s="41"/>
      <c r="L293" s="41"/>
      <c r="N293" s="41"/>
      <c r="O293" s="41"/>
      <c r="P293" s="41"/>
      <c r="T293" s="38"/>
      <c r="U293" s="38"/>
      <c r="V293" s="38"/>
      <c r="W293" s="38"/>
    </row>
    <row r="294" ht="15.75" customHeight="1">
      <c r="A294" s="25" t="s">
        <v>42</v>
      </c>
      <c r="B294" s="25" t="s">
        <v>45</v>
      </c>
      <c r="C294" s="39">
        <v>15.0</v>
      </c>
      <c r="D294" s="39"/>
      <c r="E294" s="29">
        <v>6986197.0</v>
      </c>
      <c r="F294" s="40"/>
      <c r="J294" s="41"/>
      <c r="K294" s="41"/>
      <c r="L294" s="41"/>
      <c r="N294" s="41"/>
      <c r="O294" s="41"/>
      <c r="P294" s="41"/>
      <c r="T294" s="38"/>
      <c r="U294" s="38"/>
      <c r="V294" s="38"/>
      <c r="W294" s="38"/>
    </row>
    <row r="295" ht="15.75" customHeight="1">
      <c r="A295" s="25" t="s">
        <v>42</v>
      </c>
      <c r="B295" s="25" t="s">
        <v>45</v>
      </c>
      <c r="C295" s="39">
        <v>15.0</v>
      </c>
      <c r="D295" s="39" t="str">
        <f>CONCATENATE(A295,B295,C295)</f>
        <v>Sem ABAPC115</v>
      </c>
      <c r="E295" s="29">
        <v>7035371.0</v>
      </c>
      <c r="F295" s="42">
        <f>AVERAGE(E293:E295)</f>
        <v>6828985.333</v>
      </c>
      <c r="G295" s="25">
        <f>STDEV(E293:E295)/F295*100</f>
        <v>4.625035224</v>
      </c>
      <c r="H295" s="42">
        <f>F295-$F$292</f>
        <v>-2193749</v>
      </c>
      <c r="J295" s="46">
        <f>AVERAGE(E293:E295)</f>
        <v>6828985.333</v>
      </c>
      <c r="K295" s="46">
        <f>STDEV(E293:E295)/F295*100</f>
        <v>4.625035224</v>
      </c>
      <c r="L295" s="45">
        <f>J295-$J$292</f>
        <v>4099673.833</v>
      </c>
      <c r="N295" s="46">
        <f>AVERAGE(E293:E295)</f>
        <v>6828985.333</v>
      </c>
      <c r="O295" s="46">
        <f>STDEV(E293:E295)/F295*100</f>
        <v>4.625035224</v>
      </c>
      <c r="P295" s="45">
        <f>N295-$N$292</f>
        <v>4417131</v>
      </c>
      <c r="T295" s="37" t="str">
        <f>IF(H295&gt;0,"+","-")</f>
        <v>-</v>
      </c>
      <c r="U295" s="37" t="str">
        <f>IF(L295&gt;0,"+","-")</f>
        <v>+</v>
      </c>
      <c r="V295" s="37" t="str">
        <f>IF(P295&gt;0,"+","-")</f>
        <v>+</v>
      </c>
      <c r="W295" s="38" t="str">
        <f>IF(T295="+","1",IF(U295="+","2",IF(V295="+","3","ERRADO")))</f>
        <v>2</v>
      </c>
    </row>
    <row r="296" ht="15.75" customHeight="1">
      <c r="A296" s="25" t="s">
        <v>42</v>
      </c>
      <c r="B296" s="25" t="s">
        <v>46</v>
      </c>
      <c r="C296" s="39">
        <v>15.0</v>
      </c>
      <c r="D296" s="39"/>
      <c r="E296" s="29">
        <v>6084583.0</v>
      </c>
      <c r="F296" s="40"/>
      <c r="J296" s="41"/>
      <c r="K296" s="41"/>
      <c r="L296" s="41"/>
      <c r="N296" s="41"/>
      <c r="O296" s="41"/>
      <c r="P296" s="41"/>
      <c r="T296" s="38"/>
      <c r="U296" s="38"/>
      <c r="V296" s="38"/>
      <c r="W296" s="38"/>
    </row>
    <row r="297" ht="15.75" customHeight="1">
      <c r="A297" s="25" t="s">
        <v>42</v>
      </c>
      <c r="B297" s="25" t="s">
        <v>46</v>
      </c>
      <c r="C297" s="39">
        <v>15.0</v>
      </c>
      <c r="D297" s="39"/>
      <c r="E297" s="29">
        <v>6077155.0</v>
      </c>
      <c r="F297" s="40"/>
      <c r="J297" s="41"/>
      <c r="K297" s="41"/>
      <c r="L297" s="41"/>
      <c r="N297" s="41"/>
      <c r="O297" s="41"/>
      <c r="P297" s="41"/>
      <c r="T297" s="38"/>
      <c r="U297" s="38"/>
      <c r="V297" s="38"/>
      <c r="W297" s="38"/>
    </row>
    <row r="298" ht="15.75" customHeight="1">
      <c r="A298" s="25" t="s">
        <v>42</v>
      </c>
      <c r="B298" s="25" t="s">
        <v>46</v>
      </c>
      <c r="C298" s="39">
        <v>15.0</v>
      </c>
      <c r="D298" s="39" t="str">
        <f>CONCATENATE(A298,B298,C298)</f>
        <v>Sem ABAPC215</v>
      </c>
      <c r="E298" s="29">
        <v>6053006.0</v>
      </c>
      <c r="F298" s="42">
        <f>AVERAGE(E296:E298)</f>
        <v>6071581.333</v>
      </c>
      <c r="G298" s="25">
        <f>STDEV(E296:E298)/F298*100</f>
        <v>0.271920551</v>
      </c>
      <c r="H298" s="42">
        <f>F298-$F$292</f>
        <v>-2951153</v>
      </c>
      <c r="J298" s="46">
        <f>AVERAGE(E296:E298)</f>
        <v>6071581.333</v>
      </c>
      <c r="K298" s="46">
        <f>STDEV(E296:E298)/F298*100</f>
        <v>0.271920551</v>
      </c>
      <c r="L298" s="45">
        <f>J298-$J$292</f>
        <v>3342269.833</v>
      </c>
      <c r="N298" s="46">
        <f>AVERAGE(E296:E298)</f>
        <v>6071581.333</v>
      </c>
      <c r="O298" s="46">
        <f>STDEV(E296:E298)/F298*100</f>
        <v>0.271920551</v>
      </c>
      <c r="P298" s="45">
        <f>N298-$N$292</f>
        <v>3659727</v>
      </c>
      <c r="T298" s="37" t="str">
        <f>IF(H298&gt;0,"+","-")</f>
        <v>-</v>
      </c>
      <c r="U298" s="37" t="str">
        <f>IF(L298&gt;0,"+","-")</f>
        <v>+</v>
      </c>
      <c r="V298" s="37" t="str">
        <f>IF(P298&gt;0,"+","-")</f>
        <v>+</v>
      </c>
      <c r="W298" s="38" t="str">
        <f>IF(T298="+","1",IF(U298="+","2",IF(V298="+","3","ERRADO")))</f>
        <v>2</v>
      </c>
    </row>
    <row r="299" ht="15.75" customHeight="1">
      <c r="A299" s="25" t="s">
        <v>42</v>
      </c>
      <c r="B299" s="25" t="s">
        <v>47</v>
      </c>
      <c r="C299" s="39">
        <v>15.0</v>
      </c>
      <c r="D299" s="39"/>
      <c r="E299" s="29">
        <v>6346504.0</v>
      </c>
      <c r="F299" s="40"/>
      <c r="J299" s="41"/>
      <c r="K299" s="41"/>
      <c r="L299" s="41"/>
      <c r="N299" s="41"/>
      <c r="O299" s="41"/>
      <c r="P299" s="41"/>
      <c r="T299" s="38"/>
      <c r="U299" s="38"/>
      <c r="V299" s="38"/>
      <c r="W299" s="38"/>
    </row>
    <row r="300" ht="15.75" customHeight="1">
      <c r="A300" s="25" t="s">
        <v>42</v>
      </c>
      <c r="B300" s="25" t="s">
        <v>47</v>
      </c>
      <c r="C300" s="39">
        <v>15.0</v>
      </c>
      <c r="D300" s="39"/>
      <c r="E300" s="29">
        <v>5361935.0</v>
      </c>
      <c r="F300" s="40"/>
      <c r="J300" s="41"/>
      <c r="K300" s="41"/>
      <c r="L300" s="41"/>
      <c r="N300" s="41"/>
      <c r="O300" s="41"/>
      <c r="P300" s="41"/>
      <c r="T300" s="38"/>
      <c r="U300" s="38"/>
      <c r="V300" s="38"/>
      <c r="W300" s="38"/>
    </row>
    <row r="301" ht="15.75" customHeight="1">
      <c r="A301" s="25" t="s">
        <v>42</v>
      </c>
      <c r="B301" s="25" t="s">
        <v>47</v>
      </c>
      <c r="C301" s="39">
        <v>15.0</v>
      </c>
      <c r="D301" s="39" t="str">
        <f>CONCATENATE(A301,B301,C301)</f>
        <v>Sem ABAPC315</v>
      </c>
      <c r="E301" s="29">
        <v>5355602.0</v>
      </c>
      <c r="F301" s="42">
        <f>AVERAGE(E299:E301)</f>
        <v>5688013.667</v>
      </c>
      <c r="G301" s="25">
        <f>STDEV(E299:E301)/F301*100</f>
        <v>10.02596304</v>
      </c>
      <c r="H301" s="42">
        <f>F301-$F$292</f>
        <v>-3334720.667</v>
      </c>
      <c r="J301" s="46">
        <f>AVERAGE(E299:E301)</f>
        <v>5688013.667</v>
      </c>
      <c r="K301" s="46">
        <f>STDEV(E299:E301)/F301*100</f>
        <v>10.02596304</v>
      </c>
      <c r="L301" s="45">
        <f>J301-$J$292</f>
        <v>2958702.167</v>
      </c>
      <c r="N301" s="46">
        <f>AVERAGE(E299:E301)</f>
        <v>5688013.667</v>
      </c>
      <c r="O301" s="46">
        <f>STDEV(E299:E301)/F301*100</f>
        <v>10.02596304</v>
      </c>
      <c r="P301" s="45">
        <f>N301-$N$292</f>
        <v>3276159.333</v>
      </c>
      <c r="T301" s="37" t="str">
        <f>IF(H301&gt;0,"+","-")</f>
        <v>-</v>
      </c>
      <c r="U301" s="37" t="str">
        <f>IF(L301&gt;0,"+","-")</f>
        <v>+</v>
      </c>
      <c r="V301" s="37" t="str">
        <f>IF(P301&gt;0,"+","-")</f>
        <v>+</v>
      </c>
      <c r="W301" s="38" t="str">
        <f>IF(T301="+","1",IF(U301="+","2",IF(V301="+","3","ERRADO")))</f>
        <v>2</v>
      </c>
    </row>
    <row r="302" ht="15.75" customHeight="1">
      <c r="A302" s="25" t="s">
        <v>42</v>
      </c>
      <c r="B302" s="25" t="s">
        <v>48</v>
      </c>
      <c r="C302" s="39">
        <v>15.0</v>
      </c>
      <c r="D302" s="39"/>
      <c r="E302" s="29">
        <v>4423642.0</v>
      </c>
      <c r="F302" s="40"/>
      <c r="J302" s="41"/>
      <c r="K302" s="41"/>
      <c r="L302" s="41"/>
      <c r="N302" s="41"/>
      <c r="O302" s="41"/>
      <c r="P302" s="41"/>
      <c r="T302" s="38"/>
      <c r="U302" s="38"/>
      <c r="V302" s="38"/>
      <c r="W302" s="38"/>
    </row>
    <row r="303" ht="15.75" customHeight="1">
      <c r="A303" s="25" t="s">
        <v>42</v>
      </c>
      <c r="B303" s="25" t="s">
        <v>48</v>
      </c>
      <c r="C303" s="39">
        <v>15.0</v>
      </c>
      <c r="D303" s="39"/>
      <c r="E303" s="29">
        <v>4515443.0</v>
      </c>
      <c r="F303" s="40"/>
      <c r="J303" s="41"/>
      <c r="K303" s="41"/>
      <c r="L303" s="41"/>
      <c r="N303" s="41"/>
      <c r="O303" s="41"/>
      <c r="P303" s="41"/>
      <c r="T303" s="38"/>
      <c r="U303" s="38"/>
      <c r="V303" s="38"/>
      <c r="W303" s="38"/>
    </row>
    <row r="304" ht="15.75" customHeight="1">
      <c r="A304" s="25" t="s">
        <v>42</v>
      </c>
      <c r="B304" s="25" t="s">
        <v>48</v>
      </c>
      <c r="C304" s="39">
        <v>15.0</v>
      </c>
      <c r="D304" s="39" t="str">
        <f>CONCATENATE(A304,B304,C304)</f>
        <v>Sem ABAPC415</v>
      </c>
      <c r="E304" s="29">
        <v>4165043.0</v>
      </c>
      <c r="F304" s="42">
        <f>AVERAGE(E302:E304)</f>
        <v>4368042.667</v>
      </c>
      <c r="G304" s="25">
        <f>STDEV(E302:E304)/F304*100</f>
        <v>4.159670611</v>
      </c>
      <c r="H304" s="42">
        <f>F304-$F$292</f>
        <v>-4654691.667</v>
      </c>
      <c r="J304" s="46">
        <f>AVERAGE(E302:E304)</f>
        <v>4368042.667</v>
      </c>
      <c r="K304" s="46">
        <f>STDEV(E302:E304)/F304*100</f>
        <v>4.159670611</v>
      </c>
      <c r="L304" s="45">
        <f>J304-$J$292</f>
        <v>1638731.167</v>
      </c>
      <c r="N304" s="46">
        <f>AVERAGE(E302:E304)</f>
        <v>4368042.667</v>
      </c>
      <c r="O304" s="49">
        <f>STDEV(E302:E304)/F304*100</f>
        <v>4.159670611</v>
      </c>
      <c r="P304" s="45">
        <f>N304-$N$292</f>
        <v>1956188.333</v>
      </c>
      <c r="T304" s="37" t="str">
        <f>IF(H304&gt;0,"+","-")</f>
        <v>-</v>
      </c>
      <c r="U304" s="37" t="str">
        <f>IF(L304&gt;0,"+","-")</f>
        <v>+</v>
      </c>
      <c r="V304" s="37" t="str">
        <f>IF(P304&gt;0,"+","-")</f>
        <v>+</v>
      </c>
      <c r="W304" s="38" t="str">
        <f>IF(T304="+","1",IF(U304="+","2",IF(V304="+","3","ERRADO")))</f>
        <v>2</v>
      </c>
    </row>
    <row r="305" ht="15.75" customHeight="1">
      <c r="A305" s="25" t="s">
        <v>42</v>
      </c>
      <c r="B305" s="25" t="s">
        <v>49</v>
      </c>
      <c r="C305" s="39">
        <v>15.0</v>
      </c>
      <c r="D305" s="39"/>
      <c r="E305" s="29">
        <v>5909208.0</v>
      </c>
      <c r="F305" s="40"/>
      <c r="J305" s="41"/>
      <c r="K305" s="41"/>
      <c r="L305" s="41"/>
      <c r="N305" s="41"/>
      <c r="O305" s="41"/>
      <c r="P305" s="41"/>
      <c r="T305" s="38"/>
      <c r="U305" s="38"/>
      <c r="V305" s="38"/>
      <c r="W305" s="38"/>
    </row>
    <row r="306" ht="15.75" customHeight="1">
      <c r="A306" s="25" t="s">
        <v>42</v>
      </c>
      <c r="B306" s="25" t="s">
        <v>49</v>
      </c>
      <c r="C306" s="39">
        <v>15.0</v>
      </c>
      <c r="D306" s="39"/>
      <c r="E306" s="29">
        <v>6075189.0</v>
      </c>
      <c r="F306" s="40"/>
      <c r="J306" s="41"/>
      <c r="K306" s="41"/>
      <c r="L306" s="41"/>
      <c r="N306" s="41"/>
      <c r="O306" s="41"/>
      <c r="P306" s="41"/>
      <c r="T306" s="38"/>
      <c r="U306" s="38"/>
      <c r="V306" s="38"/>
      <c r="W306" s="38"/>
    </row>
    <row r="307" ht="15.75" customHeight="1">
      <c r="A307" s="25" t="s">
        <v>42</v>
      </c>
      <c r="B307" s="25" t="s">
        <v>49</v>
      </c>
      <c r="C307" s="39">
        <v>15.0</v>
      </c>
      <c r="D307" s="39" t="str">
        <f>CONCATENATE(A307,B307,C307)</f>
        <v>Sem ABAPC515</v>
      </c>
      <c r="E307" s="29">
        <v>5819195.0</v>
      </c>
      <c r="F307" s="42">
        <f>AVERAGE(E305:E307)</f>
        <v>5934530.667</v>
      </c>
      <c r="G307" s="25">
        <f>STDEV(E305:E307)/F307*100</f>
        <v>2.188245176</v>
      </c>
      <c r="H307" s="42">
        <f>F307-$F$292</f>
        <v>-3088203.667</v>
      </c>
      <c r="J307" s="46">
        <f>AVERAGE(E305:E307)</f>
        <v>5934530.667</v>
      </c>
      <c r="K307" s="46">
        <f>STDEV(E305:E307)/F307*100</f>
        <v>2.188245176</v>
      </c>
      <c r="L307" s="45">
        <f>J307-$J$292</f>
        <v>3205219.167</v>
      </c>
      <c r="N307" s="46">
        <f>AVERAGE(E305:E307)</f>
        <v>5934530.667</v>
      </c>
      <c r="O307" s="46">
        <f>STDEV(E305:E307)/F307*100</f>
        <v>2.188245176</v>
      </c>
      <c r="P307" s="45">
        <f>N307-$N$292</f>
        <v>3522676.333</v>
      </c>
      <c r="T307" s="37" t="str">
        <f>IF(H307&gt;0,"+","-")</f>
        <v>-</v>
      </c>
      <c r="U307" s="37" t="str">
        <f>IF(L307&gt;0,"+","-")</f>
        <v>+</v>
      </c>
      <c r="V307" s="37" t="str">
        <f>IF(P307&gt;0,"+","-")</f>
        <v>+</v>
      </c>
      <c r="W307" s="38" t="str">
        <f>IF(T307="+","1",IF(U307="+","2",IF(V307="+","3","ERRADO")))</f>
        <v>2</v>
      </c>
    </row>
    <row r="308" ht="15.75" customHeight="1">
      <c r="A308" s="25" t="s">
        <v>42</v>
      </c>
      <c r="B308" s="25" t="s">
        <v>50</v>
      </c>
      <c r="C308" s="39">
        <v>15.0</v>
      </c>
      <c r="D308" s="39"/>
      <c r="E308" s="30">
        <v>6065746.0</v>
      </c>
      <c r="F308" s="40"/>
      <c r="J308" s="41"/>
      <c r="K308" s="41"/>
      <c r="L308" s="41"/>
      <c r="N308" s="41"/>
      <c r="O308" s="41"/>
      <c r="P308" s="41"/>
      <c r="T308" s="38"/>
      <c r="U308" s="38"/>
      <c r="V308" s="38"/>
      <c r="W308" s="38"/>
    </row>
    <row r="309" ht="15.75" customHeight="1">
      <c r="A309" s="25" t="s">
        <v>42</v>
      </c>
      <c r="B309" s="25" t="s">
        <v>50</v>
      </c>
      <c r="C309" s="39">
        <v>15.0</v>
      </c>
      <c r="D309" s="39"/>
      <c r="E309" s="30">
        <v>6017948.0</v>
      </c>
      <c r="F309" s="40"/>
      <c r="J309" s="41"/>
      <c r="K309" s="41"/>
      <c r="L309" s="41"/>
      <c r="N309" s="41"/>
      <c r="O309" s="41"/>
      <c r="P309" s="41"/>
      <c r="T309" s="38"/>
      <c r="U309" s="38"/>
      <c r="V309" s="38"/>
      <c r="W309" s="38"/>
    </row>
    <row r="310" ht="15.75" customHeight="1">
      <c r="A310" s="25" t="s">
        <v>42</v>
      </c>
      <c r="B310" s="25" t="s">
        <v>50</v>
      </c>
      <c r="C310" s="39">
        <v>15.0</v>
      </c>
      <c r="D310" s="39" t="str">
        <f>CONCATENATE(A310,B310,C310)</f>
        <v>Sem ABAP1BP3_115</v>
      </c>
      <c r="E310" s="30">
        <v>5473791.0</v>
      </c>
      <c r="F310" s="42">
        <f>AVERAGE(E308:E310)</f>
        <v>5852495</v>
      </c>
      <c r="G310" s="25">
        <f>STDEV(E308:E310)/F310*100</f>
        <v>5.618747091</v>
      </c>
      <c r="H310" s="42">
        <f>F310-$F$292</f>
        <v>-3170239.333</v>
      </c>
      <c r="J310" s="46">
        <f>AVERAGE(E308:E310)</f>
        <v>5852495</v>
      </c>
      <c r="K310" s="46">
        <f>STDEV(E308:E310)/F310*100</f>
        <v>5.618747091</v>
      </c>
      <c r="L310" s="45">
        <f>J310-$J$292</f>
        <v>3123183.5</v>
      </c>
      <c r="N310" s="46">
        <f>AVERAGE(E308:E310)</f>
        <v>5852495</v>
      </c>
      <c r="O310" s="46">
        <f>STDEV(E308:E310)/F310*100</f>
        <v>5.618747091</v>
      </c>
      <c r="P310" s="45">
        <f>N310-$N$292</f>
        <v>3440640.667</v>
      </c>
      <c r="T310" s="37" t="str">
        <f>IF(H310&gt;0,"+","-")</f>
        <v>-</v>
      </c>
      <c r="U310" s="37" t="str">
        <f>IF(L310&gt;0,"+","-")</f>
        <v>+</v>
      </c>
      <c r="V310" s="37" t="str">
        <f>IF(P310&gt;0,"+","-")</f>
        <v>+</v>
      </c>
      <c r="W310" s="38" t="str">
        <f>IF(T310="+","1",IF(U310="+","2",IF(V310="+","3","ERRADO")))</f>
        <v>2</v>
      </c>
    </row>
    <row r="311" ht="15.75" customHeight="1">
      <c r="A311" s="25" t="s">
        <v>42</v>
      </c>
      <c r="B311" s="25" t="s">
        <v>51</v>
      </c>
      <c r="C311" s="39">
        <v>15.0</v>
      </c>
      <c r="D311" s="39"/>
      <c r="E311" s="30">
        <v>6343937.0</v>
      </c>
      <c r="F311" s="40"/>
      <c r="J311" s="41"/>
      <c r="K311" s="41"/>
      <c r="L311" s="41"/>
      <c r="N311" s="41"/>
      <c r="O311" s="41"/>
      <c r="P311" s="41"/>
      <c r="T311" s="38"/>
      <c r="U311" s="38"/>
      <c r="V311" s="38"/>
      <c r="W311" s="38"/>
    </row>
    <row r="312" ht="15.75" customHeight="1">
      <c r="A312" s="25" t="s">
        <v>42</v>
      </c>
      <c r="B312" s="25" t="s">
        <v>51</v>
      </c>
      <c r="C312" s="39">
        <v>15.0</v>
      </c>
      <c r="D312" s="39"/>
      <c r="E312" s="30">
        <v>6848017.0</v>
      </c>
      <c r="F312" s="40"/>
      <c r="J312" s="41"/>
      <c r="K312" s="41"/>
      <c r="L312" s="41"/>
      <c r="N312" s="41"/>
      <c r="O312" s="41"/>
      <c r="P312" s="41"/>
      <c r="T312" s="38"/>
      <c r="U312" s="38"/>
      <c r="V312" s="38"/>
      <c r="W312" s="38"/>
    </row>
    <row r="313" ht="15.75" customHeight="1">
      <c r="A313" s="25" t="s">
        <v>42</v>
      </c>
      <c r="B313" s="25" t="s">
        <v>51</v>
      </c>
      <c r="C313" s="39">
        <v>15.0</v>
      </c>
      <c r="D313" s="39" t="str">
        <f>CONCATENATE(A313,B313,C313)</f>
        <v>Sem ABAP1BP3_215</v>
      </c>
      <c r="E313" s="30">
        <v>7799021.0</v>
      </c>
      <c r="F313" s="42">
        <f>AVERAGE(E311:E313)</f>
        <v>6996991.667</v>
      </c>
      <c r="G313" s="25">
        <f>STDEV(E311:E313)/F313*100</f>
        <v>10.56014862</v>
      </c>
      <c r="H313" s="42">
        <f>F313-$F$292</f>
        <v>-2025742.667</v>
      </c>
      <c r="J313" s="46">
        <f>AVERAGE(E311:E313)</f>
        <v>6996991.667</v>
      </c>
      <c r="K313" s="46">
        <f>STDEV(E311:E313)/F313*100</f>
        <v>10.56014862</v>
      </c>
      <c r="L313" s="45">
        <f>J313-$J$292</f>
        <v>4267680.167</v>
      </c>
      <c r="N313" s="46">
        <f>AVERAGE(E311:E313)</f>
        <v>6996991.667</v>
      </c>
      <c r="O313" s="46">
        <f>STDEV(E311:E313)/F313*100</f>
        <v>10.56014862</v>
      </c>
      <c r="P313" s="45">
        <f>N313-$N$292</f>
        <v>4585137.333</v>
      </c>
      <c r="T313" s="37" t="str">
        <f>IF(H313&gt;0,"+","-")</f>
        <v>-</v>
      </c>
      <c r="U313" s="37" t="str">
        <f>IF(L313&gt;0,"+","-")</f>
        <v>+</v>
      </c>
      <c r="V313" s="37" t="str">
        <f>IF(P313&gt;0,"+","-")</f>
        <v>+</v>
      </c>
      <c r="W313" s="38" t="str">
        <f>IF(T313="+","1",IF(U313="+","2",IF(V313="+","3","ERRADO")))</f>
        <v>2</v>
      </c>
    </row>
    <row r="314" ht="15.75" customHeight="1">
      <c r="A314" s="25" t="s">
        <v>42</v>
      </c>
      <c r="B314" s="25" t="s">
        <v>52</v>
      </c>
      <c r="C314" s="39">
        <v>15.0</v>
      </c>
      <c r="D314" s="39"/>
      <c r="E314" s="30">
        <v>5375967.0</v>
      </c>
      <c r="F314" s="40"/>
      <c r="J314" s="41"/>
      <c r="K314" s="41"/>
      <c r="L314" s="41"/>
      <c r="N314" s="41"/>
      <c r="O314" s="41"/>
      <c r="P314" s="41"/>
      <c r="T314" s="38"/>
      <c r="U314" s="38"/>
      <c r="V314" s="38"/>
      <c r="W314" s="38"/>
    </row>
    <row r="315" ht="15.75" customHeight="1">
      <c r="A315" s="25" t="s">
        <v>42</v>
      </c>
      <c r="B315" s="25" t="s">
        <v>52</v>
      </c>
      <c r="C315" s="39">
        <v>15.0</v>
      </c>
      <c r="D315" s="39"/>
      <c r="E315" s="30">
        <v>5681817.0</v>
      </c>
      <c r="F315" s="40"/>
      <c r="J315" s="41"/>
      <c r="K315" s="41"/>
      <c r="L315" s="41"/>
      <c r="N315" s="41"/>
      <c r="O315" s="41"/>
      <c r="P315" s="41"/>
      <c r="T315" s="38"/>
      <c r="U315" s="38"/>
      <c r="V315" s="38"/>
      <c r="W315" s="38"/>
    </row>
    <row r="316" ht="15.75" customHeight="1">
      <c r="A316" s="25" t="s">
        <v>42</v>
      </c>
      <c r="B316" s="25" t="s">
        <v>52</v>
      </c>
      <c r="C316" s="39">
        <v>15.0</v>
      </c>
      <c r="D316" s="39" t="str">
        <f>CONCATENATE(A316,B316,C316)</f>
        <v>Sem ABAP1BP3_315</v>
      </c>
      <c r="E316" s="30">
        <v>5136293.0</v>
      </c>
      <c r="F316" s="42">
        <f>AVERAGE(E314:E316)</f>
        <v>5398025.667</v>
      </c>
      <c r="G316" s="25">
        <f>STDEV(E314:E316)/F316*100</f>
        <v>5.065373294</v>
      </c>
      <c r="H316" s="42">
        <f>F316-$F$292</f>
        <v>-3624708.667</v>
      </c>
      <c r="J316" s="46">
        <f>AVERAGE(E314:E316)</f>
        <v>5398025.667</v>
      </c>
      <c r="K316" s="46">
        <f>STDEV(E314:E316)/F316*100</f>
        <v>5.065373294</v>
      </c>
      <c r="L316" s="45">
        <f>J316-$J$292</f>
        <v>2668714.167</v>
      </c>
      <c r="N316" s="46">
        <f>AVERAGE(E314:E316)</f>
        <v>5398025.667</v>
      </c>
      <c r="O316" s="49">
        <f>STDEV(E314:E316)/F316*100</f>
        <v>5.065373294</v>
      </c>
      <c r="P316" s="45">
        <f>N316-$N$292</f>
        <v>2986171.333</v>
      </c>
      <c r="T316" s="37" t="str">
        <f>IF(H316&gt;0,"+","-")</f>
        <v>-</v>
      </c>
      <c r="U316" s="37" t="str">
        <f>IF(L316&gt;0,"+","-")</f>
        <v>+</v>
      </c>
      <c r="V316" s="37" t="str">
        <f>IF(P316&gt;0,"+","-")</f>
        <v>+</v>
      </c>
      <c r="W316" s="38" t="str">
        <f>IF(T316="+","1",IF(U316="+","2",IF(V316="+","3","ERRADO")))</f>
        <v>2</v>
      </c>
    </row>
    <row r="317" ht="15.75" customHeight="1">
      <c r="A317" s="25" t="s">
        <v>42</v>
      </c>
      <c r="B317" s="25" t="s">
        <v>53</v>
      </c>
      <c r="C317" s="39">
        <v>15.0</v>
      </c>
      <c r="D317" s="39"/>
      <c r="E317" s="30">
        <v>5076827.0</v>
      </c>
      <c r="F317" s="40"/>
      <c r="J317" s="41"/>
      <c r="K317" s="41"/>
      <c r="L317" s="41"/>
      <c r="N317" s="41"/>
      <c r="O317" s="41"/>
      <c r="P317" s="41"/>
      <c r="T317" s="38"/>
      <c r="U317" s="38"/>
      <c r="V317" s="38"/>
      <c r="W317" s="38"/>
    </row>
    <row r="318" ht="15.75" customHeight="1">
      <c r="A318" s="25" t="s">
        <v>42</v>
      </c>
      <c r="B318" s="25" t="s">
        <v>53</v>
      </c>
      <c r="C318" s="39">
        <v>15.0</v>
      </c>
      <c r="D318" s="39"/>
      <c r="E318" s="30">
        <v>5291800.0</v>
      </c>
      <c r="F318" s="40"/>
      <c r="J318" s="41"/>
      <c r="K318" s="41"/>
      <c r="L318" s="41"/>
      <c r="N318" s="41"/>
      <c r="O318" s="41"/>
      <c r="P318" s="41"/>
      <c r="T318" s="38"/>
      <c r="U318" s="38"/>
      <c r="V318" s="38"/>
      <c r="W318" s="38"/>
    </row>
    <row r="319" ht="15.75" customHeight="1">
      <c r="A319" s="25" t="s">
        <v>42</v>
      </c>
      <c r="B319" s="25" t="s">
        <v>53</v>
      </c>
      <c r="C319" s="39">
        <v>15.0</v>
      </c>
      <c r="D319" s="39" t="str">
        <f>CONCATENATE(A319,B319,C319)</f>
        <v>Sem ABAP1BP3_415</v>
      </c>
      <c r="E319" s="30">
        <v>5633402.0</v>
      </c>
      <c r="F319" s="42">
        <f>AVERAGE(E317:E319)</f>
        <v>5334009.667</v>
      </c>
      <c r="G319" s="25">
        <f>STDEV(E317:E319)/F319*100</f>
        <v>5.262046374</v>
      </c>
      <c r="H319" s="42">
        <f>F319-$F$292</f>
        <v>-3688724.667</v>
      </c>
      <c r="J319" s="46">
        <f>AVERAGE(E317:E319)</f>
        <v>5334009.667</v>
      </c>
      <c r="K319" s="46">
        <f>STDEV(E317:E319)/F319*100</f>
        <v>5.262046374</v>
      </c>
      <c r="L319" s="45">
        <f>J319-$J$292</f>
        <v>2604698.167</v>
      </c>
      <c r="N319" s="46">
        <f>AVERAGE(E317:E319)</f>
        <v>5334009.667</v>
      </c>
      <c r="O319" s="46">
        <f>STDEV(E317:E319)/F319*100</f>
        <v>5.262046374</v>
      </c>
      <c r="P319" s="45">
        <f>N319-$N$292</f>
        <v>2922155.333</v>
      </c>
      <c r="T319" s="37" t="str">
        <f>IF(H319&gt;0,"+","-")</f>
        <v>-</v>
      </c>
      <c r="U319" s="37" t="str">
        <f>IF(L319&gt;0,"+","-")</f>
        <v>+</v>
      </c>
      <c r="V319" s="37" t="str">
        <f>IF(P319&gt;0,"+","-")</f>
        <v>+</v>
      </c>
      <c r="W319" s="38" t="str">
        <f>IF(T319="+","1",IF(U319="+","2",IF(V319="+","3","ERRADO")))</f>
        <v>2</v>
      </c>
    </row>
    <row r="320" ht="15.75" customHeight="1">
      <c r="A320" s="25" t="s">
        <v>42</v>
      </c>
      <c r="B320" s="25" t="s">
        <v>54</v>
      </c>
      <c r="C320" s="39">
        <v>15.0</v>
      </c>
      <c r="D320" s="39"/>
      <c r="E320" s="30">
        <v>5450450.0</v>
      </c>
      <c r="F320" s="40"/>
      <c r="J320" s="41"/>
      <c r="K320" s="41"/>
      <c r="L320" s="41"/>
      <c r="N320" s="41"/>
      <c r="O320" s="41"/>
      <c r="P320" s="41"/>
      <c r="T320" s="38"/>
      <c r="U320" s="38"/>
      <c r="V320" s="38"/>
      <c r="W320" s="38"/>
    </row>
    <row r="321" ht="15.75" customHeight="1">
      <c r="A321" s="25" t="s">
        <v>42</v>
      </c>
      <c r="B321" s="25" t="s">
        <v>54</v>
      </c>
      <c r="C321" s="39">
        <v>15.0</v>
      </c>
      <c r="D321" s="39"/>
      <c r="E321" s="30">
        <v>5264720.0</v>
      </c>
      <c r="F321" s="40"/>
      <c r="J321" s="41"/>
      <c r="K321" s="41"/>
      <c r="L321" s="41"/>
      <c r="N321" s="41"/>
      <c r="O321" s="41"/>
      <c r="P321" s="41"/>
      <c r="T321" s="38"/>
      <c r="U321" s="38"/>
      <c r="V321" s="38"/>
      <c r="W321" s="38"/>
    </row>
    <row r="322" ht="15.75" customHeight="1">
      <c r="A322" s="25" t="s">
        <v>42</v>
      </c>
      <c r="B322" s="25" t="s">
        <v>54</v>
      </c>
      <c r="C322" s="39">
        <v>15.0</v>
      </c>
      <c r="D322" s="39" t="str">
        <f>CONCATENATE(A322,B322,C322)</f>
        <v>Sem ABAP1BP3_515</v>
      </c>
      <c r="E322" s="30">
        <v>5125764.0</v>
      </c>
      <c r="F322" s="42">
        <f>AVERAGE(E320:E322)</f>
        <v>5280311.333</v>
      </c>
      <c r="G322" s="25">
        <f>STDEV(E320:E322)/F322*100</f>
        <v>3.085112613</v>
      </c>
      <c r="H322" s="42">
        <f>F322-$F$292</f>
        <v>-3742423</v>
      </c>
      <c r="J322" s="46">
        <f>AVERAGE(E320:E322)</f>
        <v>5280311.333</v>
      </c>
      <c r="K322" s="46">
        <f>STDEV(E320:E322)/F322*100</f>
        <v>3.085112613</v>
      </c>
      <c r="L322" s="45">
        <f>J322-$J$292</f>
        <v>2550999.833</v>
      </c>
      <c r="N322" s="46">
        <f>AVERAGE(E320:E322)</f>
        <v>5280311.333</v>
      </c>
      <c r="O322" s="46">
        <f>STDEV(E320:E322)/F322*100</f>
        <v>3.085112613</v>
      </c>
      <c r="P322" s="45">
        <f>N322-$N$292</f>
        <v>2868457</v>
      </c>
      <c r="T322" s="37" t="str">
        <f>IF(H322&gt;0,"+","-")</f>
        <v>-</v>
      </c>
      <c r="U322" s="37" t="str">
        <f>IF(L322&gt;0,"+","-")</f>
        <v>+</v>
      </c>
      <c r="V322" s="37" t="str">
        <f>IF(P322&gt;0,"+","-")</f>
        <v>+</v>
      </c>
      <c r="W322" s="38" t="str">
        <f>IF(T322="+","1",IF(U322="+","2",IF(V322="+","3","ERRADO")))</f>
        <v>2</v>
      </c>
    </row>
    <row r="323" ht="15.75" customHeight="1">
      <c r="A323" s="25" t="s">
        <v>42</v>
      </c>
      <c r="B323" s="25" t="s">
        <v>55</v>
      </c>
      <c r="C323" s="39">
        <v>15.0</v>
      </c>
      <c r="D323" s="39"/>
      <c r="E323" s="31">
        <v>6290469.0</v>
      </c>
      <c r="F323" s="40"/>
      <c r="J323" s="41"/>
      <c r="K323" s="41"/>
      <c r="L323" s="41"/>
      <c r="N323" s="41"/>
      <c r="O323" s="41"/>
      <c r="P323" s="41"/>
      <c r="T323" s="38"/>
      <c r="U323" s="38"/>
      <c r="V323" s="38"/>
      <c r="W323" s="38"/>
    </row>
    <row r="324" ht="15.75" customHeight="1">
      <c r="A324" s="25" t="s">
        <v>42</v>
      </c>
      <c r="B324" s="25" t="s">
        <v>55</v>
      </c>
      <c r="C324" s="39">
        <v>15.0</v>
      </c>
      <c r="D324" s="39"/>
      <c r="E324" s="31">
        <v>6084156.0</v>
      </c>
      <c r="F324" s="40"/>
      <c r="J324" s="41"/>
      <c r="K324" s="41"/>
      <c r="L324" s="41"/>
      <c r="N324" s="41"/>
      <c r="O324" s="41"/>
      <c r="P324" s="41"/>
      <c r="T324" s="38"/>
      <c r="U324" s="38"/>
      <c r="V324" s="38"/>
      <c r="W324" s="38"/>
    </row>
    <row r="325" ht="15.75" customHeight="1">
      <c r="A325" s="25" t="s">
        <v>42</v>
      </c>
      <c r="B325" s="25" t="s">
        <v>55</v>
      </c>
      <c r="C325" s="39">
        <v>15.0</v>
      </c>
      <c r="D325" s="39" t="str">
        <f>CONCATENATE(A325,B325,C325)</f>
        <v>Sem ABAP10BP3_115</v>
      </c>
      <c r="E325" s="31">
        <v>6026068.0</v>
      </c>
      <c r="F325" s="42">
        <f>AVERAGE(E323:E325)</f>
        <v>6133564.333</v>
      </c>
      <c r="G325" s="25">
        <f>STDEV(E323:E325)/F325*100</f>
        <v>2.265448234</v>
      </c>
      <c r="H325" s="42">
        <f>F325-$F$292</f>
        <v>-2889170</v>
      </c>
      <c r="J325" s="46">
        <f>AVERAGE(E323:E325)</f>
        <v>6133564.333</v>
      </c>
      <c r="K325" s="46">
        <f>STDEV(E323:E325)/F325*100</f>
        <v>2.265448234</v>
      </c>
      <c r="L325" s="45">
        <f>J325-$J$292</f>
        <v>3404252.833</v>
      </c>
      <c r="N325" s="46">
        <f>AVERAGE(E323:E325)</f>
        <v>6133564.333</v>
      </c>
      <c r="O325" s="46">
        <f>STDEV(E323:E325)/F325*100</f>
        <v>2.265448234</v>
      </c>
      <c r="P325" s="45">
        <f>N325-$N$292</f>
        <v>3721710</v>
      </c>
      <c r="T325" s="37" t="str">
        <f>IF(H325&gt;0,"+","-")</f>
        <v>-</v>
      </c>
      <c r="U325" s="37" t="str">
        <f>IF(L325&gt;0,"+","-")</f>
        <v>+</v>
      </c>
      <c r="V325" s="37" t="str">
        <f>IF(P325&gt;0,"+","-")</f>
        <v>+</v>
      </c>
      <c r="W325" s="38" t="str">
        <f>IF(T325="+","1",IF(U325="+","2",IF(V325="+","3","ERRADO")))</f>
        <v>2</v>
      </c>
    </row>
    <row r="326" ht="15.75" customHeight="1">
      <c r="A326" s="25" t="s">
        <v>42</v>
      </c>
      <c r="B326" s="25" t="s">
        <v>56</v>
      </c>
      <c r="C326" s="39">
        <v>15.0</v>
      </c>
      <c r="D326" s="39"/>
      <c r="F326" s="40"/>
      <c r="I326" s="31">
        <v>5365857.0</v>
      </c>
      <c r="J326" s="41"/>
      <c r="K326" s="41"/>
      <c r="L326" s="41"/>
      <c r="N326" s="41"/>
      <c r="O326" s="41"/>
      <c r="P326" s="41"/>
      <c r="T326" s="38"/>
      <c r="U326" s="38"/>
      <c r="V326" s="38"/>
      <c r="W326" s="38"/>
    </row>
    <row r="327" ht="15.75" customHeight="1">
      <c r="A327" s="25" t="s">
        <v>42</v>
      </c>
      <c r="B327" s="50" t="s">
        <v>56</v>
      </c>
      <c r="C327" s="39">
        <v>15.0</v>
      </c>
      <c r="D327" s="39"/>
      <c r="E327" s="31">
        <v>4303969.0</v>
      </c>
      <c r="F327" s="40"/>
      <c r="J327" s="41"/>
      <c r="K327" s="41"/>
      <c r="L327" s="41"/>
      <c r="N327" s="41"/>
      <c r="O327" s="41"/>
      <c r="P327" s="41"/>
      <c r="T327" s="38"/>
      <c r="U327" s="38"/>
      <c r="V327" s="38"/>
      <c r="W327" s="38"/>
    </row>
    <row r="328" ht="15.75" customHeight="1">
      <c r="A328" s="25" t="s">
        <v>42</v>
      </c>
      <c r="B328" s="50" t="s">
        <v>56</v>
      </c>
      <c r="C328" s="39">
        <v>15.0</v>
      </c>
      <c r="D328" s="39" t="str">
        <f>CONCATENATE(A328,B328,C328)</f>
        <v>Sem ABAP10BP3_215</v>
      </c>
      <c r="E328" s="31">
        <v>4442218.0</v>
      </c>
      <c r="F328" s="42">
        <f>AVERAGE(E326:E328)</f>
        <v>4373093.5</v>
      </c>
      <c r="G328" s="48">
        <f>STDEV(E326:E328)/F328*100</f>
        <v>2.235415396</v>
      </c>
      <c r="H328" s="42">
        <f>F328-$F$292</f>
        <v>-4649640.833</v>
      </c>
      <c r="J328" s="46">
        <f>AVERAGE(E326:E328)</f>
        <v>4373093.5</v>
      </c>
      <c r="K328" s="46">
        <f>STDEV(E326:E328)/F328*100</f>
        <v>2.235415396</v>
      </c>
      <c r="L328" s="45">
        <f>J328-$J$292</f>
        <v>1643782</v>
      </c>
      <c r="N328" s="46">
        <f>AVERAGE(E326:E328)</f>
        <v>4373093.5</v>
      </c>
      <c r="O328" s="46">
        <f>STDEV(E326:E328)/F328*100</f>
        <v>2.235415396</v>
      </c>
      <c r="P328" s="45">
        <f>N328-$N$292</f>
        <v>1961239.167</v>
      </c>
      <c r="T328" s="37" t="str">
        <f>IF(H328&gt;0,"+","-")</f>
        <v>-</v>
      </c>
      <c r="U328" s="37" t="str">
        <f>IF(L328&gt;0,"+","-")</f>
        <v>+</v>
      </c>
      <c r="V328" s="37" t="str">
        <f>IF(P328&gt;0,"+","-")</f>
        <v>+</v>
      </c>
      <c r="W328" s="38" t="str">
        <f>IF(T328="+","1",IF(U328="+","2",IF(V328="+","3","ERRADO")))</f>
        <v>2</v>
      </c>
    </row>
    <row r="329" ht="15.75" customHeight="1">
      <c r="A329" s="25" t="s">
        <v>42</v>
      </c>
      <c r="B329" s="50" t="s">
        <v>57</v>
      </c>
      <c r="C329" s="39">
        <v>15.0</v>
      </c>
      <c r="D329" s="39"/>
      <c r="E329" s="31">
        <v>1.104212E7</v>
      </c>
      <c r="F329" s="40"/>
      <c r="J329" s="41"/>
      <c r="K329" s="41"/>
      <c r="L329" s="41"/>
      <c r="N329" s="41"/>
      <c r="O329" s="41"/>
      <c r="P329" s="41"/>
      <c r="T329" s="38"/>
      <c r="U329" s="38"/>
      <c r="V329" s="38"/>
      <c r="W329" s="38"/>
    </row>
    <row r="330" ht="15.75" customHeight="1">
      <c r="A330" s="25" t="s">
        <v>42</v>
      </c>
      <c r="B330" s="50" t="s">
        <v>57</v>
      </c>
      <c r="C330" s="39">
        <v>15.0</v>
      </c>
      <c r="D330" s="39"/>
      <c r="E330" s="31">
        <v>1.1156212E7</v>
      </c>
      <c r="F330" s="40"/>
      <c r="J330" s="41"/>
      <c r="K330" s="41"/>
      <c r="L330" s="41"/>
      <c r="N330" s="41"/>
      <c r="O330" s="41"/>
      <c r="P330" s="41"/>
      <c r="T330" s="38"/>
      <c r="U330" s="38"/>
      <c r="V330" s="38"/>
      <c r="W330" s="38"/>
    </row>
    <row r="331" ht="15.75" customHeight="1">
      <c r="A331" s="25" t="s">
        <v>42</v>
      </c>
      <c r="B331" s="50" t="s">
        <v>57</v>
      </c>
      <c r="C331" s="39">
        <v>15.0</v>
      </c>
      <c r="D331" s="39" t="str">
        <f>CONCATENATE(A331,B331,C331)</f>
        <v>Sem ABAP10BP3_315</v>
      </c>
      <c r="E331" s="31">
        <v>1.2494599E7</v>
      </c>
      <c r="F331" s="42">
        <f>AVERAGE(E329:E331)</f>
        <v>11564310.33</v>
      </c>
      <c r="G331" s="25">
        <f>STDEV(E329:E331)/F331*100</f>
        <v>6.98416681</v>
      </c>
      <c r="H331" s="42">
        <f>F331-$F$292</f>
        <v>2541576</v>
      </c>
      <c r="J331" s="46">
        <f>AVERAGE(E329:E331)</f>
        <v>11564310.33</v>
      </c>
      <c r="K331" s="46">
        <f>STDEV(E329:E331)/F331*100</f>
        <v>6.98416681</v>
      </c>
      <c r="L331" s="45">
        <f>J331-$J$292</f>
        <v>8834998.833</v>
      </c>
      <c r="N331" s="46">
        <f>AVERAGE(E329:E331)</f>
        <v>11564310.33</v>
      </c>
      <c r="O331" s="46">
        <f>STDEV(E329:E331)/F331*100</f>
        <v>6.98416681</v>
      </c>
      <c r="P331" s="45">
        <f>N331-$N$292</f>
        <v>9152456</v>
      </c>
      <c r="T331" s="37" t="str">
        <f>IF(H331&gt;0,"+","-")</f>
        <v>+</v>
      </c>
      <c r="U331" s="37" t="str">
        <f>IF(L331&gt;0,"+","-")</f>
        <v>+</v>
      </c>
      <c r="V331" s="37" t="str">
        <f>IF(P331&gt;0,"+","-")</f>
        <v>+</v>
      </c>
      <c r="W331" s="38" t="str">
        <f>IF(T331="+","1",IF(U331="+","2",IF(V331="+","3","ERRADO")))</f>
        <v>1</v>
      </c>
    </row>
    <row r="332" ht="15.75" customHeight="1">
      <c r="A332" s="25" t="s">
        <v>42</v>
      </c>
      <c r="B332" s="50" t="s">
        <v>58</v>
      </c>
      <c r="C332" s="39">
        <v>15.0</v>
      </c>
      <c r="D332" s="39"/>
      <c r="E332" s="31">
        <v>7973411.0</v>
      </c>
      <c r="F332" s="40"/>
      <c r="J332" s="41"/>
      <c r="K332" s="41"/>
      <c r="L332" s="41"/>
      <c r="N332" s="41"/>
      <c r="O332" s="41"/>
      <c r="P332" s="41"/>
      <c r="T332" s="38"/>
      <c r="U332" s="38"/>
      <c r="V332" s="38"/>
      <c r="W332" s="38"/>
    </row>
    <row r="333" ht="15.75" customHeight="1">
      <c r="A333" s="25" t="s">
        <v>42</v>
      </c>
      <c r="B333" s="50" t="s">
        <v>58</v>
      </c>
      <c r="C333" s="39">
        <v>15.0</v>
      </c>
      <c r="D333" s="39"/>
      <c r="E333" s="31">
        <v>6646416.0</v>
      </c>
      <c r="F333" s="40"/>
      <c r="J333" s="41"/>
      <c r="K333" s="41"/>
      <c r="L333" s="41"/>
      <c r="N333" s="41"/>
      <c r="O333" s="41"/>
      <c r="P333" s="41"/>
      <c r="T333" s="38"/>
      <c r="U333" s="38"/>
      <c r="V333" s="38"/>
      <c r="W333" s="38"/>
    </row>
    <row r="334" ht="15.75" customHeight="1">
      <c r="A334" s="25" t="s">
        <v>42</v>
      </c>
      <c r="B334" s="50" t="s">
        <v>58</v>
      </c>
      <c r="C334" s="39">
        <v>15.0</v>
      </c>
      <c r="D334" s="39" t="str">
        <f>CONCATENATE(A334,B334,C334)</f>
        <v>Sem ABAP10BP3_415</v>
      </c>
      <c r="E334" s="31">
        <v>6652536.0</v>
      </c>
      <c r="F334" s="42">
        <f>AVERAGE(E332:E334)</f>
        <v>7090787.667</v>
      </c>
      <c r="G334" s="25">
        <f>STDEV(E332:E334)/F334*100</f>
        <v>10.77990753</v>
      </c>
      <c r="H334" s="42">
        <f>F334-$F$292</f>
        <v>-1931946.667</v>
      </c>
      <c r="J334" s="46">
        <f>AVERAGE(E332:E334)</f>
        <v>7090787.667</v>
      </c>
      <c r="K334" s="46">
        <f>STDEV(E332:E334)/F334*100</f>
        <v>10.77990753</v>
      </c>
      <c r="L334" s="45">
        <f>J334-$J$292</f>
        <v>4361476.167</v>
      </c>
      <c r="N334" s="46">
        <f>AVERAGE(E332:E334)</f>
        <v>7090787.667</v>
      </c>
      <c r="O334" s="46">
        <f>STDEV(E332:E334)/F334*100</f>
        <v>10.77990753</v>
      </c>
      <c r="P334" s="45">
        <f>N334-$N$292</f>
        <v>4678933.333</v>
      </c>
      <c r="T334" s="37" t="str">
        <f>IF(H334&gt;0,"+","-")</f>
        <v>-</v>
      </c>
      <c r="U334" s="37" t="str">
        <f>IF(L334&gt;0,"+","-")</f>
        <v>+</v>
      </c>
      <c r="V334" s="37" t="str">
        <f>IF(P334&gt;0,"+","-")</f>
        <v>+</v>
      </c>
      <c r="W334" s="38" t="str">
        <f>IF(T334="+","1",IF(U334="+","2",IF(V334="+","3","ERRADO")))</f>
        <v>2</v>
      </c>
    </row>
    <row r="335" ht="15.75" customHeight="1">
      <c r="A335" s="25" t="s">
        <v>42</v>
      </c>
      <c r="B335" s="50" t="s">
        <v>59</v>
      </c>
      <c r="C335" s="39">
        <v>15.0</v>
      </c>
      <c r="D335" s="39"/>
      <c r="E335" s="31">
        <v>5348468.0</v>
      </c>
      <c r="F335" s="40"/>
      <c r="J335" s="41"/>
      <c r="K335" s="41"/>
      <c r="L335" s="41"/>
      <c r="N335" s="41"/>
      <c r="O335" s="41"/>
      <c r="P335" s="41"/>
      <c r="T335" s="38"/>
      <c r="U335" s="38"/>
      <c r="V335" s="38"/>
      <c r="W335" s="38"/>
    </row>
    <row r="336" ht="15.75" customHeight="1">
      <c r="A336" s="25" t="s">
        <v>42</v>
      </c>
      <c r="B336" s="50" t="s">
        <v>59</v>
      </c>
      <c r="C336" s="39">
        <v>15.0</v>
      </c>
      <c r="D336" s="39"/>
      <c r="E336" s="31">
        <v>5179007.0</v>
      </c>
      <c r="F336" s="40"/>
      <c r="J336" s="41"/>
      <c r="K336" s="41"/>
      <c r="L336" s="41"/>
      <c r="N336" s="41"/>
      <c r="O336" s="41"/>
      <c r="P336" s="41"/>
      <c r="T336" s="38"/>
      <c r="U336" s="38"/>
      <c r="V336" s="38"/>
      <c r="W336" s="38"/>
    </row>
    <row r="337" ht="15.75" customHeight="1">
      <c r="A337" s="25" t="s">
        <v>42</v>
      </c>
      <c r="B337" s="50" t="s">
        <v>59</v>
      </c>
      <c r="C337" s="39">
        <v>15.0</v>
      </c>
      <c r="D337" s="39" t="str">
        <f>CONCATENATE(A337,B337,C337)</f>
        <v>Sem ABAP10BP3_515</v>
      </c>
      <c r="E337" s="31">
        <v>5034718.0</v>
      </c>
      <c r="F337" s="42">
        <f>AVERAGE(E335:E337)</f>
        <v>5187397.667</v>
      </c>
      <c r="G337" s="25">
        <f>STDEV(E335:E337)/F337*100</f>
        <v>3.027398604</v>
      </c>
      <c r="H337" s="42">
        <f>F337-$F$292</f>
        <v>-3835336.667</v>
      </c>
      <c r="J337" s="46">
        <f>AVERAGE(E335:E337)</f>
        <v>5187397.667</v>
      </c>
      <c r="K337" s="46">
        <f>STDEV(E335:E337)/F337*100</f>
        <v>3.027398604</v>
      </c>
      <c r="L337" s="45">
        <f>J337-$J$292</f>
        <v>2458086.167</v>
      </c>
      <c r="N337" s="46">
        <f>AVERAGE(E335:E337)</f>
        <v>5187397.667</v>
      </c>
      <c r="O337" s="49">
        <f>STDEV(E335:E337)/F337*100</f>
        <v>3.027398604</v>
      </c>
      <c r="P337" s="45">
        <f>N337-$N$292</f>
        <v>2775543.333</v>
      </c>
      <c r="T337" s="37" t="str">
        <f>IF(H337&gt;0,"+","-")</f>
        <v>-</v>
      </c>
      <c r="U337" s="37" t="str">
        <f>IF(L337&gt;0,"+","-")</f>
        <v>+</v>
      </c>
      <c r="V337" s="37" t="str">
        <f>IF(P337&gt;0,"+","-")</f>
        <v>+</v>
      </c>
      <c r="W337" s="38" t="str">
        <f>IF(T337="+","1",IF(U337="+","2",IF(V337="+","3","ERRADO")))</f>
        <v>2</v>
      </c>
    </row>
    <row r="338" ht="15.75" customHeight="1">
      <c r="A338" s="51" t="s">
        <v>60</v>
      </c>
      <c r="B338" s="51" t="s">
        <v>43</v>
      </c>
      <c r="C338" s="39">
        <v>15.0</v>
      </c>
      <c r="D338" s="39"/>
      <c r="E338" s="28">
        <v>5350246.0</v>
      </c>
      <c r="F338" s="40"/>
      <c r="J338" s="53"/>
      <c r="K338" s="53"/>
      <c r="L338" s="53"/>
      <c r="N338" s="53"/>
      <c r="O338" s="53"/>
      <c r="P338" s="53"/>
      <c r="T338" s="38"/>
      <c r="U338" s="38"/>
      <c r="V338" s="38"/>
      <c r="W338" s="38"/>
    </row>
    <row r="339" ht="15.75" customHeight="1">
      <c r="A339" s="51" t="s">
        <v>60</v>
      </c>
      <c r="B339" s="51" t="s">
        <v>43</v>
      </c>
      <c r="C339" s="39">
        <v>15.0</v>
      </c>
      <c r="D339" s="39"/>
      <c r="E339" s="28">
        <v>6044709.0</v>
      </c>
      <c r="F339" s="40"/>
      <c r="J339" s="53"/>
      <c r="K339" s="53"/>
      <c r="L339" s="53"/>
      <c r="N339" s="53"/>
      <c r="O339" s="53"/>
      <c r="P339" s="53"/>
      <c r="T339" s="38"/>
      <c r="U339" s="38"/>
      <c r="V339" s="38"/>
      <c r="W339" s="38"/>
    </row>
    <row r="340" ht="15.75" customHeight="1">
      <c r="A340" s="51" t="s">
        <v>60</v>
      </c>
      <c r="B340" s="51" t="s">
        <v>43</v>
      </c>
      <c r="C340" s="39">
        <v>15.0</v>
      </c>
      <c r="D340" s="39" t="str">
        <f>CONCATENATE(A340,B340,C340)</f>
        <v>Com ABAPbranco15</v>
      </c>
      <c r="E340" s="28">
        <v>6415949.0</v>
      </c>
      <c r="F340" s="42">
        <f>AVERAGE(E338:E340)</f>
        <v>5936968</v>
      </c>
      <c r="G340" s="25">
        <f>STDEV(E338:E340)/F340*100</f>
        <v>9.111707534</v>
      </c>
      <c r="H340" s="25" t="s">
        <v>44</v>
      </c>
      <c r="J340" s="43">
        <v>4198321.0</v>
      </c>
      <c r="K340" s="41" t="s">
        <v>44</v>
      </c>
      <c r="L340" s="41" t="s">
        <v>44</v>
      </c>
      <c r="N340" s="43">
        <v>4198321.0</v>
      </c>
      <c r="O340" s="41" t="s">
        <v>44</v>
      </c>
      <c r="P340" s="41" t="s">
        <v>44</v>
      </c>
      <c r="T340" s="38"/>
      <c r="U340" s="38"/>
      <c r="V340" s="38"/>
      <c r="W340" s="38"/>
    </row>
    <row r="341" ht="15.75" customHeight="1">
      <c r="A341" s="51" t="s">
        <v>60</v>
      </c>
      <c r="B341" s="51" t="s">
        <v>45</v>
      </c>
      <c r="C341" s="39">
        <v>15.0</v>
      </c>
      <c r="D341" s="39"/>
      <c r="E341" s="29">
        <v>6769329.0</v>
      </c>
      <c r="F341" s="40"/>
      <c r="J341" s="41"/>
      <c r="K341" s="41"/>
      <c r="L341" s="41"/>
      <c r="N341" s="41"/>
      <c r="O341" s="41"/>
      <c r="P341" s="41"/>
      <c r="T341" s="38"/>
      <c r="U341" s="38"/>
      <c r="V341" s="38"/>
      <c r="W341" s="38"/>
    </row>
    <row r="342" ht="15.75" customHeight="1">
      <c r="A342" s="51" t="s">
        <v>60</v>
      </c>
      <c r="B342" s="51" t="s">
        <v>45</v>
      </c>
      <c r="C342" s="39">
        <v>15.0</v>
      </c>
      <c r="D342" s="39"/>
      <c r="E342" s="29">
        <v>6532214.0</v>
      </c>
      <c r="F342" s="40"/>
      <c r="J342" s="41"/>
      <c r="K342" s="41"/>
      <c r="L342" s="41"/>
      <c r="N342" s="41"/>
      <c r="O342" s="41"/>
      <c r="P342" s="41"/>
      <c r="T342" s="38"/>
      <c r="U342" s="38"/>
      <c r="V342" s="38"/>
      <c r="W342" s="38"/>
    </row>
    <row r="343" ht="15.75" customHeight="1">
      <c r="A343" s="51" t="s">
        <v>60</v>
      </c>
      <c r="B343" s="51" t="s">
        <v>45</v>
      </c>
      <c r="C343" s="39">
        <v>15.0</v>
      </c>
      <c r="D343" s="39" t="str">
        <f>CONCATENATE(A343,B343,C343)</f>
        <v>Com ABAPC115</v>
      </c>
      <c r="E343" s="29">
        <v>6517841.0</v>
      </c>
      <c r="F343" s="42">
        <f>AVERAGE(E341:E343)</f>
        <v>6606461.333</v>
      </c>
      <c r="G343" s="25">
        <f>STDEV(E341:E343)/F343*100</f>
        <v>2.137763174</v>
      </c>
      <c r="H343" s="42">
        <f>F343-$F$340</f>
        <v>669493.3333</v>
      </c>
      <c r="J343" s="46">
        <f>AVERAGE(E341:E343)</f>
        <v>6606461.333</v>
      </c>
      <c r="K343" s="46">
        <f>STDEV(E341:E343)/F343*100</f>
        <v>2.137763174</v>
      </c>
      <c r="L343" s="45">
        <f>J343-$J$340</f>
        <v>2408140.333</v>
      </c>
      <c r="N343" s="46">
        <f>AVERAGE(E341:E343)</f>
        <v>6606461.333</v>
      </c>
      <c r="O343" s="46">
        <f>STDEV(E341:E343)/F343*100</f>
        <v>2.137763174</v>
      </c>
      <c r="P343" s="45">
        <f>N343-$N$340</f>
        <v>2408140.333</v>
      </c>
      <c r="T343" s="37" t="str">
        <f>IF(H343&gt;0,"+","-")</f>
        <v>+</v>
      </c>
      <c r="U343" s="37" t="str">
        <f>IF(L343&gt;0,"+","-")</f>
        <v>+</v>
      </c>
      <c r="V343" s="37" t="str">
        <f>IF(P343&gt;0,"+","-")</f>
        <v>+</v>
      </c>
      <c r="W343" s="38" t="str">
        <f>IF(T343="+","1",IF(U343="+","2",IF(V343="+","3","ERRADO")))</f>
        <v>1</v>
      </c>
    </row>
    <row r="344" ht="15.75" customHeight="1">
      <c r="A344" s="51" t="s">
        <v>60</v>
      </c>
      <c r="B344" s="51" t="s">
        <v>46</v>
      </c>
      <c r="C344" s="39">
        <v>15.0</v>
      </c>
      <c r="D344" s="39"/>
      <c r="E344" s="29">
        <v>5582927.0</v>
      </c>
      <c r="F344" s="40"/>
      <c r="J344" s="41"/>
      <c r="K344" s="41"/>
      <c r="L344" s="41"/>
      <c r="N344" s="41"/>
      <c r="O344" s="41"/>
      <c r="P344" s="41"/>
      <c r="T344" s="38"/>
      <c r="U344" s="38"/>
      <c r="V344" s="38"/>
      <c r="W344" s="38"/>
    </row>
    <row r="345" ht="15.75" customHeight="1">
      <c r="A345" s="51" t="s">
        <v>60</v>
      </c>
      <c r="B345" s="51" t="s">
        <v>46</v>
      </c>
      <c r="C345" s="39">
        <v>15.0</v>
      </c>
      <c r="D345" s="39"/>
      <c r="E345" s="29">
        <v>5170091.0</v>
      </c>
      <c r="F345" s="40"/>
      <c r="J345" s="41"/>
      <c r="K345" s="41"/>
      <c r="L345" s="41"/>
      <c r="N345" s="41"/>
      <c r="O345" s="41"/>
      <c r="P345" s="41"/>
      <c r="T345" s="38"/>
      <c r="U345" s="38"/>
      <c r="V345" s="38"/>
      <c r="W345" s="38"/>
    </row>
    <row r="346" ht="15.75" customHeight="1">
      <c r="A346" s="51" t="s">
        <v>60</v>
      </c>
      <c r="B346" s="51" t="s">
        <v>46</v>
      </c>
      <c r="C346" s="39">
        <v>15.0</v>
      </c>
      <c r="D346" s="39" t="str">
        <f>CONCATENATE(A346,B346,C346)</f>
        <v>Com ABAPC215</v>
      </c>
      <c r="E346" s="29">
        <v>5553381.0</v>
      </c>
      <c r="F346" s="42">
        <f>AVERAGE(E344:E346)</f>
        <v>5435466.333</v>
      </c>
      <c r="G346" s="25">
        <f>STDEV(E344:E346)/F346*100</f>
        <v>4.236915154</v>
      </c>
      <c r="H346" s="42">
        <f>F346-$F$340</f>
        <v>-501501.6667</v>
      </c>
      <c r="J346" s="46">
        <f>AVERAGE(E344:E346)</f>
        <v>5435466.333</v>
      </c>
      <c r="K346" s="46">
        <f>STDEV(E344:E346)/F346*100</f>
        <v>4.236915154</v>
      </c>
      <c r="L346" s="45">
        <f>J346-$J$340</f>
        <v>1237145.333</v>
      </c>
      <c r="N346" s="46">
        <f>AVERAGE(E344:E346)</f>
        <v>5435466.333</v>
      </c>
      <c r="O346" s="46">
        <f>STDEV(E344:E346)/F346*100</f>
        <v>4.236915154</v>
      </c>
      <c r="P346" s="45">
        <f>N346-$N$340</f>
        <v>1237145.333</v>
      </c>
      <c r="T346" s="37" t="str">
        <f>IF(H346&gt;0,"+","-")</f>
        <v>-</v>
      </c>
      <c r="U346" s="37" t="str">
        <f>IF(L346&gt;0,"+","-")</f>
        <v>+</v>
      </c>
      <c r="V346" s="37" t="str">
        <f>IF(P346&gt;0,"+","-")</f>
        <v>+</v>
      </c>
      <c r="W346" s="38" t="str">
        <f>IF(T346="+","1",IF(U346="+","2",IF(V346="+","3","ERRADO")))</f>
        <v>2</v>
      </c>
    </row>
    <row r="347" ht="15.75" customHeight="1">
      <c r="A347" s="51" t="s">
        <v>60</v>
      </c>
      <c r="B347" s="51" t="s">
        <v>47</v>
      </c>
      <c r="C347" s="39">
        <v>15.0</v>
      </c>
      <c r="D347" s="39"/>
      <c r="E347" s="29">
        <v>5237159.0</v>
      </c>
      <c r="F347" s="40"/>
      <c r="J347" s="41"/>
      <c r="K347" s="41"/>
      <c r="L347" s="41"/>
      <c r="N347" s="41"/>
      <c r="O347" s="41"/>
      <c r="P347" s="41"/>
      <c r="T347" s="38"/>
      <c r="U347" s="38"/>
      <c r="V347" s="38"/>
      <c r="W347" s="38"/>
    </row>
    <row r="348" ht="15.75" customHeight="1">
      <c r="A348" s="51" t="s">
        <v>60</v>
      </c>
      <c r="B348" s="51" t="s">
        <v>47</v>
      </c>
      <c r="C348" s="39">
        <v>15.0</v>
      </c>
      <c r="D348" s="39"/>
      <c r="E348" s="29">
        <v>4841163.0</v>
      </c>
      <c r="F348" s="40"/>
      <c r="J348" s="41"/>
      <c r="K348" s="41"/>
      <c r="L348" s="41"/>
      <c r="N348" s="41"/>
      <c r="O348" s="41"/>
      <c r="P348" s="41"/>
      <c r="T348" s="38"/>
      <c r="U348" s="38"/>
      <c r="V348" s="38"/>
      <c r="W348" s="38"/>
    </row>
    <row r="349" ht="15.75" customHeight="1">
      <c r="A349" s="51" t="s">
        <v>60</v>
      </c>
      <c r="B349" s="51" t="s">
        <v>47</v>
      </c>
      <c r="C349" s="39">
        <v>15.0</v>
      </c>
      <c r="D349" s="39" t="str">
        <f>CONCATENATE(A349,B349,C349)</f>
        <v>Com ABAPC315</v>
      </c>
      <c r="E349" s="29">
        <v>5374667.0</v>
      </c>
      <c r="F349" s="42">
        <f>AVERAGE(E347:E349)</f>
        <v>5150996.333</v>
      </c>
      <c r="G349" s="25">
        <f>STDEV(E347:E349)/F349*100</f>
        <v>5.377447389</v>
      </c>
      <c r="H349" s="42">
        <f>F349-$F$340</f>
        <v>-785971.6667</v>
      </c>
      <c r="J349" s="46">
        <f>AVERAGE(E347:E349)</f>
        <v>5150996.333</v>
      </c>
      <c r="K349" s="46">
        <f>STDEV(E347:E349)/F349*100</f>
        <v>5.377447389</v>
      </c>
      <c r="L349" s="45">
        <f>J349-$J$340</f>
        <v>952675.3333</v>
      </c>
      <c r="N349" s="46">
        <f>AVERAGE(E347:E349)</f>
        <v>5150996.333</v>
      </c>
      <c r="O349" s="49">
        <f>STDEV(E347:E349)/F349*100</f>
        <v>5.377447389</v>
      </c>
      <c r="P349" s="45">
        <f>N349-$N$340</f>
        <v>952675.3333</v>
      </c>
      <c r="T349" s="37" t="str">
        <f>IF(H349&gt;0,"+","-")</f>
        <v>-</v>
      </c>
      <c r="U349" s="37" t="str">
        <f>IF(L349&gt;0,"+","-")</f>
        <v>+</v>
      </c>
      <c r="V349" s="37" t="str">
        <f>IF(P349&gt;0,"+","-")</f>
        <v>+</v>
      </c>
      <c r="W349" s="38" t="str">
        <f>IF(T349="+","1",IF(U349="+","2",IF(V349="+","3","ERRADO")))</f>
        <v>2</v>
      </c>
    </row>
    <row r="350" ht="15.75" customHeight="1">
      <c r="A350" s="51" t="s">
        <v>60</v>
      </c>
      <c r="B350" s="51" t="s">
        <v>48</v>
      </c>
      <c r="C350" s="39">
        <v>15.0</v>
      </c>
      <c r="D350" s="39"/>
      <c r="E350" s="29">
        <v>4655269.0</v>
      </c>
      <c r="F350" s="40"/>
      <c r="J350" s="41"/>
      <c r="K350" s="41"/>
      <c r="L350" s="41"/>
      <c r="N350" s="41"/>
      <c r="O350" s="41"/>
      <c r="P350" s="41"/>
      <c r="T350" s="38"/>
      <c r="U350" s="38"/>
      <c r="V350" s="38"/>
      <c r="W350" s="38"/>
    </row>
    <row r="351" ht="15.75" customHeight="1">
      <c r="A351" s="51" t="s">
        <v>60</v>
      </c>
      <c r="B351" s="51" t="s">
        <v>48</v>
      </c>
      <c r="C351" s="39">
        <v>15.0</v>
      </c>
      <c r="D351" s="39"/>
      <c r="E351" s="29">
        <v>5105870.0</v>
      </c>
      <c r="F351" s="40"/>
      <c r="J351" s="41"/>
      <c r="K351" s="41"/>
      <c r="L351" s="41"/>
      <c r="N351" s="41"/>
      <c r="O351" s="41"/>
      <c r="P351" s="41"/>
      <c r="T351" s="38"/>
      <c r="U351" s="38"/>
      <c r="V351" s="38"/>
      <c r="W351" s="38"/>
    </row>
    <row r="352" ht="15.75" customHeight="1">
      <c r="A352" s="51" t="s">
        <v>60</v>
      </c>
      <c r="B352" s="51" t="s">
        <v>48</v>
      </c>
      <c r="C352" s="39">
        <v>15.0</v>
      </c>
      <c r="D352" s="39" t="str">
        <f>CONCATENATE(A352,B352,C352)</f>
        <v>Com ABAPC415</v>
      </c>
      <c r="E352" s="29">
        <v>5025159.0</v>
      </c>
      <c r="F352" s="42">
        <f>AVERAGE(E350:E352)</f>
        <v>4928766</v>
      </c>
      <c r="G352" s="25">
        <f>STDEV(E350:E352)/F352*100</f>
        <v>4.874823594</v>
      </c>
      <c r="H352" s="42">
        <f>F352-$F$340</f>
        <v>-1008202</v>
      </c>
      <c r="J352" s="46">
        <f>AVERAGE(E350:E352)</f>
        <v>4928766</v>
      </c>
      <c r="K352" s="46">
        <f>STDEV(E350:E352)/F352*100</f>
        <v>4.874823594</v>
      </c>
      <c r="L352" s="45">
        <f>J352-$J$340</f>
        <v>730445</v>
      </c>
      <c r="N352" s="46">
        <f>AVERAGE(E350:E352)</f>
        <v>4928766</v>
      </c>
      <c r="O352" s="49">
        <f>STDEV(E350:E352)/F352*100</f>
        <v>4.874823594</v>
      </c>
      <c r="P352" s="45">
        <f>N352-$N$340</f>
        <v>730445</v>
      </c>
      <c r="T352" s="37" t="str">
        <f>IF(H352&gt;0,"+","-")</f>
        <v>-</v>
      </c>
      <c r="U352" s="37" t="str">
        <f>IF(L352&gt;0,"+","-")</f>
        <v>+</v>
      </c>
      <c r="V352" s="37" t="str">
        <f>IF(P352&gt;0,"+","-")</f>
        <v>+</v>
      </c>
      <c r="W352" s="38" t="str">
        <f>IF(T352="+","1",IF(U352="+","2",IF(V352="+","3","ERRADO")))</f>
        <v>2</v>
      </c>
    </row>
    <row r="353" ht="15.75" customHeight="1">
      <c r="A353" s="51" t="s">
        <v>60</v>
      </c>
      <c r="B353" s="51" t="s">
        <v>49</v>
      </c>
      <c r="C353" s="39">
        <v>15.0</v>
      </c>
      <c r="D353" s="39"/>
      <c r="E353" s="29">
        <v>5960310.0</v>
      </c>
      <c r="F353" s="40"/>
      <c r="J353" s="41"/>
      <c r="K353" s="41"/>
      <c r="L353" s="41"/>
      <c r="N353" s="41"/>
      <c r="O353" s="41"/>
      <c r="P353" s="41"/>
      <c r="T353" s="38"/>
      <c r="U353" s="38"/>
      <c r="V353" s="38"/>
      <c r="W353" s="38"/>
    </row>
    <row r="354" ht="15.75" customHeight="1">
      <c r="A354" s="51" t="s">
        <v>60</v>
      </c>
      <c r="B354" s="51" t="s">
        <v>49</v>
      </c>
      <c r="C354" s="39">
        <v>15.0</v>
      </c>
      <c r="D354" s="39"/>
      <c r="E354" s="29">
        <v>5898195.0</v>
      </c>
      <c r="F354" s="40"/>
      <c r="J354" s="41"/>
      <c r="K354" s="41"/>
      <c r="L354" s="41"/>
      <c r="N354" s="41"/>
      <c r="O354" s="41"/>
      <c r="P354" s="41"/>
      <c r="T354" s="38"/>
      <c r="U354" s="38"/>
      <c r="V354" s="38"/>
      <c r="W354" s="38"/>
    </row>
    <row r="355" ht="15.75" customHeight="1">
      <c r="A355" s="51" t="s">
        <v>60</v>
      </c>
      <c r="B355" s="51" t="s">
        <v>49</v>
      </c>
      <c r="C355" s="39">
        <v>15.0</v>
      </c>
      <c r="D355" s="39" t="str">
        <f>CONCATENATE(A355,B355,C355)</f>
        <v>Com ABAPC515</v>
      </c>
      <c r="E355" s="29">
        <v>5921850.0</v>
      </c>
      <c r="F355" s="42">
        <f>AVERAGE(E353:E355)</f>
        <v>5926785</v>
      </c>
      <c r="G355" s="25">
        <f>STDEV(E353:E355)/F355*100</f>
        <v>0.528957656</v>
      </c>
      <c r="H355" s="42">
        <f>F355-$F$340</f>
        <v>-10183</v>
      </c>
      <c r="J355" s="46">
        <f>AVERAGE(E353:E355)</f>
        <v>5926785</v>
      </c>
      <c r="K355" s="46">
        <f>STDEV(E353:E355)/F355*100</f>
        <v>0.528957656</v>
      </c>
      <c r="L355" s="45">
        <f>J355-$J$340</f>
        <v>1728464</v>
      </c>
      <c r="N355" s="46">
        <f>AVERAGE(E353:E355)</f>
        <v>5926785</v>
      </c>
      <c r="O355" s="46">
        <f>STDEV(E353:E355)/F355*100</f>
        <v>0.528957656</v>
      </c>
      <c r="P355" s="47">
        <f>N355-$N$340</f>
        <v>1728464</v>
      </c>
      <c r="T355" s="37" t="str">
        <f>IF(H355&gt;0,"+","-")</f>
        <v>-</v>
      </c>
      <c r="U355" s="37" t="str">
        <f>IF(L355&gt;0,"+","-")</f>
        <v>+</v>
      </c>
      <c r="V355" s="37" t="str">
        <f>IF(P355&gt;0,"+","-")</f>
        <v>+</v>
      </c>
      <c r="W355" s="38" t="str">
        <f>IF(T355="+","1",IF(U355="+","2",IF(V355="+","3","ERRADO")))</f>
        <v>2</v>
      </c>
    </row>
    <row r="356" ht="15.75" customHeight="1">
      <c r="A356" s="51" t="s">
        <v>60</v>
      </c>
      <c r="B356" s="51" t="s">
        <v>50</v>
      </c>
      <c r="C356" s="39">
        <v>15.0</v>
      </c>
      <c r="D356" s="39"/>
      <c r="E356" s="30">
        <v>6470109.0</v>
      </c>
      <c r="F356" s="40"/>
      <c r="J356" s="41"/>
      <c r="K356" s="41"/>
      <c r="L356" s="41"/>
      <c r="N356" s="41"/>
      <c r="O356" s="41"/>
      <c r="P356" s="41"/>
      <c r="T356" s="38"/>
      <c r="U356" s="38"/>
      <c r="V356" s="38"/>
      <c r="W356" s="38"/>
    </row>
    <row r="357" ht="15.75" customHeight="1">
      <c r="A357" s="51" t="s">
        <v>60</v>
      </c>
      <c r="B357" s="51" t="s">
        <v>50</v>
      </c>
      <c r="C357" s="39">
        <v>15.0</v>
      </c>
      <c r="D357" s="39"/>
      <c r="E357" s="30">
        <v>6106716.0</v>
      </c>
      <c r="F357" s="40"/>
      <c r="J357" s="41"/>
      <c r="K357" s="41"/>
      <c r="L357" s="41"/>
      <c r="N357" s="41"/>
      <c r="O357" s="41"/>
      <c r="P357" s="41"/>
      <c r="T357" s="38"/>
      <c r="U357" s="38"/>
      <c r="V357" s="38"/>
      <c r="W357" s="38"/>
    </row>
    <row r="358" ht="15.75" customHeight="1">
      <c r="A358" s="51" t="s">
        <v>60</v>
      </c>
      <c r="B358" s="51" t="s">
        <v>50</v>
      </c>
      <c r="C358" s="39">
        <v>15.0</v>
      </c>
      <c r="D358" s="39" t="str">
        <f>CONCATENATE(A358,B358,C358)</f>
        <v>Com ABAP1BP3_115</v>
      </c>
      <c r="E358" s="30">
        <v>6264540.0</v>
      </c>
      <c r="F358" s="42">
        <f>AVERAGE(E356:E358)</f>
        <v>6280455</v>
      </c>
      <c r="G358" s="25">
        <f>STDEV(E356:E358)/F358*100</f>
        <v>2.90135834</v>
      </c>
      <c r="H358" s="42">
        <f>F358-$F$340</f>
        <v>343487</v>
      </c>
      <c r="J358" s="46">
        <f>AVERAGE(E356:E358)</f>
        <v>6280455</v>
      </c>
      <c r="K358" s="46">
        <f>STDEV(E356:E358)/F358*100</f>
        <v>2.90135834</v>
      </c>
      <c r="L358" s="45">
        <f>J358-$J$340</f>
        <v>2082134</v>
      </c>
      <c r="N358" s="46">
        <f>AVERAGE(E356:E358)</f>
        <v>6280455</v>
      </c>
      <c r="O358" s="46">
        <f>STDEV(E356:E358)/F358*100</f>
        <v>2.90135834</v>
      </c>
      <c r="P358" s="45">
        <f>N358-$N$340</f>
        <v>2082134</v>
      </c>
      <c r="T358" s="37" t="str">
        <f>IF(H358&gt;0,"+","-")</f>
        <v>+</v>
      </c>
      <c r="U358" s="37" t="str">
        <f>IF(L358&gt;0,"+","-")</f>
        <v>+</v>
      </c>
      <c r="V358" s="37" t="str">
        <f>IF(P358&gt;0,"+","-")</f>
        <v>+</v>
      </c>
      <c r="W358" s="38" t="str">
        <f>IF(T358="+","1",IF(U358="+","2",IF(V358="+","3","ERRADO")))</f>
        <v>1</v>
      </c>
    </row>
    <row r="359" ht="15.75" customHeight="1">
      <c r="A359" s="51" t="s">
        <v>60</v>
      </c>
      <c r="B359" s="51" t="s">
        <v>51</v>
      </c>
      <c r="C359" s="39">
        <v>15.0</v>
      </c>
      <c r="D359" s="39"/>
      <c r="E359" s="30">
        <v>7706658.0</v>
      </c>
      <c r="F359" s="40"/>
      <c r="J359" s="41"/>
      <c r="K359" s="41"/>
      <c r="L359" s="41"/>
      <c r="N359" s="41"/>
      <c r="O359" s="41"/>
      <c r="P359" s="41"/>
      <c r="T359" s="38"/>
      <c r="U359" s="38"/>
      <c r="V359" s="38"/>
      <c r="W359" s="38"/>
    </row>
    <row r="360" ht="15.75" customHeight="1">
      <c r="A360" s="51" t="s">
        <v>60</v>
      </c>
      <c r="B360" s="51" t="s">
        <v>51</v>
      </c>
      <c r="C360" s="39">
        <v>15.0</v>
      </c>
      <c r="D360" s="39"/>
      <c r="E360" s="30">
        <v>7646930.0</v>
      </c>
      <c r="F360" s="40"/>
      <c r="J360" s="41"/>
      <c r="K360" s="41"/>
      <c r="L360" s="41"/>
      <c r="N360" s="41"/>
      <c r="O360" s="41"/>
      <c r="P360" s="41"/>
      <c r="T360" s="38"/>
      <c r="U360" s="38"/>
      <c r="V360" s="38"/>
      <c r="W360" s="38"/>
    </row>
    <row r="361" ht="15.75" customHeight="1">
      <c r="A361" s="51" t="s">
        <v>60</v>
      </c>
      <c r="B361" s="51" t="s">
        <v>51</v>
      </c>
      <c r="C361" s="39">
        <v>15.0</v>
      </c>
      <c r="D361" s="39" t="str">
        <f>CONCATENATE(A361,B361,C361)</f>
        <v>Com ABAP1BP3_215</v>
      </c>
      <c r="F361" s="42">
        <f>AVERAGE(E359:E361)</f>
        <v>7676794</v>
      </c>
      <c r="G361" s="48">
        <f>STDEV(E359:E361)/F361*100</f>
        <v>0.5501524963</v>
      </c>
      <c r="H361" s="42">
        <f>F361-$F$340</f>
        <v>1739826</v>
      </c>
      <c r="I361" s="30">
        <v>6277806.0</v>
      </c>
      <c r="J361" s="46">
        <f>AVERAGE(E359:E361)</f>
        <v>7676794</v>
      </c>
      <c r="K361" s="46">
        <f>STDEV(E359:E361)/F361*100</f>
        <v>0.5501524963</v>
      </c>
      <c r="L361" s="45">
        <f>J361-$J$340</f>
        <v>3478473</v>
      </c>
      <c r="N361" s="46">
        <f>AVERAGE(E359:E361)</f>
        <v>7676794</v>
      </c>
      <c r="O361" s="46">
        <f>STDEV(E359:E361)/F361*100</f>
        <v>0.5501524963</v>
      </c>
      <c r="P361" s="45">
        <f>N361-$N$340</f>
        <v>3478473</v>
      </c>
      <c r="T361" s="37" t="str">
        <f>IF(H361&gt;0,"+","-")</f>
        <v>+</v>
      </c>
      <c r="U361" s="37" t="str">
        <f>IF(L361&gt;0,"+","-")</f>
        <v>+</v>
      </c>
      <c r="V361" s="37" t="str">
        <f>IF(P361&gt;0,"+","-")</f>
        <v>+</v>
      </c>
      <c r="W361" s="38" t="str">
        <f>IF(T361="+","1",IF(U361="+","2",IF(V361="+","3","ERRADO")))</f>
        <v>1</v>
      </c>
    </row>
    <row r="362" ht="15.75" customHeight="1">
      <c r="A362" s="51" t="s">
        <v>60</v>
      </c>
      <c r="B362" s="51" t="s">
        <v>52</v>
      </c>
      <c r="C362" s="39">
        <v>15.0</v>
      </c>
      <c r="D362" s="39"/>
      <c r="E362" s="30">
        <v>7114391.0</v>
      </c>
      <c r="F362" s="40"/>
      <c r="J362" s="41"/>
      <c r="K362" s="41"/>
      <c r="L362" s="41"/>
      <c r="N362" s="41"/>
      <c r="O362" s="41"/>
      <c r="P362" s="41"/>
      <c r="T362" s="38"/>
      <c r="U362" s="38"/>
      <c r="V362" s="38"/>
      <c r="W362" s="38"/>
    </row>
    <row r="363" ht="15.75" customHeight="1">
      <c r="A363" s="51" t="s">
        <v>60</v>
      </c>
      <c r="B363" s="51" t="s">
        <v>52</v>
      </c>
      <c r="C363" s="39">
        <v>15.0</v>
      </c>
      <c r="D363" s="39"/>
      <c r="E363" s="30">
        <v>6586879.0</v>
      </c>
      <c r="F363" s="40"/>
      <c r="J363" s="41"/>
      <c r="K363" s="41"/>
      <c r="L363" s="41"/>
      <c r="N363" s="41"/>
      <c r="O363" s="41"/>
      <c r="P363" s="41"/>
      <c r="T363" s="38"/>
      <c r="U363" s="38"/>
      <c r="V363" s="38"/>
      <c r="W363" s="38"/>
    </row>
    <row r="364" ht="15.75" customHeight="1">
      <c r="A364" s="51" t="s">
        <v>60</v>
      </c>
      <c r="B364" s="51" t="s">
        <v>52</v>
      </c>
      <c r="C364" s="39">
        <v>15.0</v>
      </c>
      <c r="D364" s="39" t="str">
        <f>CONCATENATE(A364,B364,C364)</f>
        <v>Com ABAP1BP3_315</v>
      </c>
      <c r="F364" s="42">
        <f>AVERAGE(E362:E364)</f>
        <v>6850635</v>
      </c>
      <c r="G364" s="48">
        <f>STDEV(E362:E364)/F364*100</f>
        <v>5.444857482</v>
      </c>
      <c r="H364" s="42">
        <f>F364-$F$340</f>
        <v>913667</v>
      </c>
      <c r="I364" s="30">
        <v>5418182.0</v>
      </c>
      <c r="J364" s="46">
        <f>AVERAGE(E362:E364)</f>
        <v>6850635</v>
      </c>
      <c r="K364" s="46">
        <f>STDEV(E362:E364)/F364*100</f>
        <v>5.444857482</v>
      </c>
      <c r="L364" s="45">
        <f>J364-$J$340</f>
        <v>2652314</v>
      </c>
      <c r="N364" s="46">
        <f>AVERAGE(E362:E364)</f>
        <v>6850635</v>
      </c>
      <c r="O364" s="46">
        <f>STDEV(E362:E364)/F364*100</f>
        <v>5.444857482</v>
      </c>
      <c r="P364" s="47">
        <f>N364-$N$340</f>
        <v>2652314</v>
      </c>
      <c r="T364" s="37" t="str">
        <f>IF(H364&gt;0,"+","-")</f>
        <v>+</v>
      </c>
      <c r="U364" s="37" t="str">
        <f>IF(L364&gt;0,"+","-")</f>
        <v>+</v>
      </c>
      <c r="V364" s="37" t="str">
        <f>IF(P364&gt;0,"+","-")</f>
        <v>+</v>
      </c>
      <c r="W364" s="38" t="str">
        <f>IF(T364="+","1",IF(U364="+","2",IF(V364="+","3","ERRADO")))</f>
        <v>1</v>
      </c>
    </row>
    <row r="365" ht="15.75" customHeight="1">
      <c r="A365" s="51" t="s">
        <v>60</v>
      </c>
      <c r="B365" s="51" t="s">
        <v>53</v>
      </c>
      <c r="C365" s="39">
        <v>15.0</v>
      </c>
      <c r="D365" s="39"/>
      <c r="E365" s="30">
        <v>4703510.0</v>
      </c>
      <c r="F365" s="40"/>
      <c r="J365" s="41"/>
      <c r="K365" s="41"/>
      <c r="L365" s="41"/>
      <c r="N365" s="41"/>
      <c r="O365" s="41"/>
      <c r="P365" s="41"/>
      <c r="T365" s="38"/>
      <c r="U365" s="38"/>
      <c r="V365" s="38"/>
      <c r="W365" s="38"/>
    </row>
    <row r="366" ht="15.75" customHeight="1">
      <c r="A366" s="51" t="s">
        <v>60</v>
      </c>
      <c r="B366" s="51" t="s">
        <v>53</v>
      </c>
      <c r="C366" s="39">
        <v>15.0</v>
      </c>
      <c r="D366" s="39"/>
      <c r="E366" s="30">
        <v>5163388.0</v>
      </c>
      <c r="F366" s="40"/>
      <c r="J366" s="41"/>
      <c r="K366" s="41"/>
      <c r="L366" s="41"/>
      <c r="N366" s="41"/>
      <c r="O366" s="41"/>
      <c r="P366" s="41"/>
      <c r="T366" s="38"/>
      <c r="U366" s="38"/>
      <c r="V366" s="38"/>
      <c r="W366" s="38"/>
    </row>
    <row r="367" ht="15.75" customHeight="1">
      <c r="A367" s="51" t="s">
        <v>60</v>
      </c>
      <c r="B367" s="51" t="s">
        <v>53</v>
      </c>
      <c r="C367" s="39">
        <v>15.0</v>
      </c>
      <c r="D367" s="39" t="str">
        <f>CONCATENATE(A367,B367,C367)</f>
        <v>Com ABAP1BP3_415</v>
      </c>
      <c r="E367" s="30">
        <v>5445511.0</v>
      </c>
      <c r="F367" s="42">
        <f>AVERAGE(E365:E367)</f>
        <v>5104136.333</v>
      </c>
      <c r="G367" s="25">
        <f>STDEV(E365:E367)/F367*100</f>
        <v>7.337819209</v>
      </c>
      <c r="H367" s="42">
        <f>F367-$F$340</f>
        <v>-832831.6667</v>
      </c>
      <c r="J367" s="46">
        <f>AVERAGE(E365:E367)</f>
        <v>5104136.333</v>
      </c>
      <c r="K367" s="46">
        <f>STDEV(E365:E367)/F367*100</f>
        <v>7.337819209</v>
      </c>
      <c r="L367" s="45">
        <f>J367-$J$340</f>
        <v>905815.3333</v>
      </c>
      <c r="N367" s="46">
        <f>AVERAGE(E365:E367)</f>
        <v>5104136.333</v>
      </c>
      <c r="O367" s="46">
        <f>STDEV(E365:E367)/F367*100</f>
        <v>7.337819209</v>
      </c>
      <c r="P367" s="45">
        <f>N367-$N$340</f>
        <v>905815.3333</v>
      </c>
      <c r="T367" s="37" t="str">
        <f>IF(H367&gt;0,"+","-")</f>
        <v>-</v>
      </c>
      <c r="U367" s="37" t="str">
        <f>IF(L367&gt;0,"+","-")</f>
        <v>+</v>
      </c>
      <c r="V367" s="37" t="str">
        <f>IF(P367&gt;0,"+","-")</f>
        <v>+</v>
      </c>
      <c r="W367" s="38" t="str">
        <f>IF(T367="+","1",IF(U367="+","2",IF(V367="+","3","ERRADO")))</f>
        <v>2</v>
      </c>
    </row>
    <row r="368" ht="15.75" customHeight="1">
      <c r="A368" s="51" t="s">
        <v>60</v>
      </c>
      <c r="B368" s="51" t="s">
        <v>54</v>
      </c>
      <c r="C368" s="39">
        <v>15.0</v>
      </c>
      <c r="D368" s="39"/>
      <c r="E368" s="30">
        <v>4678899.0</v>
      </c>
      <c r="F368" s="40"/>
      <c r="J368" s="41"/>
      <c r="K368" s="41"/>
      <c r="L368" s="41"/>
      <c r="N368" s="41"/>
      <c r="O368" s="41"/>
      <c r="P368" s="41"/>
      <c r="T368" s="38"/>
      <c r="U368" s="38"/>
      <c r="V368" s="38"/>
      <c r="W368" s="38"/>
    </row>
    <row r="369" ht="15.75" customHeight="1">
      <c r="A369" s="51" t="s">
        <v>60</v>
      </c>
      <c r="B369" s="51" t="s">
        <v>54</v>
      </c>
      <c r="C369" s="39">
        <v>15.0</v>
      </c>
      <c r="D369" s="39"/>
      <c r="E369" s="30">
        <v>4965417.0</v>
      </c>
      <c r="F369" s="40"/>
      <c r="J369" s="41"/>
      <c r="K369" s="41"/>
      <c r="L369" s="41"/>
      <c r="N369" s="41"/>
      <c r="O369" s="41"/>
      <c r="P369" s="41"/>
      <c r="T369" s="38"/>
      <c r="U369" s="38"/>
      <c r="V369" s="38"/>
      <c r="W369" s="38"/>
    </row>
    <row r="370" ht="15.75" customHeight="1">
      <c r="A370" s="51" t="s">
        <v>60</v>
      </c>
      <c r="B370" s="51" t="s">
        <v>54</v>
      </c>
      <c r="C370" s="39">
        <v>15.0</v>
      </c>
      <c r="D370" s="39" t="str">
        <f>CONCATENATE(A370,B370,C370)</f>
        <v>Com ABAP1BP3_515</v>
      </c>
      <c r="E370" s="30">
        <v>4802213.0</v>
      </c>
      <c r="F370" s="42">
        <f>AVERAGE(E368:E370)</f>
        <v>4815509.667</v>
      </c>
      <c r="G370" s="25">
        <f>STDEV(E368:E370)/F370*100</f>
        <v>2.984545074</v>
      </c>
      <c r="H370" s="42">
        <f>F370-$F$340</f>
        <v>-1121458.333</v>
      </c>
      <c r="J370" s="46">
        <f>AVERAGE(E368:E370)</f>
        <v>4815509.667</v>
      </c>
      <c r="K370" s="46">
        <f>STDEV(E368:E370)/F370*100</f>
        <v>2.984545074</v>
      </c>
      <c r="L370" s="45">
        <f>J370-$J$340</f>
        <v>617188.6667</v>
      </c>
      <c r="N370" s="46">
        <f>AVERAGE(E368:E370)</f>
        <v>4815509.667</v>
      </c>
      <c r="O370" s="46">
        <f>STDEV(E368:E370)/F370*100</f>
        <v>2.984545074</v>
      </c>
      <c r="P370" s="45">
        <f>N370-$N$340</f>
        <v>617188.6667</v>
      </c>
      <c r="T370" s="37" t="str">
        <f>IF(H370&gt;0,"+","-")</f>
        <v>-</v>
      </c>
      <c r="U370" s="37" t="str">
        <f>IF(L370&gt;0,"+","-")</f>
        <v>+</v>
      </c>
      <c r="V370" s="37" t="str">
        <f>IF(P370&gt;0,"+","-")</f>
        <v>+</v>
      </c>
      <c r="W370" s="38" t="str">
        <f>IF(T370="+","1",IF(U370="+","2",IF(V370="+","3","ERRADO")))</f>
        <v>2</v>
      </c>
    </row>
    <row r="371" ht="15.75" customHeight="1">
      <c r="A371" s="51" t="s">
        <v>60</v>
      </c>
      <c r="B371" s="51" t="s">
        <v>55</v>
      </c>
      <c r="C371" s="39">
        <v>15.0</v>
      </c>
      <c r="D371" s="39"/>
      <c r="E371" s="31">
        <v>6307660.0</v>
      </c>
      <c r="F371" s="40"/>
      <c r="J371" s="41"/>
      <c r="K371" s="41"/>
      <c r="L371" s="41"/>
      <c r="N371" s="41"/>
      <c r="O371" s="41"/>
      <c r="P371" s="41"/>
      <c r="T371" s="38"/>
      <c r="U371" s="38"/>
      <c r="V371" s="38"/>
      <c r="W371" s="38"/>
    </row>
    <row r="372" ht="15.75" customHeight="1">
      <c r="A372" s="51" t="s">
        <v>60</v>
      </c>
      <c r="B372" s="51" t="s">
        <v>55</v>
      </c>
      <c r="C372" s="39">
        <v>15.0</v>
      </c>
      <c r="D372" s="39"/>
      <c r="E372" s="31">
        <v>6050053.0</v>
      </c>
      <c r="F372" s="40"/>
      <c r="J372" s="41"/>
      <c r="K372" s="41"/>
      <c r="L372" s="41"/>
      <c r="N372" s="41"/>
      <c r="O372" s="41"/>
      <c r="P372" s="41"/>
      <c r="T372" s="38"/>
      <c r="U372" s="38"/>
      <c r="V372" s="38"/>
      <c r="W372" s="38"/>
    </row>
    <row r="373" ht="15.75" customHeight="1">
      <c r="A373" s="51" t="s">
        <v>60</v>
      </c>
      <c r="B373" s="51" t="s">
        <v>55</v>
      </c>
      <c r="C373" s="39">
        <v>15.0</v>
      </c>
      <c r="D373" s="39" t="str">
        <f>CONCATENATE(A373,B373,C373)</f>
        <v>Com ABAP10BP3_115</v>
      </c>
      <c r="E373" s="31">
        <v>6656347.0</v>
      </c>
      <c r="F373" s="42">
        <f>AVERAGE(E371:E373)</f>
        <v>6338020</v>
      </c>
      <c r="G373" s="25">
        <f>STDEV(E371:E373)/F373*100</f>
        <v>4.800948325</v>
      </c>
      <c r="H373" s="42">
        <f>F373-$F$340</f>
        <v>401052</v>
      </c>
      <c r="J373" s="46">
        <f>AVERAGE(E371:E373)</f>
        <v>6338020</v>
      </c>
      <c r="K373" s="46">
        <f>STDEV(E371:E373)/F373*100</f>
        <v>4.800948325</v>
      </c>
      <c r="L373" s="45">
        <f>J373-$J$340</f>
        <v>2139699</v>
      </c>
      <c r="N373" s="46">
        <f>AVERAGE(E371:E373)</f>
        <v>6338020</v>
      </c>
      <c r="O373" s="46">
        <f>STDEV(E371:E373)/F373*100</f>
        <v>4.800948325</v>
      </c>
      <c r="P373" s="45">
        <f>N373-$N$340</f>
        <v>2139699</v>
      </c>
      <c r="T373" s="37" t="str">
        <f>IF(H373&gt;0,"+","-")</f>
        <v>+</v>
      </c>
      <c r="U373" s="37" t="str">
        <f>IF(L373&gt;0,"+","-")</f>
        <v>+</v>
      </c>
      <c r="V373" s="37" t="str">
        <f>IF(P373&gt;0,"+","-")</f>
        <v>+</v>
      </c>
      <c r="W373" s="38" t="str">
        <f>IF(T373="+","1",IF(U373="+","2",IF(V373="+","3","ERRADO")))</f>
        <v>1</v>
      </c>
    </row>
    <row r="374" ht="15.75" customHeight="1">
      <c r="A374" s="51" t="s">
        <v>60</v>
      </c>
      <c r="B374" s="51" t="s">
        <v>56</v>
      </c>
      <c r="C374" s="39">
        <v>15.0</v>
      </c>
      <c r="D374" s="39"/>
      <c r="E374" s="31">
        <v>5640935.0</v>
      </c>
      <c r="F374" s="40"/>
      <c r="J374" s="41"/>
      <c r="K374" s="41"/>
      <c r="L374" s="41"/>
      <c r="N374" s="41"/>
      <c r="O374" s="41"/>
      <c r="P374" s="41"/>
      <c r="T374" s="38"/>
      <c r="U374" s="38"/>
      <c r="V374" s="38"/>
      <c r="W374" s="38"/>
    </row>
    <row r="375" ht="15.75" customHeight="1">
      <c r="A375" s="51" t="s">
        <v>60</v>
      </c>
      <c r="B375" s="55" t="s">
        <v>56</v>
      </c>
      <c r="C375" s="39">
        <v>15.0</v>
      </c>
      <c r="D375" s="39"/>
      <c r="E375" s="31">
        <v>5428631.0</v>
      </c>
      <c r="F375" s="40"/>
      <c r="J375" s="41"/>
      <c r="K375" s="41"/>
      <c r="L375" s="41"/>
      <c r="N375" s="41"/>
      <c r="O375" s="41"/>
      <c r="P375" s="41"/>
      <c r="T375" s="38"/>
      <c r="U375" s="38"/>
      <c r="V375" s="38"/>
      <c r="W375" s="38"/>
    </row>
    <row r="376" ht="15.75" customHeight="1">
      <c r="A376" s="51" t="s">
        <v>60</v>
      </c>
      <c r="B376" s="55" t="s">
        <v>56</v>
      </c>
      <c r="C376" s="39">
        <v>15.0</v>
      </c>
      <c r="D376" s="39" t="str">
        <f>CONCATENATE(A376,B376,C376)</f>
        <v>Com ABAP10BP3_215</v>
      </c>
      <c r="E376" s="31">
        <v>4999705.0</v>
      </c>
      <c r="F376" s="42">
        <f>AVERAGE(E374:E376)</f>
        <v>5356423.667</v>
      </c>
      <c r="G376" s="25">
        <f>STDEV(E374:E376)/F376*100</f>
        <v>6.098404803</v>
      </c>
      <c r="H376" s="42">
        <f>F376-$F$340</f>
        <v>-580544.3333</v>
      </c>
      <c r="J376" s="46">
        <f>AVERAGE(E374:E376)</f>
        <v>5356423.667</v>
      </c>
      <c r="K376" s="46">
        <f>STDEV(E374:E376)/F376*100</f>
        <v>6.098404803</v>
      </c>
      <c r="L376" s="45">
        <f>J376-$J$340</f>
        <v>1158102.667</v>
      </c>
      <c r="N376" s="46">
        <f>AVERAGE(E374:E376)</f>
        <v>5356423.667</v>
      </c>
      <c r="O376" s="49">
        <f>STDEV(E374:E376)/F376*100</f>
        <v>6.098404803</v>
      </c>
      <c r="P376" s="45">
        <f>N376-$N$340</f>
        <v>1158102.667</v>
      </c>
      <c r="T376" s="37" t="str">
        <f>IF(H376&gt;0,"+","-")</f>
        <v>-</v>
      </c>
      <c r="U376" s="37" t="str">
        <f>IF(L376&gt;0,"+","-")</f>
        <v>+</v>
      </c>
      <c r="V376" s="37" t="str">
        <f>IF(P376&gt;0,"+","-")</f>
        <v>+</v>
      </c>
      <c r="W376" s="38" t="str">
        <f>IF(T376="+","1",IF(U376="+","2",IF(V376="+","3","ERRADO")))</f>
        <v>2</v>
      </c>
    </row>
    <row r="377" ht="15.75" customHeight="1">
      <c r="A377" s="51" t="s">
        <v>60</v>
      </c>
      <c r="B377" s="55" t="s">
        <v>57</v>
      </c>
      <c r="C377" s="39">
        <v>15.0</v>
      </c>
      <c r="D377" s="39"/>
      <c r="E377" s="31">
        <v>1.4250936E7</v>
      </c>
      <c r="F377" s="40"/>
      <c r="J377" s="41"/>
      <c r="K377" s="41"/>
      <c r="L377" s="41"/>
      <c r="N377" s="41"/>
      <c r="O377" s="41"/>
      <c r="P377" s="41"/>
      <c r="T377" s="38"/>
      <c r="U377" s="38"/>
      <c r="V377" s="38"/>
      <c r="W377" s="38"/>
    </row>
    <row r="378" ht="15.75" customHeight="1">
      <c r="A378" s="51" t="s">
        <v>60</v>
      </c>
      <c r="B378" s="55" t="s">
        <v>57</v>
      </c>
      <c r="C378" s="39">
        <v>15.0</v>
      </c>
      <c r="D378" s="39"/>
      <c r="E378" s="31">
        <v>1.3690855E7</v>
      </c>
      <c r="F378" s="40"/>
      <c r="J378" s="41"/>
      <c r="K378" s="41"/>
      <c r="L378" s="41"/>
      <c r="N378" s="41"/>
      <c r="O378" s="41"/>
      <c r="P378" s="41"/>
      <c r="T378" s="38"/>
      <c r="U378" s="38"/>
      <c r="V378" s="38"/>
      <c r="W378" s="38"/>
    </row>
    <row r="379" ht="15.75" customHeight="1">
      <c r="A379" s="51" t="s">
        <v>60</v>
      </c>
      <c r="B379" s="55" t="s">
        <v>57</v>
      </c>
      <c r="C379" s="39">
        <v>15.0</v>
      </c>
      <c r="D379" s="39" t="str">
        <f>CONCATENATE(A379,B379,C379)</f>
        <v>Com ABAP10BP3_315</v>
      </c>
      <c r="E379" s="31">
        <v>1.3765773E7</v>
      </c>
      <c r="F379" s="42">
        <f>AVERAGE(E377:E379)</f>
        <v>13902521.33</v>
      </c>
      <c r="G379" s="25">
        <f>STDEV(E377:E379)/F379*100</f>
        <v>2.187029444</v>
      </c>
      <c r="H379" s="42">
        <f>F379-$F$340</f>
        <v>7965553.333</v>
      </c>
      <c r="J379" s="46">
        <f>AVERAGE(E377:E379)</f>
        <v>13902521.33</v>
      </c>
      <c r="K379" s="46">
        <f>STDEV(E377:E379)/F379*100</f>
        <v>2.187029444</v>
      </c>
      <c r="L379" s="45">
        <f>J379-$J$340</f>
        <v>9704200.333</v>
      </c>
      <c r="N379" s="46">
        <f>AVERAGE(E377:E379)</f>
        <v>13902521.33</v>
      </c>
      <c r="O379" s="46">
        <f>STDEV(E377:E379)/F379*100</f>
        <v>2.187029444</v>
      </c>
      <c r="P379" s="45">
        <f>N379-$N$340</f>
        <v>9704200.333</v>
      </c>
      <c r="T379" s="37" t="str">
        <f>IF(H379&gt;0,"+","-")</f>
        <v>+</v>
      </c>
      <c r="U379" s="37" t="str">
        <f>IF(L379&gt;0,"+","-")</f>
        <v>+</v>
      </c>
      <c r="V379" s="37" t="str">
        <f>IF(P379&gt;0,"+","-")</f>
        <v>+</v>
      </c>
      <c r="W379" s="38" t="str">
        <f>IF(T379="+","1",IF(U379="+","2",IF(V379="+","3","ERRADO")))</f>
        <v>1</v>
      </c>
    </row>
    <row r="380" ht="15.75" customHeight="1">
      <c r="A380" s="51" t="s">
        <v>60</v>
      </c>
      <c r="B380" s="55" t="s">
        <v>58</v>
      </c>
      <c r="C380" s="39">
        <v>15.0</v>
      </c>
      <c r="D380" s="39"/>
      <c r="E380" s="31">
        <v>7315241.0</v>
      </c>
      <c r="F380" s="40"/>
      <c r="J380" s="41"/>
      <c r="K380" s="41"/>
      <c r="L380" s="41"/>
      <c r="N380" s="41"/>
      <c r="O380" s="41"/>
      <c r="P380" s="41"/>
      <c r="T380" s="38"/>
      <c r="U380" s="38"/>
      <c r="V380" s="38"/>
      <c r="W380" s="38"/>
    </row>
    <row r="381" ht="15.75" customHeight="1">
      <c r="A381" s="51" t="s">
        <v>60</v>
      </c>
      <c r="B381" s="55" t="s">
        <v>58</v>
      </c>
      <c r="C381" s="39">
        <v>15.0</v>
      </c>
      <c r="D381" s="39"/>
      <c r="E381" s="31">
        <v>6320232.0</v>
      </c>
      <c r="F381" s="40"/>
      <c r="J381" s="41"/>
      <c r="K381" s="41"/>
      <c r="L381" s="41"/>
      <c r="N381" s="41"/>
      <c r="O381" s="41"/>
      <c r="P381" s="41"/>
      <c r="T381" s="38"/>
      <c r="U381" s="38"/>
      <c r="V381" s="38"/>
      <c r="W381" s="38"/>
    </row>
    <row r="382" ht="15.75" customHeight="1">
      <c r="A382" s="51" t="s">
        <v>60</v>
      </c>
      <c r="B382" s="55" t="s">
        <v>58</v>
      </c>
      <c r="C382" s="39">
        <v>15.0</v>
      </c>
      <c r="D382" s="39" t="str">
        <f>CONCATENATE(A382,B382,C382)</f>
        <v>Com ABAP10BP3_415</v>
      </c>
      <c r="E382" s="31">
        <v>6680148.0</v>
      </c>
      <c r="F382" s="42">
        <f>AVERAGE(E380:E382)</f>
        <v>6771873.667</v>
      </c>
      <c r="G382" s="25">
        <f>STDEV(E380:E382)/F382*100</f>
        <v>7.439690428</v>
      </c>
      <c r="H382" s="42">
        <f>F382-$F$340</f>
        <v>834905.6667</v>
      </c>
      <c r="J382" s="46">
        <f>AVERAGE(E380:E382)</f>
        <v>6771873.667</v>
      </c>
      <c r="K382" s="46">
        <f>STDEV(E380:E382)/F382*100</f>
        <v>7.439690428</v>
      </c>
      <c r="L382" s="45">
        <f>J382-$J$340</f>
        <v>2573552.667</v>
      </c>
      <c r="N382" s="46">
        <f>AVERAGE(E380:E382)</f>
        <v>6771873.667</v>
      </c>
      <c r="O382" s="46">
        <f>STDEV(E380:E382)/F382*100</f>
        <v>7.439690428</v>
      </c>
      <c r="P382" s="45">
        <f>N382-$N$340</f>
        <v>2573552.667</v>
      </c>
      <c r="T382" s="37" t="str">
        <f>IF(H382&gt;0,"+","-")</f>
        <v>+</v>
      </c>
      <c r="U382" s="37" t="str">
        <f>IF(L382&gt;0,"+","-")</f>
        <v>+</v>
      </c>
      <c r="V382" s="37" t="str">
        <f>IF(P382&gt;0,"+","-")</f>
        <v>+</v>
      </c>
      <c r="W382" s="38" t="str">
        <f>IF(T382="+","1",IF(U382="+","2",IF(V382="+","3","ERRADO")))</f>
        <v>1</v>
      </c>
    </row>
    <row r="383" ht="15.75" customHeight="1">
      <c r="A383" s="51" t="s">
        <v>60</v>
      </c>
      <c r="B383" s="55" t="s">
        <v>59</v>
      </c>
      <c r="C383" s="39">
        <v>15.0</v>
      </c>
      <c r="D383" s="39"/>
      <c r="F383" s="40"/>
      <c r="I383" s="31">
        <v>4164726.0</v>
      </c>
      <c r="J383" s="41"/>
      <c r="K383" s="41"/>
      <c r="L383" s="41"/>
      <c r="N383" s="41"/>
      <c r="O383" s="41"/>
      <c r="P383" s="41"/>
      <c r="T383" s="38"/>
      <c r="U383" s="38"/>
      <c r="V383" s="38"/>
      <c r="W383" s="38"/>
    </row>
    <row r="384" ht="15.75" customHeight="1">
      <c r="A384" s="51" t="s">
        <v>60</v>
      </c>
      <c r="B384" s="55" t="s">
        <v>59</v>
      </c>
      <c r="C384" s="39">
        <v>15.0</v>
      </c>
      <c r="D384" s="39"/>
      <c r="E384" s="31">
        <v>5359021.0</v>
      </c>
      <c r="F384" s="40"/>
      <c r="J384" s="41"/>
      <c r="K384" s="41"/>
      <c r="L384" s="41"/>
      <c r="N384" s="41"/>
      <c r="O384" s="41"/>
      <c r="P384" s="41"/>
      <c r="T384" s="38"/>
      <c r="U384" s="38"/>
      <c r="V384" s="38"/>
      <c r="W384" s="38"/>
    </row>
    <row r="385" ht="15.75" customHeight="1">
      <c r="A385" s="51" t="s">
        <v>60</v>
      </c>
      <c r="B385" s="55" t="s">
        <v>59</v>
      </c>
      <c r="C385" s="39">
        <v>15.0</v>
      </c>
      <c r="D385" s="39" t="str">
        <f>CONCATENATE(A385,B385,C385)</f>
        <v>Com ABAP10BP3_515</v>
      </c>
      <c r="E385" s="31">
        <v>4807238.0</v>
      </c>
      <c r="F385" s="42">
        <f>AVERAGE(E383:E385)</f>
        <v>5083129.5</v>
      </c>
      <c r="G385" s="48">
        <f>STDEV(E383:E385)/F385*100</f>
        <v>7.67577338</v>
      </c>
      <c r="H385" s="42">
        <f>F385-$F$340</f>
        <v>-853838.5</v>
      </c>
      <c r="J385" s="46">
        <f>AVERAGE(E383:E385)</f>
        <v>5083129.5</v>
      </c>
      <c r="K385" s="46">
        <f>STDEV(E383:E385)/F385*100</f>
        <v>7.67577338</v>
      </c>
      <c r="L385" s="45">
        <f>J385-$J$340</f>
        <v>884808.5</v>
      </c>
      <c r="N385" s="46">
        <f>AVERAGE(E383:E385)</f>
        <v>5083129.5</v>
      </c>
      <c r="O385" s="46">
        <f>STDEV(E383:E385)/F385*100</f>
        <v>7.67577338</v>
      </c>
      <c r="P385" s="47">
        <f>N385-$N$340</f>
        <v>884808.5</v>
      </c>
      <c r="T385" s="37" t="str">
        <f>IF(H385&gt;0,"+","-")</f>
        <v>-</v>
      </c>
      <c r="U385" s="37" t="str">
        <f>IF(L385&gt;0,"+","-")</f>
        <v>+</v>
      </c>
      <c r="V385" s="37" t="str">
        <f>IF(P385&gt;0,"+","-")</f>
        <v>+</v>
      </c>
      <c r="W385" s="38" t="str">
        <f>IF(T385="+","1",IF(U385="+","2",IF(V385="+","3","ERRADO")))</f>
        <v>2</v>
      </c>
    </row>
    <row r="386" ht="15.75" customHeight="1">
      <c r="A386" s="25" t="s">
        <v>42</v>
      </c>
      <c r="B386" s="25" t="s">
        <v>43</v>
      </c>
      <c r="C386" s="39">
        <v>20.0</v>
      </c>
      <c r="D386" s="39"/>
      <c r="E386" s="28">
        <v>9773591.0</v>
      </c>
      <c r="F386" s="40"/>
      <c r="J386" s="53"/>
      <c r="K386" s="53"/>
      <c r="L386" s="53"/>
      <c r="N386" s="53"/>
      <c r="O386" s="53"/>
      <c r="P386" s="53"/>
      <c r="T386" s="38"/>
      <c r="U386" s="38"/>
      <c r="V386" s="38"/>
      <c r="W386" s="38"/>
    </row>
    <row r="387" ht="15.75" customHeight="1">
      <c r="A387" s="25" t="s">
        <v>42</v>
      </c>
      <c r="B387" s="25" t="s">
        <v>43</v>
      </c>
      <c r="C387" s="39">
        <v>20.0</v>
      </c>
      <c r="D387" s="39"/>
      <c r="E387" s="28">
        <v>9681177.0</v>
      </c>
      <c r="F387" s="40"/>
      <c r="J387" s="53"/>
      <c r="K387" s="53"/>
      <c r="L387" s="53"/>
      <c r="N387" s="53"/>
      <c r="O387" s="53"/>
      <c r="P387" s="53"/>
      <c r="T387" s="38"/>
      <c r="U387" s="38"/>
      <c r="V387" s="38"/>
      <c r="W387" s="38"/>
    </row>
    <row r="388" ht="15.75" customHeight="1">
      <c r="A388" s="25" t="s">
        <v>42</v>
      </c>
      <c r="B388" s="25" t="s">
        <v>43</v>
      </c>
      <c r="C388" s="39">
        <v>20.0</v>
      </c>
      <c r="D388" s="39" t="str">
        <f>CONCATENATE(A388,B388,C388)</f>
        <v>Sem ABAPbranco20</v>
      </c>
      <c r="E388" s="28">
        <v>8030366.0</v>
      </c>
      <c r="F388" s="42">
        <f>AVERAGE(E386:E388)</f>
        <v>9161711.333</v>
      </c>
      <c r="G388" s="25">
        <f>STDEV(E386:E388)/F388*100</f>
        <v>10.70610871</v>
      </c>
      <c r="H388" s="25" t="s">
        <v>44</v>
      </c>
      <c r="J388" s="43">
        <v>2757092.0</v>
      </c>
      <c r="K388" s="41" t="s">
        <v>44</v>
      </c>
      <c r="L388" s="41" t="s">
        <v>44</v>
      </c>
      <c r="N388" s="43">
        <v>2431556.3333333335</v>
      </c>
      <c r="O388" s="41" t="s">
        <v>44</v>
      </c>
      <c r="P388" s="41" t="s">
        <v>44</v>
      </c>
      <c r="T388" s="38"/>
      <c r="U388" s="38"/>
      <c r="V388" s="38"/>
      <c r="W388" s="38"/>
    </row>
    <row r="389" ht="15.75" customHeight="1">
      <c r="A389" s="25" t="s">
        <v>42</v>
      </c>
      <c r="B389" s="25" t="s">
        <v>45</v>
      </c>
      <c r="C389" s="39">
        <v>20.0</v>
      </c>
      <c r="D389" s="39"/>
      <c r="E389" s="29">
        <v>7956464.0</v>
      </c>
      <c r="F389" s="40"/>
      <c r="J389" s="41"/>
      <c r="K389" s="41"/>
      <c r="L389" s="41"/>
      <c r="N389" s="41"/>
      <c r="O389" s="41"/>
      <c r="P389" s="41"/>
      <c r="T389" s="38"/>
      <c r="U389" s="38"/>
      <c r="V389" s="38"/>
      <c r="W389" s="38"/>
    </row>
    <row r="390" ht="15.75" customHeight="1">
      <c r="A390" s="25" t="s">
        <v>42</v>
      </c>
      <c r="B390" s="25" t="s">
        <v>45</v>
      </c>
      <c r="C390" s="39">
        <v>20.0</v>
      </c>
      <c r="D390" s="39"/>
      <c r="E390" s="29">
        <v>8847858.0</v>
      </c>
      <c r="F390" s="40"/>
      <c r="J390" s="41"/>
      <c r="K390" s="41"/>
      <c r="L390" s="41"/>
      <c r="N390" s="41"/>
      <c r="O390" s="41"/>
      <c r="P390" s="41"/>
      <c r="T390" s="38"/>
      <c r="U390" s="38"/>
      <c r="V390" s="38"/>
      <c r="W390" s="38"/>
    </row>
    <row r="391" ht="15.75" customHeight="1">
      <c r="A391" s="25" t="s">
        <v>42</v>
      </c>
      <c r="B391" s="25" t="s">
        <v>45</v>
      </c>
      <c r="C391" s="39">
        <v>20.0</v>
      </c>
      <c r="D391" s="39" t="str">
        <f>CONCATENATE(A391,B391,C391)</f>
        <v>Sem ABAPC120</v>
      </c>
      <c r="E391" s="29">
        <v>8784555.0</v>
      </c>
      <c r="F391" s="42">
        <f>AVERAGE(E389:E391)</f>
        <v>8529625.667</v>
      </c>
      <c r="G391" s="25">
        <f>STDEV(E389:E391)/F391*100</f>
        <v>5.831213445</v>
      </c>
      <c r="H391" s="42">
        <f>F391-$F$388</f>
        <v>-632085.6667</v>
      </c>
      <c r="J391" s="46">
        <f>AVERAGE(E389:E391)</f>
        <v>8529625.667</v>
      </c>
      <c r="K391" s="46">
        <f>STDEV(E389:E391)/F391*100</f>
        <v>5.831213445</v>
      </c>
      <c r="L391" s="45">
        <f>J391-$J$388</f>
        <v>5772533.667</v>
      </c>
      <c r="N391" s="46">
        <f>AVERAGE(E389:E391)</f>
        <v>8529625.667</v>
      </c>
      <c r="O391" s="46">
        <f>STDEV(E389:E391)/F391*100</f>
        <v>5.831213445</v>
      </c>
      <c r="P391" s="45">
        <f>N391-$N$388</f>
        <v>6098069.333</v>
      </c>
      <c r="T391" s="37" t="str">
        <f>IF(H391&gt;0,"+","-")</f>
        <v>-</v>
      </c>
      <c r="U391" s="37" t="str">
        <f>IF(L391&gt;0,"+","-")</f>
        <v>+</v>
      </c>
      <c r="V391" s="37" t="str">
        <f>IF(P391&gt;0,"+","-")</f>
        <v>+</v>
      </c>
      <c r="W391" s="38" t="str">
        <f>IF(T391="+","1",IF(U391="+","2",IF(V391="+","3","ERRADO")))</f>
        <v>2</v>
      </c>
    </row>
    <row r="392" ht="15.75" customHeight="1">
      <c r="A392" s="25" t="s">
        <v>42</v>
      </c>
      <c r="B392" s="25" t="s">
        <v>46</v>
      </c>
      <c r="C392" s="39">
        <v>20.0</v>
      </c>
      <c r="D392" s="39"/>
      <c r="E392" s="29">
        <v>7052306.0</v>
      </c>
      <c r="F392" s="40"/>
      <c r="J392" s="41"/>
      <c r="K392" s="41"/>
      <c r="L392" s="41"/>
      <c r="N392" s="41"/>
      <c r="O392" s="41"/>
      <c r="P392" s="41"/>
      <c r="T392" s="38"/>
      <c r="U392" s="38"/>
      <c r="V392" s="38"/>
      <c r="W392" s="38"/>
    </row>
    <row r="393" ht="15.75" customHeight="1">
      <c r="A393" s="25" t="s">
        <v>42</v>
      </c>
      <c r="B393" s="25" t="s">
        <v>46</v>
      </c>
      <c r="C393" s="39">
        <v>20.0</v>
      </c>
      <c r="D393" s="39"/>
      <c r="E393" s="29">
        <v>7045295.0</v>
      </c>
      <c r="F393" s="40"/>
      <c r="J393" s="41"/>
      <c r="K393" s="41"/>
      <c r="L393" s="41"/>
      <c r="N393" s="41"/>
      <c r="O393" s="41"/>
      <c r="P393" s="41"/>
      <c r="T393" s="38"/>
      <c r="U393" s="38"/>
      <c r="V393" s="38"/>
      <c r="W393" s="38"/>
    </row>
    <row r="394" ht="15.75" customHeight="1">
      <c r="A394" s="25" t="s">
        <v>42</v>
      </c>
      <c r="B394" s="25" t="s">
        <v>46</v>
      </c>
      <c r="C394" s="39">
        <v>20.0</v>
      </c>
      <c r="D394" s="39" t="str">
        <f>CONCATENATE(A394,B394,C394)</f>
        <v>Sem ABAPC220</v>
      </c>
      <c r="E394" s="29">
        <v>7048671.0</v>
      </c>
      <c r="F394" s="42">
        <f>AVERAGE(E392:E394)</f>
        <v>7048757.333</v>
      </c>
      <c r="G394" s="25">
        <f>STDEV(E392:E394)/F394*100</f>
        <v>0.04974348064</v>
      </c>
      <c r="H394" s="42">
        <f>F394-$F$388</f>
        <v>-2112954</v>
      </c>
      <c r="J394" s="46">
        <f>AVERAGE(E392:E394)</f>
        <v>7048757.333</v>
      </c>
      <c r="K394" s="46">
        <f>STDEV(E392:E394)/F394*100</f>
        <v>0.04974348064</v>
      </c>
      <c r="L394" s="45">
        <f>J394-$J$388</f>
        <v>4291665.333</v>
      </c>
      <c r="N394" s="46">
        <f>AVERAGE(E392:E394)</f>
        <v>7048757.333</v>
      </c>
      <c r="O394" s="46">
        <f>STDEV(E392:E394)/F394*100</f>
        <v>0.04974348064</v>
      </c>
      <c r="P394" s="45">
        <f>N394-$N$388</f>
        <v>4617201</v>
      </c>
      <c r="T394" s="37" t="str">
        <f>IF(H394&gt;0,"+","-")</f>
        <v>-</v>
      </c>
      <c r="U394" s="37" t="str">
        <f>IF(L394&gt;0,"+","-")</f>
        <v>+</v>
      </c>
      <c r="V394" s="37" t="str">
        <f>IF(P394&gt;0,"+","-")</f>
        <v>+</v>
      </c>
      <c r="W394" s="38" t="str">
        <f>IF(T394="+","1",IF(U394="+","2",IF(V394="+","3","ERRADO")))</f>
        <v>2</v>
      </c>
    </row>
    <row r="395" ht="15.75" customHeight="1">
      <c r="A395" s="25" t="s">
        <v>42</v>
      </c>
      <c r="B395" s="25" t="s">
        <v>47</v>
      </c>
      <c r="C395" s="39">
        <v>20.0</v>
      </c>
      <c r="D395" s="39"/>
      <c r="E395" s="29">
        <v>7033133.0</v>
      </c>
      <c r="F395" s="40"/>
      <c r="J395" s="41"/>
      <c r="K395" s="41"/>
      <c r="L395" s="41"/>
      <c r="N395" s="41"/>
      <c r="O395" s="41"/>
      <c r="P395" s="41"/>
      <c r="T395" s="38"/>
      <c r="U395" s="38"/>
      <c r="V395" s="38"/>
      <c r="W395" s="38"/>
    </row>
    <row r="396" ht="15.75" customHeight="1">
      <c r="A396" s="25" t="s">
        <v>42</v>
      </c>
      <c r="B396" s="25" t="s">
        <v>47</v>
      </c>
      <c r="C396" s="39">
        <v>20.0</v>
      </c>
      <c r="D396" s="39"/>
      <c r="E396" s="29">
        <v>6215375.0</v>
      </c>
      <c r="F396" s="40"/>
      <c r="J396" s="41"/>
      <c r="K396" s="41"/>
      <c r="L396" s="41"/>
      <c r="N396" s="41"/>
      <c r="O396" s="41"/>
      <c r="P396" s="41"/>
      <c r="T396" s="38"/>
      <c r="U396" s="38"/>
      <c r="V396" s="38"/>
      <c r="W396" s="38"/>
    </row>
    <row r="397" ht="15.75" customHeight="1">
      <c r="A397" s="25" t="s">
        <v>42</v>
      </c>
      <c r="B397" s="25" t="s">
        <v>47</v>
      </c>
      <c r="C397" s="39">
        <v>20.0</v>
      </c>
      <c r="D397" s="39" t="str">
        <f>CONCATENATE(A397,B397,C397)</f>
        <v>Sem ABAPC320</v>
      </c>
      <c r="E397" s="29">
        <v>6212341.0</v>
      </c>
      <c r="F397" s="42">
        <f>AVERAGE(E395:E397)</f>
        <v>6486949.667</v>
      </c>
      <c r="G397" s="25">
        <f>STDEV(E395:E397)/F397*100</f>
        <v>7.291733383</v>
      </c>
      <c r="H397" s="42">
        <f>F397-$F$388</f>
        <v>-2674761.667</v>
      </c>
      <c r="J397" s="46">
        <f>AVERAGE(E395:E397)</f>
        <v>6486949.667</v>
      </c>
      <c r="K397" s="46">
        <f>STDEV(E395:E397)/F397*100</f>
        <v>7.291733383</v>
      </c>
      <c r="L397" s="45">
        <f>J397-$J$388</f>
        <v>3729857.667</v>
      </c>
      <c r="N397" s="46">
        <f>AVERAGE(E395:E397)</f>
        <v>6486949.667</v>
      </c>
      <c r="O397" s="46">
        <f>STDEV(E395:E397)/F397*100</f>
        <v>7.291733383</v>
      </c>
      <c r="P397" s="45">
        <f>N397-$N$388</f>
        <v>4055393.333</v>
      </c>
      <c r="T397" s="37" t="str">
        <f>IF(H397&gt;0,"+","-")</f>
        <v>-</v>
      </c>
      <c r="U397" s="37" t="str">
        <f>IF(L397&gt;0,"+","-")</f>
        <v>+</v>
      </c>
      <c r="V397" s="37" t="str">
        <f>IF(P397&gt;0,"+","-")</f>
        <v>+</v>
      </c>
      <c r="W397" s="38" t="str">
        <f>IF(T397="+","1",IF(U397="+","2",IF(V397="+","3","ERRADO")))</f>
        <v>2</v>
      </c>
    </row>
    <row r="398" ht="15.75" customHeight="1">
      <c r="A398" s="25" t="s">
        <v>42</v>
      </c>
      <c r="B398" s="25" t="s">
        <v>48</v>
      </c>
      <c r="C398" s="39">
        <v>20.0</v>
      </c>
      <c r="D398" s="39"/>
      <c r="E398" s="29">
        <v>5310760.0</v>
      </c>
      <c r="F398" s="40"/>
      <c r="J398" s="41"/>
      <c r="K398" s="41"/>
      <c r="L398" s="41"/>
      <c r="N398" s="41"/>
      <c r="O398" s="41"/>
      <c r="P398" s="41"/>
      <c r="T398" s="38"/>
      <c r="U398" s="38"/>
      <c r="V398" s="38"/>
      <c r="W398" s="38"/>
    </row>
    <row r="399" ht="15.75" customHeight="1">
      <c r="A399" s="25" t="s">
        <v>42</v>
      </c>
      <c r="B399" s="25" t="s">
        <v>48</v>
      </c>
      <c r="C399" s="39">
        <v>20.0</v>
      </c>
      <c r="D399" s="39"/>
      <c r="E399" s="29">
        <v>5402543.0</v>
      </c>
      <c r="F399" s="40"/>
      <c r="J399" s="41"/>
      <c r="K399" s="41"/>
      <c r="L399" s="41"/>
      <c r="N399" s="41"/>
      <c r="O399" s="41"/>
      <c r="P399" s="41"/>
      <c r="T399" s="38"/>
      <c r="U399" s="38"/>
      <c r="V399" s="38"/>
      <c r="W399" s="38"/>
    </row>
    <row r="400" ht="15.75" customHeight="1">
      <c r="A400" s="25" t="s">
        <v>42</v>
      </c>
      <c r="B400" s="25" t="s">
        <v>48</v>
      </c>
      <c r="C400" s="39">
        <v>20.0</v>
      </c>
      <c r="D400" s="39" t="str">
        <f>CONCATENATE(A400,B400,C400)</f>
        <v>Sem ABAPC420</v>
      </c>
      <c r="E400" s="29">
        <v>5079732.0</v>
      </c>
      <c r="F400" s="42">
        <f>AVERAGE(E398:E400)</f>
        <v>5264345</v>
      </c>
      <c r="G400" s="25">
        <f>STDEV(E398:E400)/F400*100</f>
        <v>3.159661898</v>
      </c>
      <c r="H400" s="42">
        <f>F400-$F$388</f>
        <v>-3897366.333</v>
      </c>
      <c r="J400" s="46">
        <f>AVERAGE(E398:E400)</f>
        <v>5264345</v>
      </c>
      <c r="K400" s="46">
        <f>STDEV(E398:E400)/F400*100</f>
        <v>3.159661898</v>
      </c>
      <c r="L400" s="45">
        <f>J400-$J$388</f>
        <v>2507253</v>
      </c>
      <c r="N400" s="46">
        <f>AVERAGE(E398:E400)</f>
        <v>5264345</v>
      </c>
      <c r="O400" s="49">
        <f>STDEV(E398:E400)/F400*100</f>
        <v>3.159661898</v>
      </c>
      <c r="P400" s="45">
        <f>N400-$N$388</f>
        <v>2832788.667</v>
      </c>
      <c r="T400" s="37" t="str">
        <f>IF(H400&gt;0,"+","-")</f>
        <v>-</v>
      </c>
      <c r="U400" s="37" t="str">
        <f>IF(L400&gt;0,"+","-")</f>
        <v>+</v>
      </c>
      <c r="V400" s="37" t="str">
        <f>IF(P400&gt;0,"+","-")</f>
        <v>+</v>
      </c>
      <c r="W400" s="38" t="str">
        <f>IF(T400="+","1",IF(U400="+","2",IF(V400="+","3","ERRADO")))</f>
        <v>2</v>
      </c>
    </row>
    <row r="401" ht="15.75" customHeight="1">
      <c r="A401" s="25" t="s">
        <v>42</v>
      </c>
      <c r="B401" s="25" t="s">
        <v>49</v>
      </c>
      <c r="C401" s="39">
        <v>20.0</v>
      </c>
      <c r="D401" s="39"/>
      <c r="E401" s="29">
        <v>6967195.0</v>
      </c>
      <c r="F401" s="40"/>
      <c r="J401" s="41"/>
      <c r="K401" s="41"/>
      <c r="L401" s="41"/>
      <c r="N401" s="41"/>
      <c r="O401" s="41"/>
      <c r="P401" s="41"/>
      <c r="T401" s="38"/>
      <c r="U401" s="38"/>
      <c r="V401" s="38"/>
      <c r="W401" s="38"/>
    </row>
    <row r="402" ht="15.75" customHeight="1">
      <c r="A402" s="25" t="s">
        <v>42</v>
      </c>
      <c r="B402" s="25" t="s">
        <v>49</v>
      </c>
      <c r="C402" s="39">
        <v>20.0</v>
      </c>
      <c r="D402" s="39"/>
      <c r="E402" s="29">
        <v>7253634.0</v>
      </c>
      <c r="F402" s="40"/>
      <c r="J402" s="41"/>
      <c r="K402" s="41"/>
      <c r="L402" s="41"/>
      <c r="N402" s="41"/>
      <c r="O402" s="41"/>
      <c r="P402" s="41"/>
      <c r="T402" s="38"/>
      <c r="U402" s="38"/>
      <c r="V402" s="38"/>
      <c r="W402" s="38"/>
    </row>
    <row r="403" ht="15.75" customHeight="1">
      <c r="A403" s="25" t="s">
        <v>42</v>
      </c>
      <c r="B403" s="25" t="s">
        <v>49</v>
      </c>
      <c r="C403" s="39">
        <v>20.0</v>
      </c>
      <c r="D403" s="39" t="str">
        <f>CONCATENATE(A403,B403,C403)</f>
        <v>Sem ABAPC520</v>
      </c>
      <c r="E403" s="29">
        <v>6953189.0</v>
      </c>
      <c r="F403" s="42">
        <f>AVERAGE(E401:E403)</f>
        <v>7058006</v>
      </c>
      <c r="G403" s="25">
        <f>STDEV(E401:E403)/F403*100</f>
        <v>2.40242771</v>
      </c>
      <c r="H403" s="42">
        <f>F403-$F$388</f>
        <v>-2103705.333</v>
      </c>
      <c r="J403" s="46">
        <f>AVERAGE(E401:E403)</f>
        <v>7058006</v>
      </c>
      <c r="K403" s="46">
        <f>STDEV(E401:E403)/F403*100</f>
        <v>2.40242771</v>
      </c>
      <c r="L403" s="45">
        <f>J403-$J$388</f>
        <v>4300914</v>
      </c>
      <c r="N403" s="46">
        <f>AVERAGE(E401:E403)</f>
        <v>7058006</v>
      </c>
      <c r="O403" s="46">
        <f>STDEV(E401:E403)/F403*100</f>
        <v>2.40242771</v>
      </c>
      <c r="P403" s="45">
        <f>N403-$N$388</f>
        <v>4626449.667</v>
      </c>
      <c r="T403" s="37" t="str">
        <f>IF(H403&gt;0,"+","-")</f>
        <v>-</v>
      </c>
      <c r="U403" s="37" t="str">
        <f>IF(L403&gt;0,"+","-")</f>
        <v>+</v>
      </c>
      <c r="V403" s="37" t="str">
        <f>IF(P403&gt;0,"+","-")</f>
        <v>+</v>
      </c>
      <c r="W403" s="38" t="str">
        <f>IF(T403="+","1",IF(U403="+","2",IF(V403="+","3","ERRADO")))</f>
        <v>2</v>
      </c>
    </row>
    <row r="404" ht="15.75" customHeight="1">
      <c r="A404" s="25" t="s">
        <v>42</v>
      </c>
      <c r="B404" s="25" t="s">
        <v>50</v>
      </c>
      <c r="C404" s="39">
        <v>20.0</v>
      </c>
      <c r="D404" s="39"/>
      <c r="E404" s="30">
        <v>6848418.0</v>
      </c>
      <c r="F404" s="40"/>
      <c r="J404" s="41"/>
      <c r="K404" s="41"/>
      <c r="L404" s="41"/>
      <c r="N404" s="41"/>
      <c r="O404" s="41"/>
      <c r="P404" s="41"/>
      <c r="T404" s="38"/>
      <c r="U404" s="38"/>
      <c r="V404" s="38"/>
      <c r="W404" s="38"/>
    </row>
    <row r="405" ht="15.75" customHeight="1">
      <c r="A405" s="25" t="s">
        <v>42</v>
      </c>
      <c r="B405" s="25" t="s">
        <v>50</v>
      </c>
      <c r="C405" s="39">
        <v>20.0</v>
      </c>
      <c r="D405" s="39"/>
      <c r="E405" s="30">
        <v>6840771.0</v>
      </c>
      <c r="F405" s="40"/>
      <c r="J405" s="41"/>
      <c r="K405" s="41"/>
      <c r="L405" s="41"/>
      <c r="N405" s="41"/>
      <c r="O405" s="41"/>
      <c r="P405" s="41"/>
      <c r="T405" s="38"/>
      <c r="U405" s="38"/>
      <c r="V405" s="38"/>
      <c r="W405" s="38"/>
    </row>
    <row r="406" ht="15.75" customHeight="1">
      <c r="A406" s="25" t="s">
        <v>42</v>
      </c>
      <c r="B406" s="25" t="s">
        <v>50</v>
      </c>
      <c r="C406" s="39">
        <v>20.0</v>
      </c>
      <c r="D406" s="39" t="str">
        <f>CONCATENATE(A406,B406,C406)</f>
        <v>Sem ABAP1BP3_120</v>
      </c>
      <c r="E406" s="30">
        <v>6268879.0</v>
      </c>
      <c r="F406" s="42">
        <f>AVERAGE(E404:E406)</f>
        <v>6652689.333</v>
      </c>
      <c r="G406" s="25">
        <f>STDEV(E404:E406)/F406*100</f>
        <v>4.99664831</v>
      </c>
      <c r="H406" s="42">
        <f>F406-$F$388</f>
        <v>-2509022</v>
      </c>
      <c r="J406" s="46">
        <f>AVERAGE(E404:E406)</f>
        <v>6652689.333</v>
      </c>
      <c r="K406" s="46">
        <f>STDEV(E404:E406)/F406*100</f>
        <v>4.99664831</v>
      </c>
      <c r="L406" s="45">
        <f>J406-$J$388</f>
        <v>3895597.333</v>
      </c>
      <c r="N406" s="46">
        <f>AVERAGE(E404:E406)</f>
        <v>6652689.333</v>
      </c>
      <c r="O406" s="46">
        <f>STDEV(E404:E406)/F406*100</f>
        <v>4.99664831</v>
      </c>
      <c r="P406" s="45">
        <f>N406-$N$388</f>
        <v>4221133</v>
      </c>
      <c r="T406" s="37" t="str">
        <f>IF(H406&gt;0,"+","-")</f>
        <v>-</v>
      </c>
      <c r="U406" s="37" t="str">
        <f>IF(L406&gt;0,"+","-")</f>
        <v>+</v>
      </c>
      <c r="V406" s="37" t="str">
        <f>IF(P406&gt;0,"+","-")</f>
        <v>+</v>
      </c>
      <c r="W406" s="38" t="str">
        <f>IF(T406="+","1",IF(U406="+","2",IF(V406="+","3","ERRADO")))</f>
        <v>2</v>
      </c>
    </row>
    <row r="407" ht="15.75" customHeight="1">
      <c r="A407" s="25" t="s">
        <v>42</v>
      </c>
      <c r="B407" s="25" t="s">
        <v>51</v>
      </c>
      <c r="C407" s="39">
        <v>20.0</v>
      </c>
      <c r="D407" s="39"/>
      <c r="E407" s="30">
        <v>7081586.0</v>
      </c>
      <c r="F407" s="40"/>
      <c r="J407" s="41"/>
      <c r="K407" s="41"/>
      <c r="L407" s="41"/>
      <c r="N407" s="41"/>
      <c r="O407" s="41"/>
      <c r="P407" s="41"/>
      <c r="T407" s="38"/>
      <c r="U407" s="38"/>
      <c r="V407" s="38"/>
      <c r="W407" s="38"/>
    </row>
    <row r="408" ht="15.75" customHeight="1">
      <c r="A408" s="25" t="s">
        <v>42</v>
      </c>
      <c r="B408" s="25" t="s">
        <v>51</v>
      </c>
      <c r="C408" s="39">
        <v>20.0</v>
      </c>
      <c r="D408" s="39"/>
      <c r="E408" s="30">
        <v>7697466.0</v>
      </c>
      <c r="F408" s="40"/>
      <c r="J408" s="41"/>
      <c r="K408" s="41"/>
      <c r="L408" s="41"/>
      <c r="N408" s="41"/>
      <c r="O408" s="41"/>
      <c r="P408" s="41"/>
      <c r="T408" s="38"/>
      <c r="U408" s="38"/>
      <c r="V408" s="38"/>
      <c r="W408" s="38"/>
    </row>
    <row r="409" ht="15.75" customHeight="1">
      <c r="A409" s="25" t="s">
        <v>42</v>
      </c>
      <c r="B409" s="25" t="s">
        <v>51</v>
      </c>
      <c r="C409" s="39">
        <v>20.0</v>
      </c>
      <c r="D409" s="39" t="str">
        <f>CONCATENATE(A409,B409,C409)</f>
        <v>Sem ABAP1BP3_220</v>
      </c>
      <c r="E409" s="30">
        <v>8565021.0</v>
      </c>
      <c r="F409" s="42">
        <f>AVERAGE(E407:E409)</f>
        <v>7781357.667</v>
      </c>
      <c r="G409" s="25">
        <f>STDEV(E407:E409)/F409*100</f>
        <v>9.577598642</v>
      </c>
      <c r="H409" s="42">
        <f>F409-$F$388</f>
        <v>-1380353.667</v>
      </c>
      <c r="J409" s="46">
        <f>AVERAGE(E407:E409)</f>
        <v>7781357.667</v>
      </c>
      <c r="K409" s="46">
        <f>STDEV(E407:E409)/F409*100</f>
        <v>9.577598642</v>
      </c>
      <c r="L409" s="45">
        <f>J409-$J$388</f>
        <v>5024265.667</v>
      </c>
      <c r="N409" s="46">
        <f>AVERAGE(E407:E409)</f>
        <v>7781357.667</v>
      </c>
      <c r="O409" s="46">
        <f>STDEV(E407:E409)/F409*100</f>
        <v>9.577598642</v>
      </c>
      <c r="P409" s="45">
        <f>N409-$N$388</f>
        <v>5349801.333</v>
      </c>
      <c r="T409" s="37" t="str">
        <f>IF(H409&gt;0,"+","-")</f>
        <v>-</v>
      </c>
      <c r="U409" s="37" t="str">
        <f>IF(L409&gt;0,"+","-")</f>
        <v>+</v>
      </c>
      <c r="V409" s="37" t="str">
        <f>IF(P409&gt;0,"+","-")</f>
        <v>+</v>
      </c>
      <c r="W409" s="38" t="str">
        <f>IF(T409="+","1",IF(U409="+","2",IF(V409="+","3","ERRADO")))</f>
        <v>2</v>
      </c>
    </row>
    <row r="410" ht="15.75" customHeight="1">
      <c r="A410" s="25" t="s">
        <v>42</v>
      </c>
      <c r="B410" s="25" t="s">
        <v>52</v>
      </c>
      <c r="C410" s="39">
        <v>20.0</v>
      </c>
      <c r="D410" s="39"/>
      <c r="E410" s="30">
        <v>6272791.0</v>
      </c>
      <c r="F410" s="40"/>
      <c r="J410" s="41"/>
      <c r="K410" s="41"/>
      <c r="L410" s="41"/>
      <c r="N410" s="41"/>
      <c r="O410" s="41"/>
      <c r="P410" s="41"/>
      <c r="T410" s="38"/>
      <c r="U410" s="38"/>
      <c r="V410" s="38"/>
      <c r="W410" s="38"/>
    </row>
    <row r="411" ht="15.75" customHeight="1">
      <c r="A411" s="25" t="s">
        <v>42</v>
      </c>
      <c r="B411" s="25" t="s">
        <v>52</v>
      </c>
      <c r="C411" s="39">
        <v>20.0</v>
      </c>
      <c r="D411" s="39"/>
      <c r="E411" s="30">
        <v>6705118.0</v>
      </c>
      <c r="F411" s="40"/>
      <c r="J411" s="41"/>
      <c r="K411" s="41"/>
      <c r="L411" s="41"/>
      <c r="N411" s="41"/>
      <c r="O411" s="41"/>
      <c r="P411" s="41"/>
      <c r="T411" s="38"/>
      <c r="U411" s="38"/>
      <c r="V411" s="38"/>
      <c r="W411" s="38"/>
    </row>
    <row r="412" ht="15.75" customHeight="1">
      <c r="A412" s="25" t="s">
        <v>42</v>
      </c>
      <c r="B412" s="25" t="s">
        <v>52</v>
      </c>
      <c r="C412" s="39">
        <v>20.0</v>
      </c>
      <c r="D412" s="39" t="str">
        <f>CONCATENATE(A412,B412,C412)</f>
        <v>Sem ABAP1BP3_320</v>
      </c>
      <c r="E412" s="30">
        <v>6088597.0</v>
      </c>
      <c r="F412" s="42">
        <f>AVERAGE(E410:E412)</f>
        <v>6355502</v>
      </c>
      <c r="G412" s="25">
        <f>STDEV(E410:E412)/F412*100</f>
        <v>4.979517417</v>
      </c>
      <c r="H412" s="42">
        <f>F412-$F$388</f>
        <v>-2806209.333</v>
      </c>
      <c r="J412" s="46">
        <f>AVERAGE(E410:E412)</f>
        <v>6355502</v>
      </c>
      <c r="K412" s="46">
        <f>STDEV(E410:E412)/F412*100</f>
        <v>4.979517417</v>
      </c>
      <c r="L412" s="45">
        <f>J412-$J$388</f>
        <v>3598410</v>
      </c>
      <c r="N412" s="46">
        <f>AVERAGE(E410:E412)</f>
        <v>6355502</v>
      </c>
      <c r="O412" s="49">
        <f>STDEV(E410:E412)/F412*100</f>
        <v>4.979517417</v>
      </c>
      <c r="P412" s="45">
        <f>N412-$N$388</f>
        <v>3923945.667</v>
      </c>
      <c r="T412" s="37" t="str">
        <f>IF(H412&gt;0,"+","-")</f>
        <v>-</v>
      </c>
      <c r="U412" s="37" t="str">
        <f>IF(L412&gt;0,"+","-")</f>
        <v>+</v>
      </c>
      <c r="V412" s="37" t="str">
        <f>IF(P412&gt;0,"+","-")</f>
        <v>+</v>
      </c>
      <c r="W412" s="38" t="str">
        <f>IF(T412="+","1",IF(U412="+","2",IF(V412="+","3","ERRADO")))</f>
        <v>2</v>
      </c>
    </row>
    <row r="413" ht="15.75" customHeight="1">
      <c r="A413" s="25" t="s">
        <v>42</v>
      </c>
      <c r="B413" s="25" t="s">
        <v>53</v>
      </c>
      <c r="C413" s="39">
        <v>20.0</v>
      </c>
      <c r="D413" s="39"/>
      <c r="E413" s="30">
        <v>5973630.0</v>
      </c>
      <c r="F413" s="40"/>
      <c r="J413" s="41"/>
      <c r="K413" s="41"/>
      <c r="L413" s="41"/>
      <c r="N413" s="41"/>
      <c r="O413" s="41"/>
      <c r="P413" s="41"/>
      <c r="T413" s="38"/>
      <c r="U413" s="38"/>
      <c r="V413" s="38"/>
      <c r="W413" s="38"/>
    </row>
    <row r="414" ht="15.75" customHeight="1">
      <c r="A414" s="25" t="s">
        <v>42</v>
      </c>
      <c r="B414" s="25" t="s">
        <v>53</v>
      </c>
      <c r="C414" s="39">
        <v>20.0</v>
      </c>
      <c r="D414" s="39"/>
      <c r="E414" s="30">
        <v>6122187.0</v>
      </c>
      <c r="F414" s="40"/>
      <c r="J414" s="41"/>
      <c r="K414" s="41"/>
      <c r="L414" s="41"/>
      <c r="N414" s="41"/>
      <c r="O414" s="41"/>
      <c r="P414" s="41"/>
      <c r="T414" s="38"/>
      <c r="U414" s="38"/>
      <c r="V414" s="38"/>
      <c r="W414" s="38"/>
    </row>
    <row r="415" ht="15.75" customHeight="1">
      <c r="A415" s="25" t="s">
        <v>42</v>
      </c>
      <c r="B415" s="25" t="s">
        <v>53</v>
      </c>
      <c r="C415" s="39">
        <v>20.0</v>
      </c>
      <c r="D415" s="39" t="str">
        <f>CONCATENATE(A415,B415,C415)</f>
        <v>Sem ABAP1BP3_420</v>
      </c>
      <c r="E415" s="30">
        <v>6376149.0</v>
      </c>
      <c r="F415" s="42">
        <f>AVERAGE(E413:E415)</f>
        <v>6157322</v>
      </c>
      <c r="G415" s="25">
        <f>STDEV(E413:E415)/F415*100</f>
        <v>3.305765835</v>
      </c>
      <c r="H415" s="42">
        <f>F415-$F$388</f>
        <v>-3004389.333</v>
      </c>
      <c r="J415" s="46">
        <f>AVERAGE(E413:E415)</f>
        <v>6157322</v>
      </c>
      <c r="K415" s="46">
        <f>STDEV(E413:E415)/F415*100</f>
        <v>3.305765835</v>
      </c>
      <c r="L415" s="45">
        <f>J415-$J$388</f>
        <v>3400230</v>
      </c>
      <c r="N415" s="46">
        <f>AVERAGE(E413:E415)</f>
        <v>6157322</v>
      </c>
      <c r="O415" s="46">
        <f>STDEV(E413:E415)/F415*100</f>
        <v>3.305765835</v>
      </c>
      <c r="P415" s="45">
        <f>N415-$N$388</f>
        <v>3725765.667</v>
      </c>
      <c r="T415" s="37" t="str">
        <f>IF(H415&gt;0,"+","-")</f>
        <v>-</v>
      </c>
      <c r="U415" s="37" t="str">
        <f>IF(L415&gt;0,"+","-")</f>
        <v>+</v>
      </c>
      <c r="V415" s="37" t="str">
        <f>IF(P415&gt;0,"+","-")</f>
        <v>+</v>
      </c>
      <c r="W415" s="38" t="str">
        <f>IF(T415="+","1",IF(U415="+","2",IF(V415="+","3","ERRADO")))</f>
        <v>2</v>
      </c>
    </row>
    <row r="416" ht="15.75" customHeight="1">
      <c r="A416" s="25" t="s">
        <v>42</v>
      </c>
      <c r="B416" s="25" t="s">
        <v>54</v>
      </c>
      <c r="C416" s="39">
        <v>20.0</v>
      </c>
      <c r="D416" s="39"/>
      <c r="E416" s="30">
        <v>6218739.0</v>
      </c>
      <c r="F416" s="40"/>
      <c r="J416" s="41"/>
      <c r="K416" s="41"/>
      <c r="L416" s="41"/>
      <c r="N416" s="41"/>
      <c r="O416" s="41"/>
      <c r="P416" s="41"/>
      <c r="T416" s="38"/>
      <c r="U416" s="38"/>
      <c r="V416" s="38"/>
      <c r="W416" s="38"/>
    </row>
    <row r="417" ht="15.75" customHeight="1">
      <c r="A417" s="25" t="s">
        <v>42</v>
      </c>
      <c r="B417" s="25" t="s">
        <v>54</v>
      </c>
      <c r="C417" s="39">
        <v>20.0</v>
      </c>
      <c r="D417" s="39"/>
      <c r="E417" s="30">
        <v>5982204.0</v>
      </c>
      <c r="F417" s="40"/>
      <c r="J417" s="41"/>
      <c r="K417" s="41"/>
      <c r="L417" s="41"/>
      <c r="N417" s="41"/>
      <c r="O417" s="41"/>
      <c r="P417" s="41"/>
      <c r="T417" s="38"/>
      <c r="U417" s="38"/>
      <c r="V417" s="38"/>
      <c r="W417" s="38"/>
    </row>
    <row r="418" ht="15.75" customHeight="1">
      <c r="A418" s="25" t="s">
        <v>42</v>
      </c>
      <c r="B418" s="25" t="s">
        <v>54</v>
      </c>
      <c r="C418" s="39">
        <v>20.0</v>
      </c>
      <c r="D418" s="39" t="str">
        <f>CONCATENATE(A418,B418,C418)</f>
        <v>Sem ABAP1BP3_520</v>
      </c>
      <c r="E418" s="30">
        <v>5967204.0</v>
      </c>
      <c r="F418" s="42">
        <f>AVERAGE(E416:E418)</f>
        <v>6056049</v>
      </c>
      <c r="G418" s="25">
        <f>STDEV(E416:E418)/F418*100</f>
        <v>2.329788784</v>
      </c>
      <c r="H418" s="42">
        <f>F418-$F$388</f>
        <v>-3105662.333</v>
      </c>
      <c r="J418" s="46">
        <f>AVERAGE(E416:E418)</f>
        <v>6056049</v>
      </c>
      <c r="K418" s="46">
        <f>STDEV(E416:E418)/F418*100</f>
        <v>2.329788784</v>
      </c>
      <c r="L418" s="45">
        <f>J418-$J$388</f>
        <v>3298957</v>
      </c>
      <c r="N418" s="46">
        <f>AVERAGE(E416:E418)</f>
        <v>6056049</v>
      </c>
      <c r="O418" s="46">
        <f>STDEV(E416:E418)/F418*100</f>
        <v>2.329788784</v>
      </c>
      <c r="P418" s="45">
        <f>N418-$N$388</f>
        <v>3624492.667</v>
      </c>
      <c r="T418" s="37" t="str">
        <f>IF(H418&gt;0,"+","-")</f>
        <v>-</v>
      </c>
      <c r="U418" s="37" t="str">
        <f>IF(L418&gt;0,"+","-")</f>
        <v>+</v>
      </c>
      <c r="V418" s="37" t="str">
        <f>IF(P418&gt;0,"+","-")</f>
        <v>+</v>
      </c>
      <c r="W418" s="38" t="str">
        <f>IF(T418="+","1",IF(U418="+","2",IF(V418="+","3","ERRADO")))</f>
        <v>2</v>
      </c>
    </row>
    <row r="419" ht="15.75" customHeight="1">
      <c r="A419" s="25" t="s">
        <v>42</v>
      </c>
      <c r="B419" s="25" t="s">
        <v>55</v>
      </c>
      <c r="C419" s="39">
        <v>20.0</v>
      </c>
      <c r="D419" s="39"/>
      <c r="E419" s="31">
        <v>7247303.0</v>
      </c>
      <c r="F419" s="40"/>
      <c r="J419" s="41"/>
      <c r="K419" s="41"/>
      <c r="L419" s="41"/>
      <c r="N419" s="41"/>
      <c r="O419" s="41"/>
      <c r="P419" s="41"/>
      <c r="T419" s="38"/>
      <c r="U419" s="38"/>
      <c r="V419" s="38"/>
      <c r="W419" s="38"/>
    </row>
    <row r="420" ht="15.75" customHeight="1">
      <c r="A420" s="25" t="s">
        <v>42</v>
      </c>
      <c r="B420" s="25" t="s">
        <v>55</v>
      </c>
      <c r="C420" s="39">
        <v>20.0</v>
      </c>
      <c r="D420" s="39"/>
      <c r="E420" s="31">
        <v>7073726.0</v>
      </c>
      <c r="F420" s="40"/>
      <c r="J420" s="41"/>
      <c r="K420" s="41"/>
      <c r="L420" s="41"/>
      <c r="N420" s="41"/>
      <c r="O420" s="41"/>
      <c r="P420" s="41"/>
      <c r="T420" s="38"/>
      <c r="U420" s="38"/>
      <c r="V420" s="38"/>
      <c r="W420" s="38"/>
    </row>
    <row r="421" ht="15.75" customHeight="1">
      <c r="A421" s="25" t="s">
        <v>42</v>
      </c>
      <c r="B421" s="25" t="s">
        <v>55</v>
      </c>
      <c r="C421" s="39">
        <v>20.0</v>
      </c>
      <c r="D421" s="39" t="str">
        <f>CONCATENATE(A421,B421,C421)</f>
        <v>Sem ABAP10BP3_120</v>
      </c>
      <c r="E421" s="31">
        <v>7201636.0</v>
      </c>
      <c r="F421" s="42">
        <f>AVERAGE(E419:E421)</f>
        <v>7174221.667</v>
      </c>
      <c r="G421" s="25">
        <f>STDEV(E419:E421)/F421*100</f>
        <v>1.254174182</v>
      </c>
      <c r="H421" s="42">
        <f>F421-$F$388</f>
        <v>-1987489.667</v>
      </c>
      <c r="J421" s="46">
        <f>AVERAGE(E419:E421)</f>
        <v>7174221.667</v>
      </c>
      <c r="K421" s="46">
        <f>STDEV(E419:E421)/F421*100</f>
        <v>1.254174182</v>
      </c>
      <c r="L421" s="45">
        <f>J421-$J$388</f>
        <v>4417129.667</v>
      </c>
      <c r="N421" s="46">
        <f>AVERAGE(E419:E421)</f>
        <v>7174221.667</v>
      </c>
      <c r="O421" s="46">
        <f>STDEV(E419:E421)/F421*100</f>
        <v>1.254174182</v>
      </c>
      <c r="P421" s="45">
        <f>N421-$N$388</f>
        <v>4742665.333</v>
      </c>
      <c r="T421" s="37" t="str">
        <f>IF(H421&gt;0,"+","-")</f>
        <v>-</v>
      </c>
      <c r="U421" s="37" t="str">
        <f>IF(L421&gt;0,"+","-")</f>
        <v>+</v>
      </c>
      <c r="V421" s="37" t="str">
        <f>IF(P421&gt;0,"+","-")</f>
        <v>+</v>
      </c>
      <c r="W421" s="38" t="str">
        <f>IF(T421="+","1",IF(U421="+","2",IF(V421="+","3","ERRADO")))</f>
        <v>2</v>
      </c>
    </row>
    <row r="422" ht="15.75" customHeight="1">
      <c r="A422" s="25" t="s">
        <v>42</v>
      </c>
      <c r="B422" s="25" t="s">
        <v>56</v>
      </c>
      <c r="C422" s="39">
        <v>20.0</v>
      </c>
      <c r="D422" s="39"/>
      <c r="E422" s="31">
        <v>6274345.0</v>
      </c>
      <c r="F422" s="40"/>
      <c r="J422" s="41"/>
      <c r="K422" s="41"/>
      <c r="L422" s="41"/>
      <c r="N422" s="41"/>
      <c r="O422" s="41"/>
      <c r="P422" s="41"/>
      <c r="T422" s="38"/>
      <c r="U422" s="38"/>
      <c r="V422" s="38"/>
      <c r="W422" s="38"/>
    </row>
    <row r="423" ht="15.75" customHeight="1">
      <c r="A423" s="25" t="s">
        <v>42</v>
      </c>
      <c r="B423" s="50" t="s">
        <v>56</v>
      </c>
      <c r="C423" s="39">
        <v>20.0</v>
      </c>
      <c r="D423" s="39"/>
      <c r="E423" s="31">
        <v>5210196.0</v>
      </c>
      <c r="F423" s="40"/>
      <c r="J423" s="41"/>
      <c r="K423" s="41"/>
      <c r="L423" s="41"/>
      <c r="N423" s="41"/>
      <c r="O423" s="41"/>
      <c r="P423" s="41"/>
      <c r="T423" s="38"/>
      <c r="U423" s="38"/>
      <c r="V423" s="38"/>
      <c r="W423" s="38"/>
    </row>
    <row r="424" ht="15.75" customHeight="1">
      <c r="A424" s="25" t="s">
        <v>42</v>
      </c>
      <c r="B424" s="50" t="s">
        <v>56</v>
      </c>
      <c r="C424" s="39">
        <v>20.0</v>
      </c>
      <c r="D424" s="39" t="str">
        <f>CONCATENATE(A424,B424,C424)</f>
        <v>Sem ABAP10BP3_220</v>
      </c>
      <c r="E424" s="31">
        <v>5314921.0</v>
      </c>
      <c r="F424" s="42">
        <f>AVERAGE(E422:E424)</f>
        <v>5599820.667</v>
      </c>
      <c r="G424" s="25">
        <f>STDEV(E422:E424)/F424*100</f>
        <v>10.47350232</v>
      </c>
      <c r="H424" s="42">
        <f>F424-$F$388</f>
        <v>-3561890.667</v>
      </c>
      <c r="J424" s="46">
        <f>AVERAGE(E422:E424)</f>
        <v>5599820.667</v>
      </c>
      <c r="K424" s="46">
        <f>STDEV(E422:E424)/F424*100</f>
        <v>10.47350232</v>
      </c>
      <c r="L424" s="45">
        <f>J424-$J$388</f>
        <v>2842728.667</v>
      </c>
      <c r="N424" s="46">
        <f>AVERAGE(E422:E424)</f>
        <v>5599820.667</v>
      </c>
      <c r="O424" s="49">
        <f>STDEV(E422:E424)/F424*100</f>
        <v>10.47350232</v>
      </c>
      <c r="P424" s="45">
        <f>N424-$N$388</f>
        <v>3168264.333</v>
      </c>
      <c r="T424" s="37" t="str">
        <f>IF(H424&gt;0,"+","-")</f>
        <v>-</v>
      </c>
      <c r="U424" s="37" t="str">
        <f>IF(L424&gt;0,"+","-")</f>
        <v>+</v>
      </c>
      <c r="V424" s="37" t="str">
        <f>IF(P424&gt;0,"+","-")</f>
        <v>+</v>
      </c>
      <c r="W424" s="38" t="str">
        <f>IF(T424="+","1",IF(U424="+","2",IF(V424="+","3","ERRADO")))</f>
        <v>2</v>
      </c>
    </row>
    <row r="425" ht="15.75" customHeight="1">
      <c r="A425" s="25" t="s">
        <v>42</v>
      </c>
      <c r="B425" s="50" t="s">
        <v>57</v>
      </c>
      <c r="C425" s="39">
        <v>20.0</v>
      </c>
      <c r="D425" s="39"/>
      <c r="E425" s="31">
        <v>1.4408103E7</v>
      </c>
      <c r="F425" s="40"/>
      <c r="J425" s="41"/>
      <c r="K425" s="41"/>
      <c r="L425" s="41"/>
      <c r="N425" s="41"/>
      <c r="O425" s="41"/>
      <c r="P425" s="41"/>
      <c r="T425" s="38"/>
      <c r="U425" s="38"/>
      <c r="V425" s="38"/>
      <c r="W425" s="38"/>
    </row>
    <row r="426" ht="15.75" customHeight="1">
      <c r="A426" s="25" t="s">
        <v>42</v>
      </c>
      <c r="B426" s="50" t="s">
        <v>57</v>
      </c>
      <c r="C426" s="39">
        <v>20.0</v>
      </c>
      <c r="D426" s="39"/>
      <c r="E426" s="31">
        <v>1.459268E7</v>
      </c>
      <c r="F426" s="40"/>
      <c r="J426" s="41"/>
      <c r="K426" s="41"/>
      <c r="L426" s="41"/>
      <c r="N426" s="41"/>
      <c r="O426" s="41"/>
      <c r="P426" s="41"/>
      <c r="T426" s="38"/>
      <c r="U426" s="38"/>
      <c r="V426" s="38"/>
      <c r="W426" s="38"/>
    </row>
    <row r="427" ht="15.75" customHeight="1">
      <c r="A427" s="25" t="s">
        <v>42</v>
      </c>
      <c r="B427" s="50" t="s">
        <v>57</v>
      </c>
      <c r="C427" s="39">
        <v>20.0</v>
      </c>
      <c r="D427" s="39" t="str">
        <f>CONCATENATE(A427,B427,C427)</f>
        <v>Sem ABAP10BP3_320</v>
      </c>
      <c r="E427" s="31">
        <v>1.6018102E7</v>
      </c>
      <c r="F427" s="42">
        <f>AVERAGE(E425:E427)</f>
        <v>15006295</v>
      </c>
      <c r="G427" s="25">
        <f>STDEV(E425:E427)/F427*100</f>
        <v>5.871517046</v>
      </c>
      <c r="H427" s="42">
        <f>F427-$F$388</f>
        <v>5844583.667</v>
      </c>
      <c r="J427" s="46">
        <f>AVERAGE(E425:E427)</f>
        <v>15006295</v>
      </c>
      <c r="K427" s="46">
        <f>STDEV(E425:E427)/F427*100</f>
        <v>5.871517046</v>
      </c>
      <c r="L427" s="45">
        <f>J427-$J$388</f>
        <v>12249203</v>
      </c>
      <c r="N427" s="46">
        <f>AVERAGE(E425:E427)</f>
        <v>15006295</v>
      </c>
      <c r="O427" s="46">
        <f>STDEV(E425:E427)/F427*100</f>
        <v>5.871517046</v>
      </c>
      <c r="P427" s="45">
        <f>N427-$N$388</f>
        <v>12574738.67</v>
      </c>
      <c r="T427" s="37" t="str">
        <f>IF(H427&gt;0,"+","-")</f>
        <v>+</v>
      </c>
      <c r="U427" s="37" t="str">
        <f>IF(L427&gt;0,"+","-")</f>
        <v>+</v>
      </c>
      <c r="V427" s="37" t="str">
        <f>IF(P427&gt;0,"+","-")</f>
        <v>+</v>
      </c>
      <c r="W427" s="38" t="str">
        <f>IF(T427="+","1",IF(U427="+","2",IF(V427="+","3","ERRADO")))</f>
        <v>1</v>
      </c>
    </row>
    <row r="428" ht="15.75" customHeight="1">
      <c r="A428" s="25" t="s">
        <v>42</v>
      </c>
      <c r="B428" s="50" t="s">
        <v>58</v>
      </c>
      <c r="C428" s="39">
        <v>20.0</v>
      </c>
      <c r="D428" s="39"/>
      <c r="F428" s="40"/>
      <c r="I428" s="31">
        <v>9656128.0</v>
      </c>
      <c r="J428" s="41"/>
      <c r="K428" s="41"/>
      <c r="L428" s="41"/>
      <c r="N428" s="41"/>
      <c r="O428" s="41"/>
      <c r="P428" s="41"/>
      <c r="T428" s="38"/>
      <c r="U428" s="38"/>
      <c r="V428" s="38"/>
      <c r="W428" s="38"/>
    </row>
    <row r="429" ht="15.75" customHeight="1">
      <c r="A429" s="25" t="s">
        <v>42</v>
      </c>
      <c r="B429" s="50" t="s">
        <v>58</v>
      </c>
      <c r="C429" s="39">
        <v>20.0</v>
      </c>
      <c r="D429" s="39"/>
      <c r="E429" s="31">
        <v>7920590.0</v>
      </c>
      <c r="F429" s="40"/>
      <c r="J429" s="41"/>
      <c r="K429" s="41"/>
      <c r="L429" s="41"/>
      <c r="N429" s="41"/>
      <c r="O429" s="41"/>
      <c r="P429" s="41"/>
      <c r="T429" s="38"/>
      <c r="U429" s="38"/>
      <c r="V429" s="38"/>
      <c r="W429" s="38"/>
    </row>
    <row r="430" ht="15.75" customHeight="1">
      <c r="A430" s="25" t="s">
        <v>42</v>
      </c>
      <c r="B430" s="50" t="s">
        <v>58</v>
      </c>
      <c r="C430" s="39">
        <v>20.0</v>
      </c>
      <c r="D430" s="39" t="str">
        <f>CONCATENATE(A430,B430,C430)</f>
        <v>Sem ABAP10BP3_420</v>
      </c>
      <c r="E430" s="31">
        <v>7874833.0</v>
      </c>
      <c r="F430" s="42">
        <f>AVERAGE(E428:E430)</f>
        <v>7897711.5</v>
      </c>
      <c r="G430" s="48">
        <f>STDEV(E428:E430)/F430*100</f>
        <v>0.4096767144</v>
      </c>
      <c r="H430" s="42">
        <f>F430-$F$388</f>
        <v>-1263999.833</v>
      </c>
      <c r="J430" s="46">
        <f>AVERAGE(E428:E430)</f>
        <v>7897711.5</v>
      </c>
      <c r="K430" s="46">
        <f>STDEV(E428:E430)/F430*100</f>
        <v>0.4096767144</v>
      </c>
      <c r="L430" s="45">
        <f>J430-$J$388</f>
        <v>5140619.5</v>
      </c>
      <c r="N430" s="46">
        <f>AVERAGE(E428:E430)</f>
        <v>7897711.5</v>
      </c>
      <c r="O430" s="46">
        <f>STDEV(E428:E430)/F430*100</f>
        <v>0.4096767144</v>
      </c>
      <c r="P430" s="45">
        <f>N430-$N$388</f>
        <v>5466155.167</v>
      </c>
      <c r="T430" s="37" t="str">
        <f>IF(H430&gt;0,"+","-")</f>
        <v>-</v>
      </c>
      <c r="U430" s="37" t="str">
        <f>IF(L430&gt;0,"+","-")</f>
        <v>+</v>
      </c>
      <c r="V430" s="37" t="str">
        <f>IF(P430&gt;0,"+","-")</f>
        <v>+</v>
      </c>
      <c r="W430" s="38" t="str">
        <f>IF(T430="+","1",IF(U430="+","2",IF(V430="+","3","ERRADO")))</f>
        <v>2</v>
      </c>
    </row>
    <row r="431" ht="15.75" customHeight="1">
      <c r="A431" s="25" t="s">
        <v>42</v>
      </c>
      <c r="B431" s="50" t="s">
        <v>59</v>
      </c>
      <c r="C431" s="39">
        <v>20.0</v>
      </c>
      <c r="D431" s="39"/>
      <c r="E431" s="31">
        <v>5995523.0</v>
      </c>
      <c r="F431" s="40"/>
      <c r="J431" s="41"/>
      <c r="K431" s="41"/>
      <c r="L431" s="41"/>
      <c r="N431" s="41"/>
      <c r="O431" s="41"/>
      <c r="P431" s="41"/>
      <c r="T431" s="38"/>
      <c r="U431" s="38"/>
      <c r="V431" s="38"/>
      <c r="W431" s="38"/>
    </row>
    <row r="432" ht="15.75" customHeight="1">
      <c r="A432" s="25" t="s">
        <v>42</v>
      </c>
      <c r="B432" s="50" t="s">
        <v>59</v>
      </c>
      <c r="C432" s="39">
        <v>20.0</v>
      </c>
      <c r="D432" s="39"/>
      <c r="E432" s="31">
        <v>5896611.0</v>
      </c>
      <c r="F432" s="40"/>
      <c r="J432" s="41"/>
      <c r="K432" s="41"/>
      <c r="L432" s="41"/>
      <c r="N432" s="41"/>
      <c r="O432" s="41"/>
      <c r="P432" s="41"/>
      <c r="T432" s="38"/>
      <c r="U432" s="38"/>
      <c r="V432" s="38"/>
      <c r="W432" s="38"/>
    </row>
    <row r="433" ht="15.75" customHeight="1">
      <c r="A433" s="25" t="s">
        <v>42</v>
      </c>
      <c r="B433" s="50" t="s">
        <v>59</v>
      </c>
      <c r="C433" s="39">
        <v>20.0</v>
      </c>
      <c r="D433" s="39" t="str">
        <f>CONCATENATE(A433,B433,C433)</f>
        <v>Sem ABAP10BP3_520</v>
      </c>
      <c r="E433" s="31">
        <v>5779915.0</v>
      </c>
      <c r="F433" s="42">
        <f>AVERAGE(E431:E433)</f>
        <v>5890683</v>
      </c>
      <c r="G433" s="25">
        <f>STDEV(E431:E433)/F433*100</f>
        <v>1.832150374</v>
      </c>
      <c r="H433" s="42">
        <f>F433-$F$388</f>
        <v>-3271028.333</v>
      </c>
      <c r="J433" s="46">
        <f>AVERAGE(E431:E433)</f>
        <v>5890683</v>
      </c>
      <c r="K433" s="46">
        <f>STDEV(E431:E433)/F433*100</f>
        <v>1.832150374</v>
      </c>
      <c r="L433" s="45">
        <f>J433-$J$388</f>
        <v>3133591</v>
      </c>
      <c r="N433" s="46">
        <f>AVERAGE(E431:E433)</f>
        <v>5890683</v>
      </c>
      <c r="O433" s="49">
        <f>STDEV(E431:E433)/F433*100</f>
        <v>1.832150374</v>
      </c>
      <c r="P433" s="45">
        <f>N433-$N$388</f>
        <v>3459126.667</v>
      </c>
      <c r="T433" s="37" t="str">
        <f>IF(H433&gt;0,"+","-")</f>
        <v>-</v>
      </c>
      <c r="U433" s="37" t="str">
        <f>IF(L433&gt;0,"+","-")</f>
        <v>+</v>
      </c>
      <c r="V433" s="37" t="str">
        <f>IF(P433&gt;0,"+","-")</f>
        <v>+</v>
      </c>
      <c r="W433" s="38" t="str">
        <f>IF(T433="+","1",IF(U433="+","2",IF(V433="+","3","ERRADO")))</f>
        <v>2</v>
      </c>
    </row>
    <row r="434" ht="15.75" customHeight="1">
      <c r="A434" s="51" t="s">
        <v>60</v>
      </c>
      <c r="B434" s="51" t="s">
        <v>43</v>
      </c>
      <c r="C434" s="39">
        <v>20.0</v>
      </c>
      <c r="D434" s="39"/>
      <c r="E434" s="28">
        <v>5501296.0</v>
      </c>
      <c r="F434" s="40"/>
      <c r="J434" s="53"/>
      <c r="K434" s="53"/>
      <c r="L434" s="53"/>
      <c r="N434" s="53"/>
      <c r="O434" s="53"/>
      <c r="P434" s="53"/>
      <c r="T434" s="38"/>
      <c r="U434" s="38"/>
      <c r="V434" s="38"/>
      <c r="W434" s="38"/>
    </row>
    <row r="435" ht="15.75" customHeight="1">
      <c r="A435" s="51" t="s">
        <v>60</v>
      </c>
      <c r="B435" s="51" t="s">
        <v>43</v>
      </c>
      <c r="C435" s="39">
        <v>20.0</v>
      </c>
      <c r="D435" s="39"/>
      <c r="E435" s="28">
        <v>6243703.0</v>
      </c>
      <c r="F435" s="40"/>
      <c r="J435" s="53"/>
      <c r="K435" s="53"/>
      <c r="L435" s="53"/>
      <c r="N435" s="53"/>
      <c r="O435" s="53"/>
      <c r="P435" s="53"/>
      <c r="T435" s="38"/>
      <c r="U435" s="38"/>
      <c r="V435" s="38"/>
      <c r="W435" s="38"/>
    </row>
    <row r="436" ht="15.75" customHeight="1">
      <c r="A436" s="51" t="s">
        <v>60</v>
      </c>
      <c r="B436" s="51" t="s">
        <v>43</v>
      </c>
      <c r="C436" s="39">
        <v>20.0</v>
      </c>
      <c r="D436" s="39" t="str">
        <f>CONCATENATE(A436,B436,C436)</f>
        <v>Com ABAPbranco20</v>
      </c>
      <c r="E436" s="28">
        <v>6548336.0</v>
      </c>
      <c r="F436" s="42">
        <f>AVERAGE(E434:E436)</f>
        <v>6097778.333</v>
      </c>
      <c r="G436" s="25">
        <f>STDEV(E434:E436)/F436*100</f>
        <v>8.832020796</v>
      </c>
      <c r="H436" s="25" t="s">
        <v>44</v>
      </c>
      <c r="J436" s="43">
        <v>4258995.333333333</v>
      </c>
      <c r="K436" s="41" t="s">
        <v>44</v>
      </c>
      <c r="L436" s="41" t="s">
        <v>44</v>
      </c>
      <c r="N436" s="43">
        <v>4258995.333333333</v>
      </c>
      <c r="O436" s="41" t="s">
        <v>44</v>
      </c>
      <c r="P436" s="41" t="s">
        <v>44</v>
      </c>
      <c r="T436" s="38"/>
      <c r="U436" s="38"/>
      <c r="V436" s="38"/>
      <c r="W436" s="38"/>
    </row>
    <row r="437" ht="15.75" customHeight="1">
      <c r="A437" s="51" t="s">
        <v>60</v>
      </c>
      <c r="B437" s="51" t="s">
        <v>45</v>
      </c>
      <c r="C437" s="39">
        <v>20.0</v>
      </c>
      <c r="D437" s="39"/>
      <c r="E437" s="29">
        <v>9144400.0</v>
      </c>
      <c r="F437" s="40"/>
      <c r="J437" s="41"/>
      <c r="K437" s="41"/>
      <c r="L437" s="41"/>
      <c r="N437" s="41"/>
      <c r="O437" s="41"/>
      <c r="P437" s="41"/>
      <c r="T437" s="38"/>
      <c r="U437" s="38"/>
      <c r="V437" s="38"/>
      <c r="W437" s="38"/>
    </row>
    <row r="438" ht="15.75" customHeight="1">
      <c r="A438" s="51" t="s">
        <v>60</v>
      </c>
      <c r="B438" s="51" t="s">
        <v>45</v>
      </c>
      <c r="C438" s="39">
        <v>20.0</v>
      </c>
      <c r="D438" s="39"/>
      <c r="E438" s="29">
        <v>8870010.0</v>
      </c>
      <c r="F438" s="40"/>
      <c r="J438" s="41"/>
      <c r="K438" s="41"/>
      <c r="L438" s="41"/>
      <c r="N438" s="41"/>
      <c r="O438" s="41"/>
      <c r="P438" s="41"/>
      <c r="T438" s="38"/>
      <c r="U438" s="38"/>
      <c r="V438" s="38"/>
      <c r="W438" s="38"/>
    </row>
    <row r="439" ht="15.75" customHeight="1">
      <c r="A439" s="51" t="s">
        <v>60</v>
      </c>
      <c r="B439" s="51" t="s">
        <v>45</v>
      </c>
      <c r="C439" s="39">
        <v>20.0</v>
      </c>
      <c r="D439" s="39" t="str">
        <f>CONCATENATE(A439,B439,C439)</f>
        <v>Com ABAPC120</v>
      </c>
      <c r="E439" s="29">
        <v>8547839.0</v>
      </c>
      <c r="F439" s="42">
        <f>AVERAGE(E437:E439)</f>
        <v>8854083</v>
      </c>
      <c r="G439" s="25">
        <f>STDEV(E437:E439)/F439*100</f>
        <v>3.372446862</v>
      </c>
      <c r="H439" s="42">
        <f>F439-$F$436</f>
        <v>2756304.667</v>
      </c>
      <c r="J439" s="46">
        <f>AVERAGE(E437:E439)</f>
        <v>8854083</v>
      </c>
      <c r="K439" s="46">
        <f>STDEV(E437:E439)/F439*100</f>
        <v>3.372446862</v>
      </c>
      <c r="L439" s="45">
        <f>J439-$J$436</f>
        <v>4595087.667</v>
      </c>
      <c r="N439" s="46">
        <f>AVERAGE(E437:E439)</f>
        <v>8854083</v>
      </c>
      <c r="O439" s="46">
        <f>STDEV(E437:E439)/F439*100</f>
        <v>3.372446862</v>
      </c>
      <c r="P439" s="45">
        <f>N439-$N$436</f>
        <v>4595087.667</v>
      </c>
      <c r="T439" s="37" t="str">
        <f>IF(H439&gt;0,"+","-")</f>
        <v>+</v>
      </c>
      <c r="U439" s="37" t="str">
        <f>IF(L439&gt;0,"+","-")</f>
        <v>+</v>
      </c>
      <c r="V439" s="37" t="str">
        <f>IF(P439&gt;0,"+","-")</f>
        <v>+</v>
      </c>
      <c r="W439" s="38" t="str">
        <f>IF(T439="+","1",IF(U439="+","2",IF(V439="+","3","ERRADO")))</f>
        <v>1</v>
      </c>
    </row>
    <row r="440" ht="15.75" customHeight="1">
      <c r="A440" s="51" t="s">
        <v>60</v>
      </c>
      <c r="B440" s="51" t="s">
        <v>46</v>
      </c>
      <c r="C440" s="39">
        <v>20.0</v>
      </c>
      <c r="D440" s="39"/>
      <c r="E440" s="29">
        <v>6732374.0</v>
      </c>
      <c r="F440" s="40"/>
      <c r="J440" s="41"/>
      <c r="K440" s="41"/>
      <c r="L440" s="41"/>
      <c r="N440" s="41"/>
      <c r="O440" s="41"/>
      <c r="P440" s="41"/>
      <c r="T440" s="38"/>
      <c r="U440" s="38"/>
      <c r="V440" s="38"/>
      <c r="W440" s="38"/>
    </row>
    <row r="441" ht="15.75" customHeight="1">
      <c r="A441" s="51" t="s">
        <v>60</v>
      </c>
      <c r="B441" s="51" t="s">
        <v>46</v>
      </c>
      <c r="C441" s="39">
        <v>20.0</v>
      </c>
      <c r="D441" s="39"/>
      <c r="E441" s="29">
        <v>6410144.0</v>
      </c>
      <c r="F441" s="40"/>
      <c r="J441" s="41"/>
      <c r="K441" s="41"/>
      <c r="L441" s="41"/>
      <c r="N441" s="41"/>
      <c r="O441" s="41"/>
      <c r="P441" s="41"/>
      <c r="T441" s="38"/>
      <c r="U441" s="38"/>
      <c r="V441" s="38"/>
      <c r="W441" s="38"/>
    </row>
    <row r="442" ht="15.75" customHeight="1">
      <c r="A442" s="51" t="s">
        <v>60</v>
      </c>
      <c r="B442" s="51" t="s">
        <v>46</v>
      </c>
      <c r="C442" s="39">
        <v>20.0</v>
      </c>
      <c r="D442" s="39" t="str">
        <f>CONCATENATE(A442,B442,C442)</f>
        <v>Com ABAPC220</v>
      </c>
      <c r="E442" s="29">
        <v>6847885.0</v>
      </c>
      <c r="F442" s="42">
        <f>AVERAGE(E440:E442)</f>
        <v>6663467.667</v>
      </c>
      <c r="G442" s="25">
        <f>STDEV(E440:E442)/F442*100</f>
        <v>3.4045303</v>
      </c>
      <c r="H442" s="42">
        <f>F442-$F$436</f>
        <v>565689.3333</v>
      </c>
      <c r="J442" s="46">
        <f>AVERAGE(E440:E442)</f>
        <v>6663467.667</v>
      </c>
      <c r="K442" s="46">
        <f>STDEV(E440:E442)/F442*100</f>
        <v>3.4045303</v>
      </c>
      <c r="L442" s="45">
        <f>J442-$J$436</f>
        <v>2404472.333</v>
      </c>
      <c r="N442" s="46">
        <f>AVERAGE(E440:E442)</f>
        <v>6663467.667</v>
      </c>
      <c r="O442" s="46">
        <f>STDEV(E440:E442)/F442*100</f>
        <v>3.4045303</v>
      </c>
      <c r="P442" s="45">
        <f>N442-$N$436</f>
        <v>2404472.333</v>
      </c>
      <c r="T442" s="37" t="str">
        <f>IF(H442&gt;0,"+","-")</f>
        <v>+</v>
      </c>
      <c r="U442" s="37" t="str">
        <f>IF(L442&gt;0,"+","-")</f>
        <v>+</v>
      </c>
      <c r="V442" s="37" t="str">
        <f>IF(P442&gt;0,"+","-")</f>
        <v>+</v>
      </c>
      <c r="W442" s="38" t="str">
        <f>IF(T442="+","1",IF(U442="+","2",IF(V442="+","3","ERRADO")))</f>
        <v>1</v>
      </c>
    </row>
    <row r="443" ht="15.75" customHeight="1">
      <c r="A443" s="51" t="s">
        <v>60</v>
      </c>
      <c r="B443" s="51" t="s">
        <v>47</v>
      </c>
      <c r="C443" s="39">
        <v>20.0</v>
      </c>
      <c r="D443" s="39"/>
      <c r="E443" s="29">
        <v>6010835.0</v>
      </c>
      <c r="F443" s="40"/>
      <c r="J443" s="41"/>
      <c r="K443" s="41"/>
      <c r="L443" s="41"/>
      <c r="N443" s="41"/>
      <c r="O443" s="41"/>
      <c r="P443" s="41"/>
      <c r="T443" s="38"/>
      <c r="U443" s="38"/>
      <c r="V443" s="38"/>
      <c r="W443" s="38"/>
    </row>
    <row r="444" ht="15.75" customHeight="1">
      <c r="A444" s="51" t="s">
        <v>60</v>
      </c>
      <c r="B444" s="51" t="s">
        <v>47</v>
      </c>
      <c r="C444" s="39">
        <v>20.0</v>
      </c>
      <c r="D444" s="39"/>
      <c r="E444" s="29">
        <v>5824350.0</v>
      </c>
      <c r="F444" s="40"/>
      <c r="J444" s="41"/>
      <c r="K444" s="41"/>
      <c r="L444" s="41"/>
      <c r="N444" s="41"/>
      <c r="O444" s="41"/>
      <c r="P444" s="41"/>
      <c r="T444" s="38"/>
      <c r="U444" s="38"/>
      <c r="V444" s="38"/>
      <c r="W444" s="38"/>
    </row>
    <row r="445" ht="15.75" customHeight="1">
      <c r="A445" s="51" t="s">
        <v>60</v>
      </c>
      <c r="B445" s="51" t="s">
        <v>47</v>
      </c>
      <c r="C445" s="39">
        <v>20.0</v>
      </c>
      <c r="D445" s="39" t="str">
        <f>CONCATENATE(A445,B445,C445)</f>
        <v>Com ABAPC320</v>
      </c>
      <c r="E445" s="29">
        <v>6548073.0</v>
      </c>
      <c r="F445" s="42">
        <f>AVERAGE(E443:E445)</f>
        <v>6127752.667</v>
      </c>
      <c r="G445" s="25">
        <f>STDEV(E443:E445)/F445*100</f>
        <v>6.13211156</v>
      </c>
      <c r="H445" s="42">
        <f>F445-$F$436</f>
        <v>29974.33333</v>
      </c>
      <c r="J445" s="46">
        <f>AVERAGE(E443:E445)</f>
        <v>6127752.667</v>
      </c>
      <c r="K445" s="46">
        <f>STDEV(E443:E445)/F445*100</f>
        <v>6.13211156</v>
      </c>
      <c r="L445" s="45">
        <f>J445-$J$436</f>
        <v>1868757.333</v>
      </c>
      <c r="N445" s="46">
        <f>AVERAGE(E443:E445)</f>
        <v>6127752.667</v>
      </c>
      <c r="O445" s="49">
        <f>STDEV(E443:E445)/F445*100</f>
        <v>6.13211156</v>
      </c>
      <c r="P445" s="45">
        <f>N445-$N$436</f>
        <v>1868757.333</v>
      </c>
      <c r="T445" s="37" t="str">
        <f>IF(H445&gt;0,"+","-")</f>
        <v>+</v>
      </c>
      <c r="U445" s="37" t="str">
        <f>IF(L445&gt;0,"+","-")</f>
        <v>+</v>
      </c>
      <c r="V445" s="37" t="str">
        <f>IF(P445&gt;0,"+","-")</f>
        <v>+</v>
      </c>
      <c r="W445" s="38" t="str">
        <f>IF(T445="+","1",IF(U445="+","2",IF(V445="+","3","ERRADO")))</f>
        <v>1</v>
      </c>
    </row>
    <row r="446" ht="15.75" customHeight="1">
      <c r="A446" s="51" t="s">
        <v>60</v>
      </c>
      <c r="B446" s="51" t="s">
        <v>48</v>
      </c>
      <c r="C446" s="39">
        <v>20.0</v>
      </c>
      <c r="D446" s="39"/>
      <c r="E446" s="29">
        <v>5867921.0</v>
      </c>
      <c r="F446" s="40"/>
      <c r="J446" s="41"/>
      <c r="K446" s="41"/>
      <c r="L446" s="41"/>
      <c r="N446" s="41"/>
      <c r="O446" s="41"/>
      <c r="P446" s="41"/>
      <c r="T446" s="38"/>
      <c r="U446" s="38"/>
      <c r="V446" s="38"/>
      <c r="W446" s="38"/>
    </row>
    <row r="447" ht="15.75" customHeight="1">
      <c r="A447" s="51" t="s">
        <v>60</v>
      </c>
      <c r="B447" s="51" t="s">
        <v>48</v>
      </c>
      <c r="C447" s="39">
        <v>20.0</v>
      </c>
      <c r="D447" s="39"/>
      <c r="E447" s="29">
        <v>6122443.0</v>
      </c>
      <c r="F447" s="40"/>
      <c r="J447" s="41"/>
      <c r="K447" s="41"/>
      <c r="L447" s="41"/>
      <c r="N447" s="41"/>
      <c r="O447" s="41"/>
      <c r="P447" s="41"/>
      <c r="T447" s="38"/>
      <c r="U447" s="38"/>
      <c r="V447" s="38"/>
      <c r="W447" s="38"/>
    </row>
    <row r="448" ht="15.75" customHeight="1">
      <c r="A448" s="51" t="s">
        <v>60</v>
      </c>
      <c r="B448" s="51" t="s">
        <v>48</v>
      </c>
      <c r="C448" s="39">
        <v>20.0</v>
      </c>
      <c r="D448" s="39" t="str">
        <f>CONCATENATE(A448,B448,C448)</f>
        <v>Com ABAPC420</v>
      </c>
      <c r="E448" s="29">
        <v>6037226.0</v>
      </c>
      <c r="F448" s="42">
        <f>AVERAGE(E446:E448)</f>
        <v>6009196.667</v>
      </c>
      <c r="G448" s="25">
        <f>STDEV(E446:E448)/F448*100</f>
        <v>2.155951628</v>
      </c>
      <c r="H448" s="42">
        <f>F448-$F$436</f>
        <v>-88581.66667</v>
      </c>
      <c r="J448" s="46">
        <f>AVERAGE(E446:E448)</f>
        <v>6009196.667</v>
      </c>
      <c r="K448" s="46">
        <f>STDEV(E446:E448)/F448*100</f>
        <v>2.155951628</v>
      </c>
      <c r="L448" s="45">
        <f>J448-$J$436</f>
        <v>1750201.333</v>
      </c>
      <c r="N448" s="46">
        <f>AVERAGE(E446:E448)</f>
        <v>6009196.667</v>
      </c>
      <c r="O448" s="49">
        <f>STDEV(E446:E448)/F448*100</f>
        <v>2.155951628</v>
      </c>
      <c r="P448" s="45">
        <f>N448-$N$436</f>
        <v>1750201.333</v>
      </c>
      <c r="T448" s="37" t="str">
        <f>IF(H448&gt;0,"+","-")</f>
        <v>-</v>
      </c>
      <c r="U448" s="37" t="str">
        <f>IF(L448&gt;0,"+","-")</f>
        <v>+</v>
      </c>
      <c r="V448" s="37" t="str">
        <f>IF(P448&gt;0,"+","-")</f>
        <v>+</v>
      </c>
      <c r="W448" s="38" t="str">
        <f>IF(T448="+","1",IF(U448="+","2",IF(V448="+","3","ERRADO")))</f>
        <v>2</v>
      </c>
    </row>
    <row r="449" ht="15.75" customHeight="1">
      <c r="A449" s="51" t="s">
        <v>60</v>
      </c>
      <c r="B449" s="51" t="s">
        <v>49</v>
      </c>
      <c r="C449" s="39">
        <v>20.0</v>
      </c>
      <c r="D449" s="39"/>
      <c r="E449" s="29">
        <v>7389295.0</v>
      </c>
      <c r="F449" s="40"/>
      <c r="J449" s="41"/>
      <c r="K449" s="41"/>
      <c r="L449" s="41"/>
      <c r="N449" s="41"/>
      <c r="O449" s="41"/>
      <c r="P449" s="41"/>
      <c r="T449" s="38"/>
      <c r="U449" s="38"/>
      <c r="V449" s="38"/>
      <c r="W449" s="38"/>
    </row>
    <row r="450" ht="15.75" customHeight="1">
      <c r="A450" s="51" t="s">
        <v>60</v>
      </c>
      <c r="B450" s="51" t="s">
        <v>49</v>
      </c>
      <c r="C450" s="39">
        <v>20.0</v>
      </c>
      <c r="D450" s="39"/>
      <c r="E450" s="29">
        <v>7290067.0</v>
      </c>
      <c r="F450" s="40"/>
      <c r="J450" s="41"/>
      <c r="K450" s="41"/>
      <c r="L450" s="41"/>
      <c r="N450" s="41"/>
      <c r="O450" s="41"/>
      <c r="P450" s="41"/>
      <c r="T450" s="38"/>
      <c r="U450" s="38"/>
      <c r="V450" s="38"/>
      <c r="W450" s="38"/>
    </row>
    <row r="451" ht="15.75" customHeight="1">
      <c r="A451" s="51" t="s">
        <v>60</v>
      </c>
      <c r="B451" s="51" t="s">
        <v>49</v>
      </c>
      <c r="C451" s="39">
        <v>20.0</v>
      </c>
      <c r="D451" s="39" t="str">
        <f>CONCATENATE(A451,B451,C451)</f>
        <v>Com ABAPC520</v>
      </c>
      <c r="E451" s="29">
        <v>7166055.0</v>
      </c>
      <c r="F451" s="42">
        <f>AVERAGE(E449:E451)</f>
        <v>7281805.667</v>
      </c>
      <c r="G451" s="25">
        <f>STDEV(E449:E451)/F451*100</f>
        <v>1.536007172</v>
      </c>
      <c r="H451" s="42">
        <f>F451-$F$436</f>
        <v>1184027.333</v>
      </c>
      <c r="J451" s="46">
        <f>AVERAGE(E449:E451)</f>
        <v>7281805.667</v>
      </c>
      <c r="K451" s="46">
        <f>STDEV(E449:E451)/F451*100</f>
        <v>1.536007172</v>
      </c>
      <c r="L451" s="45">
        <f>J451-$J$436</f>
        <v>3022810.333</v>
      </c>
      <c r="N451" s="46">
        <f>AVERAGE(E449:E451)</f>
        <v>7281805.667</v>
      </c>
      <c r="O451" s="46">
        <f>STDEV(E449:E451)/F451*100</f>
        <v>1.536007172</v>
      </c>
      <c r="P451" s="45">
        <f>N451-$N$436</f>
        <v>3022810.333</v>
      </c>
      <c r="T451" s="37" t="str">
        <f>IF(H451&gt;0,"+","-")</f>
        <v>+</v>
      </c>
      <c r="U451" s="37" t="str">
        <f>IF(L451&gt;0,"+","-")</f>
        <v>+</v>
      </c>
      <c r="V451" s="37" t="str">
        <f>IF(P451&gt;0,"+","-")</f>
        <v>+</v>
      </c>
      <c r="W451" s="38" t="str">
        <f>IF(T451="+","1",IF(U451="+","2",IF(V451="+","3","ERRADO")))</f>
        <v>1</v>
      </c>
    </row>
    <row r="452" ht="15.75" customHeight="1">
      <c r="A452" s="51" t="s">
        <v>60</v>
      </c>
      <c r="B452" s="51" t="s">
        <v>50</v>
      </c>
      <c r="C452" s="39">
        <v>20.0</v>
      </c>
      <c r="D452" s="39"/>
      <c r="E452" s="30">
        <v>7644233.0</v>
      </c>
      <c r="F452" s="40"/>
      <c r="J452" s="41"/>
      <c r="K452" s="41"/>
      <c r="L452" s="41"/>
      <c r="N452" s="41"/>
      <c r="O452" s="41"/>
      <c r="P452" s="41"/>
      <c r="T452" s="38"/>
      <c r="U452" s="38"/>
      <c r="V452" s="38"/>
      <c r="W452" s="38"/>
    </row>
    <row r="453" ht="15.75" customHeight="1">
      <c r="A453" s="51" t="s">
        <v>60</v>
      </c>
      <c r="B453" s="51" t="s">
        <v>50</v>
      </c>
      <c r="C453" s="39">
        <v>20.0</v>
      </c>
      <c r="D453" s="39"/>
      <c r="E453" s="30">
        <v>7371439.0</v>
      </c>
      <c r="F453" s="40"/>
      <c r="J453" s="41"/>
      <c r="K453" s="41"/>
      <c r="L453" s="41"/>
      <c r="N453" s="41"/>
      <c r="O453" s="41"/>
      <c r="P453" s="41"/>
      <c r="T453" s="38"/>
      <c r="U453" s="38"/>
      <c r="V453" s="38"/>
      <c r="W453" s="38"/>
    </row>
    <row r="454" ht="15.75" customHeight="1">
      <c r="A454" s="51" t="s">
        <v>60</v>
      </c>
      <c r="B454" s="51" t="s">
        <v>50</v>
      </c>
      <c r="C454" s="39">
        <v>20.0</v>
      </c>
      <c r="D454" s="39" t="str">
        <f>CONCATENATE(A454,B454,C454)</f>
        <v>Com ABAP1BP3_120</v>
      </c>
      <c r="E454" s="30">
        <v>7577327.0</v>
      </c>
      <c r="F454" s="42">
        <f>AVERAGE(E452:E454)</f>
        <v>7530999.667</v>
      </c>
      <c r="G454" s="25">
        <f>STDEV(E452:E454)/F454*100</f>
        <v>1.887867193</v>
      </c>
      <c r="H454" s="42">
        <f>F454-$F$436</f>
        <v>1433221.333</v>
      </c>
      <c r="J454" s="46">
        <f>AVERAGE(E452:E454)</f>
        <v>7530999.667</v>
      </c>
      <c r="K454" s="46">
        <f>STDEV(E452:E454)/F454*100</f>
        <v>1.887867193</v>
      </c>
      <c r="L454" s="45">
        <f>J454-$J$436</f>
        <v>3272004.333</v>
      </c>
      <c r="N454" s="46">
        <f>AVERAGE(E452:E454)</f>
        <v>7530999.667</v>
      </c>
      <c r="O454" s="46">
        <f>STDEV(E452:E454)/F454*100</f>
        <v>1.887867193</v>
      </c>
      <c r="P454" s="45">
        <f>N454-$N$436</f>
        <v>3272004.333</v>
      </c>
      <c r="T454" s="37" t="str">
        <f>IF(H454&gt;0,"+","-")</f>
        <v>+</v>
      </c>
      <c r="U454" s="37" t="str">
        <f>IF(L454&gt;0,"+","-")</f>
        <v>+</v>
      </c>
      <c r="V454" s="37" t="str">
        <f>IF(P454&gt;0,"+","-")</f>
        <v>+</v>
      </c>
      <c r="W454" s="38" t="str">
        <f>IF(T454="+","1",IF(U454="+","2",IF(V454="+","3","ERRADO")))</f>
        <v>1</v>
      </c>
    </row>
    <row r="455" ht="15.75" customHeight="1">
      <c r="A455" s="51" t="s">
        <v>60</v>
      </c>
      <c r="B455" s="51" t="s">
        <v>51</v>
      </c>
      <c r="C455" s="39">
        <v>20.0</v>
      </c>
      <c r="D455" s="39"/>
      <c r="E455" s="30">
        <v>8783642.0</v>
      </c>
      <c r="F455" s="40"/>
      <c r="J455" s="41"/>
      <c r="K455" s="41"/>
      <c r="L455" s="41"/>
      <c r="N455" s="41"/>
      <c r="O455" s="41"/>
      <c r="P455" s="41"/>
      <c r="T455" s="38"/>
      <c r="U455" s="38"/>
      <c r="V455" s="38"/>
      <c r="W455" s="38"/>
    </row>
    <row r="456" ht="15.75" customHeight="1">
      <c r="A456" s="51" t="s">
        <v>60</v>
      </c>
      <c r="B456" s="51" t="s">
        <v>51</v>
      </c>
      <c r="C456" s="39">
        <v>20.0</v>
      </c>
      <c r="D456" s="39"/>
      <c r="E456" s="30">
        <v>8857501.0</v>
      </c>
      <c r="F456" s="40"/>
      <c r="J456" s="41"/>
      <c r="K456" s="41"/>
      <c r="L456" s="41"/>
      <c r="N456" s="41"/>
      <c r="O456" s="41"/>
      <c r="P456" s="41"/>
      <c r="T456" s="38"/>
      <c r="U456" s="38"/>
      <c r="V456" s="38"/>
      <c r="W456" s="38"/>
    </row>
    <row r="457" ht="15.75" customHeight="1">
      <c r="A457" s="51" t="s">
        <v>60</v>
      </c>
      <c r="B457" s="51" t="s">
        <v>51</v>
      </c>
      <c r="C457" s="39">
        <v>20.0</v>
      </c>
      <c r="D457" s="39" t="str">
        <f>CONCATENATE(A457,B457,C457)</f>
        <v>Com ABAP1BP3_220</v>
      </c>
      <c r="E457" s="30">
        <v>7478192.0</v>
      </c>
      <c r="F457" s="42">
        <f>AVERAGE(E455:E457)</f>
        <v>8373111.667</v>
      </c>
      <c r="G457" s="25">
        <f>STDEV(E455:E457)/F457*100</f>
        <v>9.266596871</v>
      </c>
      <c r="H457" s="42">
        <f>F457-$F$436</f>
        <v>2275333.333</v>
      </c>
      <c r="J457" s="46">
        <f>AVERAGE(E455:E457)</f>
        <v>8373111.667</v>
      </c>
      <c r="K457" s="46">
        <f>STDEV(E455:E457)/F457*100</f>
        <v>9.266596871</v>
      </c>
      <c r="L457" s="45">
        <f>J457-$J$436</f>
        <v>4114116.333</v>
      </c>
      <c r="N457" s="46">
        <f>AVERAGE(E455:E457)</f>
        <v>8373111.667</v>
      </c>
      <c r="O457" s="46">
        <f>STDEV(E455:E457)/F457*100</f>
        <v>9.266596871</v>
      </c>
      <c r="P457" s="45">
        <f>N457-$N$436</f>
        <v>4114116.333</v>
      </c>
      <c r="T457" s="37" t="str">
        <f>IF(H457&gt;0,"+","-")</f>
        <v>+</v>
      </c>
      <c r="U457" s="37" t="str">
        <f>IF(L457&gt;0,"+","-")</f>
        <v>+</v>
      </c>
      <c r="V457" s="37" t="str">
        <f>IF(P457&gt;0,"+","-")</f>
        <v>+</v>
      </c>
      <c r="W457" s="38" t="str">
        <f>IF(T457="+","1",IF(U457="+","2",IF(V457="+","3","ERRADO")))</f>
        <v>1</v>
      </c>
    </row>
    <row r="458" ht="15.75" customHeight="1">
      <c r="A458" s="51" t="s">
        <v>60</v>
      </c>
      <c r="B458" s="51" t="s">
        <v>52</v>
      </c>
      <c r="C458" s="39">
        <v>20.0</v>
      </c>
      <c r="D458" s="39"/>
      <c r="E458" s="30">
        <v>8469505.0</v>
      </c>
      <c r="F458" s="40"/>
      <c r="J458" s="41"/>
      <c r="K458" s="41"/>
      <c r="L458" s="41"/>
      <c r="N458" s="41"/>
      <c r="O458" s="41"/>
      <c r="P458" s="41"/>
      <c r="T458" s="38"/>
      <c r="U458" s="38"/>
      <c r="V458" s="38"/>
      <c r="W458" s="38"/>
    </row>
    <row r="459" ht="15.75" customHeight="1">
      <c r="A459" s="51" t="s">
        <v>60</v>
      </c>
      <c r="B459" s="51" t="s">
        <v>52</v>
      </c>
      <c r="C459" s="39">
        <v>20.0</v>
      </c>
      <c r="D459" s="39"/>
      <c r="E459" s="30">
        <v>7942070.0</v>
      </c>
      <c r="F459" s="40"/>
      <c r="J459" s="41"/>
      <c r="K459" s="41"/>
      <c r="L459" s="41"/>
      <c r="N459" s="41"/>
      <c r="O459" s="41"/>
      <c r="P459" s="41"/>
      <c r="T459" s="38"/>
      <c r="U459" s="38"/>
      <c r="V459" s="38"/>
      <c r="W459" s="38"/>
    </row>
    <row r="460" ht="15.75" customHeight="1">
      <c r="A460" s="51" t="s">
        <v>60</v>
      </c>
      <c r="B460" s="51" t="s">
        <v>52</v>
      </c>
      <c r="C460" s="39">
        <v>20.0</v>
      </c>
      <c r="D460" s="39" t="str">
        <f>CONCATENATE(A460,B460,C460)</f>
        <v>Com ABAP1BP3_320</v>
      </c>
      <c r="F460" s="42">
        <f>AVERAGE(E458:E460)</f>
        <v>8205787.5</v>
      </c>
      <c r="G460" s="48">
        <f>STDEV(E458:E460)/F460*100</f>
        <v>4.544997846</v>
      </c>
      <c r="H460" s="42">
        <f>F460-$F$436</f>
        <v>2108009.167</v>
      </c>
      <c r="I460" s="30">
        <v>6414641.0</v>
      </c>
      <c r="J460" s="46">
        <f>AVERAGE(E458:E460)</f>
        <v>8205787.5</v>
      </c>
      <c r="K460" s="46">
        <f>STDEV(E458:E460)/F460*100</f>
        <v>4.544997846</v>
      </c>
      <c r="L460" s="45">
        <f>J460-$J$436</f>
        <v>3946792.167</v>
      </c>
      <c r="N460" s="46">
        <f>AVERAGE(E458:E460)</f>
        <v>8205787.5</v>
      </c>
      <c r="O460" s="49">
        <f>STDEV(E458:E460)/F460*100</f>
        <v>4.544997846</v>
      </c>
      <c r="P460" s="45">
        <f>N460-$N$436</f>
        <v>3946792.167</v>
      </c>
      <c r="T460" s="37" t="str">
        <f>IF(H460&gt;0,"+","-")</f>
        <v>+</v>
      </c>
      <c r="U460" s="37" t="str">
        <f>IF(L460&gt;0,"+","-")</f>
        <v>+</v>
      </c>
      <c r="V460" s="37" t="str">
        <f>IF(P460&gt;0,"+","-")</f>
        <v>+</v>
      </c>
      <c r="W460" s="38" t="str">
        <f>IF(T460="+","1",IF(U460="+","2",IF(V460="+","3","ERRADO")))</f>
        <v>1</v>
      </c>
    </row>
    <row r="461" ht="15.75" customHeight="1">
      <c r="A461" s="51" t="s">
        <v>60</v>
      </c>
      <c r="B461" s="51" t="s">
        <v>53</v>
      </c>
      <c r="C461" s="39">
        <v>20.0</v>
      </c>
      <c r="D461" s="39"/>
      <c r="E461" s="30">
        <v>5813726.0</v>
      </c>
      <c r="F461" s="40"/>
      <c r="J461" s="41"/>
      <c r="K461" s="41"/>
      <c r="L461" s="41"/>
      <c r="N461" s="41"/>
      <c r="O461" s="41"/>
      <c r="P461" s="41"/>
      <c r="T461" s="38"/>
      <c r="U461" s="38"/>
      <c r="V461" s="38"/>
      <c r="W461" s="38"/>
    </row>
    <row r="462" ht="15.75" customHeight="1">
      <c r="A462" s="51" t="s">
        <v>60</v>
      </c>
      <c r="B462" s="51" t="s">
        <v>53</v>
      </c>
      <c r="C462" s="39">
        <v>20.0</v>
      </c>
      <c r="D462" s="39"/>
      <c r="E462" s="30">
        <v>6239570.0</v>
      </c>
      <c r="F462" s="40"/>
      <c r="J462" s="41"/>
      <c r="K462" s="41"/>
      <c r="L462" s="41"/>
      <c r="N462" s="41"/>
      <c r="O462" s="41"/>
      <c r="P462" s="41"/>
      <c r="T462" s="38"/>
      <c r="U462" s="38"/>
      <c r="V462" s="38"/>
      <c r="W462" s="38"/>
    </row>
    <row r="463" ht="15.75" customHeight="1">
      <c r="A463" s="51" t="s">
        <v>60</v>
      </c>
      <c r="B463" s="51" t="s">
        <v>53</v>
      </c>
      <c r="C463" s="39">
        <v>20.0</v>
      </c>
      <c r="D463" s="39" t="str">
        <f>CONCATENATE(A463,B463,C463)</f>
        <v>Com ABAP1BP3_420</v>
      </c>
      <c r="E463" s="30">
        <v>6573833.0</v>
      </c>
      <c r="F463" s="42">
        <f>AVERAGE(E461:E463)</f>
        <v>6209043</v>
      </c>
      <c r="G463" s="25">
        <f>STDEV(E461:E463)/F463*100</f>
        <v>6.135758712</v>
      </c>
      <c r="H463" s="42">
        <f>F463-$F$436</f>
        <v>111264.6667</v>
      </c>
      <c r="J463" s="46">
        <f>AVERAGE(E461:E463)</f>
        <v>6209043</v>
      </c>
      <c r="K463" s="46">
        <f>STDEV(E461:E463)/F463*100</f>
        <v>6.135758712</v>
      </c>
      <c r="L463" s="45">
        <f>J463-$J$436</f>
        <v>1950047.667</v>
      </c>
      <c r="N463" s="46">
        <f>AVERAGE(E461:E463)</f>
        <v>6209043</v>
      </c>
      <c r="O463" s="46">
        <f>STDEV(E461:E463)/F463*100</f>
        <v>6.135758712</v>
      </c>
      <c r="P463" s="45">
        <f>N463-$N$436</f>
        <v>1950047.667</v>
      </c>
      <c r="T463" s="37" t="str">
        <f>IF(H463&gt;0,"+","-")</f>
        <v>+</v>
      </c>
      <c r="U463" s="37" t="str">
        <f>IF(L463&gt;0,"+","-")</f>
        <v>+</v>
      </c>
      <c r="V463" s="37" t="str">
        <f>IF(P463&gt;0,"+","-")</f>
        <v>+</v>
      </c>
      <c r="W463" s="38" t="str">
        <f>IF(T463="+","1",IF(U463="+","2",IF(V463="+","3","ERRADO")))</f>
        <v>1</v>
      </c>
    </row>
    <row r="464" ht="15.75" customHeight="1">
      <c r="A464" s="51" t="s">
        <v>60</v>
      </c>
      <c r="B464" s="51" t="s">
        <v>54</v>
      </c>
      <c r="C464" s="39">
        <v>20.0</v>
      </c>
      <c r="D464" s="39"/>
      <c r="E464" s="30">
        <v>5699834.0</v>
      </c>
      <c r="F464" s="40"/>
      <c r="J464" s="41"/>
      <c r="K464" s="41"/>
      <c r="L464" s="41"/>
      <c r="N464" s="41"/>
      <c r="O464" s="41"/>
      <c r="P464" s="41"/>
      <c r="T464" s="38"/>
      <c r="U464" s="38"/>
      <c r="V464" s="38"/>
      <c r="W464" s="38"/>
    </row>
    <row r="465" ht="15.75" customHeight="1">
      <c r="A465" s="51" t="s">
        <v>60</v>
      </c>
      <c r="B465" s="51" t="s">
        <v>54</v>
      </c>
      <c r="C465" s="39">
        <v>20.0</v>
      </c>
      <c r="D465" s="39"/>
      <c r="E465" s="30">
        <v>6137695.0</v>
      </c>
      <c r="F465" s="40"/>
      <c r="J465" s="41"/>
      <c r="K465" s="41"/>
      <c r="L465" s="41"/>
      <c r="N465" s="41"/>
      <c r="O465" s="41"/>
      <c r="P465" s="41"/>
      <c r="T465" s="38"/>
      <c r="U465" s="38"/>
      <c r="V465" s="38"/>
      <c r="W465" s="38"/>
    </row>
    <row r="466" ht="15.75" customHeight="1">
      <c r="A466" s="51" t="s">
        <v>60</v>
      </c>
      <c r="B466" s="51" t="s">
        <v>54</v>
      </c>
      <c r="C466" s="39">
        <v>20.0</v>
      </c>
      <c r="D466" s="39" t="str">
        <f>CONCATENATE(A466,B466,C466)</f>
        <v>Com ABAP1BP3_520</v>
      </c>
      <c r="E466" s="30">
        <v>6029799.0</v>
      </c>
      <c r="F466" s="42">
        <f>AVERAGE(E464:E466)</f>
        <v>5955776</v>
      </c>
      <c r="G466" s="25">
        <f>STDEV(E464:E466)/F466*100</f>
        <v>3.830282249</v>
      </c>
      <c r="H466" s="42">
        <f>F466-$F$436</f>
        <v>-142002.3333</v>
      </c>
      <c r="J466" s="46">
        <f>AVERAGE(E464:E466)</f>
        <v>5955776</v>
      </c>
      <c r="K466" s="46">
        <f>STDEV(E464:E466)/F466*100</f>
        <v>3.830282249</v>
      </c>
      <c r="L466" s="45">
        <f>J466-$J$436</f>
        <v>1696780.667</v>
      </c>
      <c r="N466" s="46">
        <f>AVERAGE(E464:E466)</f>
        <v>5955776</v>
      </c>
      <c r="O466" s="46">
        <f>STDEV(E464:E466)/F466*100</f>
        <v>3.830282249</v>
      </c>
      <c r="P466" s="45">
        <f>N466-$N$436</f>
        <v>1696780.667</v>
      </c>
      <c r="T466" s="37" t="str">
        <f>IF(H466&gt;0,"+","-")</f>
        <v>-</v>
      </c>
      <c r="U466" s="37" t="str">
        <f>IF(L466&gt;0,"+","-")</f>
        <v>+</v>
      </c>
      <c r="V466" s="37" t="str">
        <f>IF(P466&gt;0,"+","-")</f>
        <v>+</v>
      </c>
      <c r="W466" s="38" t="str">
        <f>IF(T466="+","1",IF(U466="+","2",IF(V466="+","3","ERRADO")))</f>
        <v>2</v>
      </c>
    </row>
    <row r="467" ht="15.75" customHeight="1">
      <c r="A467" s="51" t="s">
        <v>60</v>
      </c>
      <c r="B467" s="51" t="s">
        <v>55</v>
      </c>
      <c r="C467" s="39">
        <v>20.0</v>
      </c>
      <c r="D467" s="39"/>
      <c r="E467" s="31">
        <v>7830678.0</v>
      </c>
      <c r="F467" s="40"/>
      <c r="J467" s="41"/>
      <c r="K467" s="41"/>
      <c r="L467" s="41"/>
      <c r="N467" s="41"/>
      <c r="O467" s="41"/>
      <c r="P467" s="41"/>
      <c r="T467" s="38"/>
      <c r="U467" s="38"/>
      <c r="V467" s="38"/>
      <c r="W467" s="38"/>
    </row>
    <row r="468" ht="15.75" customHeight="1">
      <c r="A468" s="51" t="s">
        <v>60</v>
      </c>
      <c r="B468" s="51" t="s">
        <v>55</v>
      </c>
      <c r="C468" s="39">
        <v>20.0</v>
      </c>
      <c r="D468" s="39"/>
      <c r="E468" s="31">
        <v>7548152.0</v>
      </c>
      <c r="F468" s="40"/>
      <c r="J468" s="41"/>
      <c r="K468" s="41"/>
      <c r="L468" s="41"/>
      <c r="N468" s="41"/>
      <c r="O468" s="41"/>
      <c r="P468" s="41"/>
      <c r="T468" s="38"/>
      <c r="U468" s="38"/>
      <c r="V468" s="38"/>
      <c r="W468" s="38"/>
    </row>
    <row r="469" ht="15.75" customHeight="1">
      <c r="A469" s="51" t="s">
        <v>60</v>
      </c>
      <c r="B469" s="51" t="s">
        <v>55</v>
      </c>
      <c r="C469" s="39">
        <v>20.0</v>
      </c>
      <c r="D469" s="39" t="str">
        <f>CONCATENATE(A469,B469,C469)</f>
        <v>Com ABAP10BP3_120</v>
      </c>
      <c r="E469" s="31">
        <v>8154203.0</v>
      </c>
      <c r="F469" s="42">
        <f>AVERAGE(E467:E469)</f>
        <v>7844344.333</v>
      </c>
      <c r="G469" s="25">
        <f>STDEV(E467:E469)/F469*100</f>
        <v>3.865925932</v>
      </c>
      <c r="H469" s="42">
        <f>F469-$F$436</f>
        <v>1746566</v>
      </c>
      <c r="J469" s="46">
        <f>AVERAGE(E467:E469)</f>
        <v>7844344.333</v>
      </c>
      <c r="K469" s="46">
        <f>STDEV(E467:E469)/F469*100</f>
        <v>3.865925932</v>
      </c>
      <c r="L469" s="45">
        <f>J469-$J$436</f>
        <v>3585349</v>
      </c>
      <c r="N469" s="46">
        <f>AVERAGE(E467:E469)</f>
        <v>7844344.333</v>
      </c>
      <c r="O469" s="46">
        <f>STDEV(E467:E469)/F469*100</f>
        <v>3.865925932</v>
      </c>
      <c r="P469" s="45">
        <f>N469-$N$436</f>
        <v>3585349</v>
      </c>
      <c r="T469" s="37" t="str">
        <f>IF(H469&gt;0,"+","-")</f>
        <v>+</v>
      </c>
      <c r="U469" s="37" t="str">
        <f>IF(L469&gt;0,"+","-")</f>
        <v>+</v>
      </c>
      <c r="V469" s="37" t="str">
        <f>IF(P469&gt;0,"+","-")</f>
        <v>+</v>
      </c>
      <c r="W469" s="38" t="str">
        <f>IF(T469="+","1",IF(U469="+","2",IF(V469="+","3","ERRADO")))</f>
        <v>1</v>
      </c>
    </row>
    <row r="470" ht="15.75" customHeight="1">
      <c r="A470" s="51" t="s">
        <v>60</v>
      </c>
      <c r="B470" s="51" t="s">
        <v>56</v>
      </c>
      <c r="C470" s="39">
        <v>20.0</v>
      </c>
      <c r="D470" s="39"/>
      <c r="E470" s="31">
        <v>6945527.0</v>
      </c>
      <c r="F470" s="40"/>
      <c r="J470" s="41"/>
      <c r="K470" s="41"/>
      <c r="L470" s="41"/>
      <c r="N470" s="41"/>
      <c r="O470" s="41"/>
      <c r="P470" s="41"/>
      <c r="T470" s="38"/>
      <c r="U470" s="38"/>
      <c r="V470" s="38"/>
      <c r="W470" s="38"/>
    </row>
    <row r="471" ht="15.75" customHeight="1">
      <c r="A471" s="51" t="s">
        <v>60</v>
      </c>
      <c r="B471" s="55" t="s">
        <v>56</v>
      </c>
      <c r="C471" s="39">
        <v>20.0</v>
      </c>
      <c r="D471" s="39"/>
      <c r="E471" s="31">
        <v>6740123.0</v>
      </c>
      <c r="F471" s="40"/>
      <c r="J471" s="41"/>
      <c r="K471" s="41"/>
      <c r="L471" s="41"/>
      <c r="N471" s="41"/>
      <c r="O471" s="41"/>
      <c r="P471" s="41"/>
      <c r="T471" s="38"/>
      <c r="U471" s="38"/>
      <c r="V471" s="38"/>
      <c r="W471" s="38"/>
    </row>
    <row r="472" ht="15.75" customHeight="1">
      <c r="A472" s="51" t="s">
        <v>60</v>
      </c>
      <c r="B472" s="55" t="s">
        <v>56</v>
      </c>
      <c r="C472" s="39">
        <v>20.0</v>
      </c>
      <c r="D472" s="39" t="str">
        <f>CONCATENATE(A472,B472,C472)</f>
        <v>Com ABAP10BP3_220</v>
      </c>
      <c r="E472" s="31">
        <v>6333521.0</v>
      </c>
      <c r="F472" s="42">
        <f>AVERAGE(E470:E472)</f>
        <v>6673057</v>
      </c>
      <c r="G472" s="25">
        <f>STDEV(E470:E472)/F472*100</f>
        <v>4.667519636</v>
      </c>
      <c r="H472" s="42">
        <f>F472-$F$436</f>
        <v>575278.6667</v>
      </c>
      <c r="J472" s="46">
        <f>AVERAGE(E470:E472)</f>
        <v>6673057</v>
      </c>
      <c r="K472" s="46">
        <f>STDEV(E470:E472)/F472*100</f>
        <v>4.667519636</v>
      </c>
      <c r="L472" s="45">
        <f>J472-$J$436</f>
        <v>2414061.667</v>
      </c>
      <c r="N472" s="46">
        <f>AVERAGE(E470:E472)</f>
        <v>6673057</v>
      </c>
      <c r="O472" s="49">
        <f>STDEV(E470:E472)/F472*100</f>
        <v>4.667519636</v>
      </c>
      <c r="P472" s="45">
        <f>N472-$N$436</f>
        <v>2414061.667</v>
      </c>
      <c r="T472" s="37" t="str">
        <f>IF(H472&gt;0,"+","-")</f>
        <v>+</v>
      </c>
      <c r="U472" s="37" t="str">
        <f>IF(L472&gt;0,"+","-")</f>
        <v>+</v>
      </c>
      <c r="V472" s="37" t="str">
        <f>IF(P472&gt;0,"+","-")</f>
        <v>+</v>
      </c>
      <c r="W472" s="38" t="str">
        <f>IF(T472="+","1",IF(U472="+","2",IF(V472="+","3","ERRADO")))</f>
        <v>1</v>
      </c>
    </row>
    <row r="473" ht="15.75" customHeight="1">
      <c r="A473" s="51" t="s">
        <v>60</v>
      </c>
      <c r="B473" s="55" t="s">
        <v>57</v>
      </c>
      <c r="C473" s="39">
        <v>20.0</v>
      </c>
      <c r="D473" s="39"/>
      <c r="E473" s="31">
        <v>2.0058834E7</v>
      </c>
      <c r="F473" s="40"/>
      <c r="J473" s="41"/>
      <c r="K473" s="41"/>
      <c r="L473" s="41"/>
      <c r="N473" s="41"/>
      <c r="O473" s="41"/>
      <c r="P473" s="41"/>
      <c r="T473" s="38"/>
      <c r="U473" s="38"/>
      <c r="V473" s="38"/>
      <c r="W473" s="38"/>
    </row>
    <row r="474" ht="15.75" customHeight="1">
      <c r="A474" s="51" t="s">
        <v>60</v>
      </c>
      <c r="B474" s="55" t="s">
        <v>57</v>
      </c>
      <c r="C474" s="39">
        <v>20.0</v>
      </c>
      <c r="D474" s="39"/>
      <c r="E474" s="31">
        <v>1.9061684E7</v>
      </c>
      <c r="F474" s="40"/>
      <c r="J474" s="41"/>
      <c r="K474" s="41"/>
      <c r="L474" s="41"/>
      <c r="N474" s="41"/>
      <c r="O474" s="41"/>
      <c r="P474" s="41"/>
      <c r="T474" s="38"/>
      <c r="U474" s="38"/>
      <c r="V474" s="38"/>
      <c r="W474" s="38"/>
    </row>
    <row r="475" ht="15.75" customHeight="1">
      <c r="A475" s="51" t="s">
        <v>60</v>
      </c>
      <c r="B475" s="55" t="s">
        <v>57</v>
      </c>
      <c r="C475" s="39">
        <v>20.0</v>
      </c>
      <c r="D475" s="39" t="str">
        <f>CONCATENATE(A475,B475,C475)</f>
        <v>Com ABAP10BP3_320</v>
      </c>
      <c r="E475" s="31">
        <v>1.8958094E7</v>
      </c>
      <c r="F475" s="42">
        <f>AVERAGE(E473:E475)</f>
        <v>19359537.33</v>
      </c>
      <c r="G475" s="25">
        <f>STDEV(E473:E475)/F475*100</f>
        <v>3.13963877</v>
      </c>
      <c r="H475" s="42">
        <f>F475-$F$436</f>
        <v>13261759</v>
      </c>
      <c r="J475" s="46">
        <f>AVERAGE(E473:E475)</f>
        <v>19359537.33</v>
      </c>
      <c r="K475" s="46">
        <f>STDEV(E473:E475)/F475*100</f>
        <v>3.13963877</v>
      </c>
      <c r="L475" s="45">
        <f>J475-$J$436</f>
        <v>15100542</v>
      </c>
      <c r="N475" s="46">
        <f>AVERAGE(E473:E475)</f>
        <v>19359537.33</v>
      </c>
      <c r="O475" s="46">
        <f>STDEV(E473:E475)/F475*100</f>
        <v>3.13963877</v>
      </c>
      <c r="P475" s="45">
        <f>N475-$N$436</f>
        <v>15100542</v>
      </c>
      <c r="T475" s="37" t="str">
        <f>IF(H475&gt;0,"+","-")</f>
        <v>+</v>
      </c>
      <c r="U475" s="37" t="str">
        <f>IF(L475&gt;0,"+","-")</f>
        <v>+</v>
      </c>
      <c r="V475" s="37" t="str">
        <f>IF(P475&gt;0,"+","-")</f>
        <v>+</v>
      </c>
      <c r="W475" s="38" t="str">
        <f>IF(T475="+","1",IF(U475="+","2",IF(V475="+","3","ERRADO")))</f>
        <v>1</v>
      </c>
    </row>
    <row r="476" ht="15.75" customHeight="1">
      <c r="A476" s="51" t="s">
        <v>60</v>
      </c>
      <c r="B476" s="55" t="s">
        <v>58</v>
      </c>
      <c r="C476" s="39">
        <v>20.0</v>
      </c>
      <c r="D476" s="39"/>
      <c r="E476" s="31">
        <v>9787267.0</v>
      </c>
      <c r="F476" s="40"/>
      <c r="J476" s="41"/>
      <c r="K476" s="41"/>
      <c r="L476" s="41"/>
      <c r="N476" s="41"/>
      <c r="O476" s="41"/>
      <c r="P476" s="41"/>
      <c r="T476" s="38"/>
      <c r="U476" s="38"/>
      <c r="V476" s="38"/>
      <c r="W476" s="38"/>
    </row>
    <row r="477" ht="15.75" customHeight="1">
      <c r="A477" s="51" t="s">
        <v>60</v>
      </c>
      <c r="B477" s="55" t="s">
        <v>58</v>
      </c>
      <c r="C477" s="39">
        <v>20.0</v>
      </c>
      <c r="D477" s="39"/>
      <c r="E477" s="31">
        <v>8312922.0</v>
      </c>
      <c r="F477" s="40"/>
      <c r="J477" s="41"/>
      <c r="K477" s="41"/>
      <c r="L477" s="41"/>
      <c r="N477" s="41"/>
      <c r="O477" s="41"/>
      <c r="P477" s="41"/>
      <c r="T477" s="38"/>
      <c r="U477" s="38"/>
      <c r="V477" s="38"/>
      <c r="W477" s="38"/>
    </row>
    <row r="478" ht="15.75" customHeight="1">
      <c r="A478" s="51" t="s">
        <v>60</v>
      </c>
      <c r="B478" s="55" t="s">
        <v>58</v>
      </c>
      <c r="C478" s="39">
        <v>20.0</v>
      </c>
      <c r="D478" s="39" t="str">
        <f>CONCATENATE(A478,B478,C478)</f>
        <v>Com ABAP10BP3_420</v>
      </c>
      <c r="E478" s="31">
        <v>9368534.0</v>
      </c>
      <c r="F478" s="42">
        <f>AVERAGE(E476:E478)</f>
        <v>9156241</v>
      </c>
      <c r="G478" s="25">
        <f>STDEV(E476:E478)/F478*100</f>
        <v>8.297651211</v>
      </c>
      <c r="H478" s="42">
        <f>F478-$F$436</f>
        <v>3058462.667</v>
      </c>
      <c r="J478" s="46">
        <f>AVERAGE(E476:E478)</f>
        <v>9156241</v>
      </c>
      <c r="K478" s="46">
        <f>STDEV(E476:E478)/F478*100</f>
        <v>8.297651211</v>
      </c>
      <c r="L478" s="45">
        <f>J478-$J$436</f>
        <v>4897245.667</v>
      </c>
      <c r="N478" s="46">
        <f>AVERAGE(E476:E478)</f>
        <v>9156241</v>
      </c>
      <c r="O478" s="46">
        <f>STDEV(E476:E478)/F478*100</f>
        <v>8.297651211</v>
      </c>
      <c r="P478" s="45">
        <f>N478-$N$436</f>
        <v>4897245.667</v>
      </c>
      <c r="T478" s="37" t="str">
        <f>IF(H478&gt;0,"+","-")</f>
        <v>+</v>
      </c>
      <c r="U478" s="37" t="str">
        <f>IF(L478&gt;0,"+","-")</f>
        <v>+</v>
      </c>
      <c r="V478" s="37" t="str">
        <f>IF(P478&gt;0,"+","-")</f>
        <v>+</v>
      </c>
      <c r="W478" s="38" t="str">
        <f>IF(T478="+","1",IF(U478="+","2",IF(V478="+","3","ERRADO")))</f>
        <v>1</v>
      </c>
    </row>
    <row r="479" ht="15.75" customHeight="1">
      <c r="A479" s="51" t="s">
        <v>60</v>
      </c>
      <c r="B479" s="55" t="s">
        <v>59</v>
      </c>
      <c r="C479" s="39">
        <v>20.0</v>
      </c>
      <c r="D479" s="39"/>
      <c r="E479" s="31">
        <v>5252353.0</v>
      </c>
      <c r="F479" s="40"/>
      <c r="J479" s="41"/>
      <c r="K479" s="41"/>
      <c r="L479" s="41"/>
      <c r="N479" s="41"/>
      <c r="O479" s="41"/>
      <c r="P479" s="41"/>
      <c r="T479" s="38"/>
      <c r="U479" s="38"/>
      <c r="V479" s="38"/>
      <c r="W479" s="38"/>
    </row>
    <row r="480" ht="15.75" customHeight="1">
      <c r="A480" s="51" t="s">
        <v>60</v>
      </c>
      <c r="B480" s="55" t="s">
        <v>59</v>
      </c>
      <c r="C480" s="39">
        <v>20.0</v>
      </c>
      <c r="D480" s="39"/>
      <c r="E480" s="31">
        <v>6424660.0</v>
      </c>
      <c r="F480" s="40"/>
      <c r="J480" s="41"/>
      <c r="K480" s="41"/>
      <c r="L480" s="41"/>
      <c r="N480" s="41"/>
      <c r="O480" s="41"/>
      <c r="P480" s="41"/>
      <c r="T480" s="38"/>
      <c r="U480" s="38"/>
      <c r="V480" s="38"/>
      <c r="W480" s="38"/>
    </row>
    <row r="481" ht="15.75" customHeight="1">
      <c r="A481" s="51" t="s">
        <v>60</v>
      </c>
      <c r="B481" s="55" t="s">
        <v>59</v>
      </c>
      <c r="C481" s="39">
        <v>20.0</v>
      </c>
      <c r="D481" s="39" t="str">
        <f>CONCATENATE(A481,B481,C481)</f>
        <v>Com ABAP10BP3_520</v>
      </c>
      <c r="E481" s="31">
        <v>5880983.0</v>
      </c>
      <c r="F481" s="42">
        <f>AVERAGE(E479:E481)</f>
        <v>5852665.333</v>
      </c>
      <c r="G481" s="25">
        <f>STDEV(E479:E481)/F481*100</f>
        <v>10.02391668</v>
      </c>
      <c r="H481" s="42">
        <f>F481-$F$436</f>
        <v>-245113</v>
      </c>
      <c r="J481" s="46">
        <f>AVERAGE(E479:E481)</f>
        <v>5852665.333</v>
      </c>
      <c r="K481" s="46">
        <f>STDEV(E479:E481)/F481*100</f>
        <v>10.02391668</v>
      </c>
      <c r="L481" s="45">
        <f>J481-$J$436</f>
        <v>1593670</v>
      </c>
      <c r="N481" s="46">
        <f>AVERAGE(E479:E481)</f>
        <v>5852665.333</v>
      </c>
      <c r="O481" s="46">
        <f>STDEV(E479:E481)/F481*100</f>
        <v>10.02391668</v>
      </c>
      <c r="P481" s="45">
        <f>N481-$N$436</f>
        <v>1593670</v>
      </c>
      <c r="T481" s="37" t="str">
        <f>IF(H481&gt;0,"+","-")</f>
        <v>-</v>
      </c>
      <c r="U481" s="37" t="str">
        <f>IF(L481&gt;0,"+","-")</f>
        <v>+</v>
      </c>
      <c r="V481" s="37" t="str">
        <f>IF(P481&gt;0,"+","-")</f>
        <v>+</v>
      </c>
      <c r="W481" s="38" t="str">
        <f>IF(T481="+","1",IF(U481="+","2",IF(V481="+","3","ERRADO")))</f>
        <v>2</v>
      </c>
    </row>
    <row r="482" ht="15.75" customHeight="1">
      <c r="A482" s="25" t="s">
        <v>42</v>
      </c>
      <c r="B482" s="25" t="s">
        <v>43</v>
      </c>
      <c r="C482" s="39">
        <v>25.0</v>
      </c>
      <c r="D482" s="39"/>
      <c r="E482" s="28">
        <v>9884497.0</v>
      </c>
      <c r="F482" s="40"/>
      <c r="J482" s="53"/>
      <c r="K482" s="53"/>
      <c r="L482" s="53"/>
      <c r="N482" s="53"/>
      <c r="O482" s="53"/>
      <c r="P482" s="53"/>
      <c r="T482" s="38"/>
      <c r="U482" s="38"/>
      <c r="V482" s="38"/>
      <c r="W482" s="38"/>
    </row>
    <row r="483" ht="15.75" customHeight="1">
      <c r="A483" s="25" t="s">
        <v>42</v>
      </c>
      <c r="B483" s="25" t="s">
        <v>43</v>
      </c>
      <c r="C483" s="39">
        <v>25.0</v>
      </c>
      <c r="D483" s="39"/>
      <c r="E483" s="28">
        <v>9787659.0</v>
      </c>
      <c r="F483" s="40"/>
      <c r="J483" s="53"/>
      <c r="K483" s="53"/>
      <c r="L483" s="53"/>
      <c r="N483" s="53"/>
      <c r="O483" s="53"/>
      <c r="P483" s="53"/>
      <c r="T483" s="38"/>
      <c r="U483" s="38"/>
      <c r="V483" s="38"/>
      <c r="W483" s="38"/>
    </row>
    <row r="484" ht="15.75" customHeight="1">
      <c r="A484" s="25" t="s">
        <v>42</v>
      </c>
      <c r="B484" s="25" t="s">
        <v>43</v>
      </c>
      <c r="C484" s="39">
        <v>25.0</v>
      </c>
      <c r="D484" s="39" t="str">
        <f>CONCATENATE(A484,B484,C484)</f>
        <v>Sem ABAPbranco25</v>
      </c>
      <c r="E484" s="28">
        <v>8083864.0</v>
      </c>
      <c r="F484" s="42">
        <f>AVERAGE(E482:E484)</f>
        <v>9252006.667</v>
      </c>
      <c r="G484" s="25">
        <f>STDEV(E482:E484)/F484*100</f>
        <v>10.94680656</v>
      </c>
      <c r="H484" s="25" t="s">
        <v>44</v>
      </c>
      <c r="J484" s="43">
        <v>2783772.0</v>
      </c>
      <c r="K484" s="41" t="s">
        <v>44</v>
      </c>
      <c r="L484" s="41" t="s">
        <v>44</v>
      </c>
      <c r="N484" s="43">
        <v>2452018.3333333335</v>
      </c>
      <c r="O484" s="41" t="s">
        <v>44</v>
      </c>
      <c r="P484" s="41" t="s">
        <v>44</v>
      </c>
      <c r="T484" s="38"/>
      <c r="U484" s="38"/>
      <c r="V484" s="38"/>
      <c r="W484" s="38"/>
    </row>
    <row r="485" ht="15.75" customHeight="1">
      <c r="A485" s="25" t="s">
        <v>42</v>
      </c>
      <c r="B485" s="25" t="s">
        <v>45</v>
      </c>
      <c r="C485" s="39">
        <v>25.0</v>
      </c>
      <c r="D485" s="39"/>
      <c r="E485" s="29">
        <v>9707961.0</v>
      </c>
      <c r="F485" s="40"/>
      <c r="J485" s="41"/>
      <c r="K485" s="41"/>
      <c r="L485" s="41"/>
      <c r="N485" s="41"/>
      <c r="O485" s="41"/>
      <c r="P485" s="41"/>
      <c r="T485" s="38"/>
      <c r="U485" s="38"/>
      <c r="V485" s="38"/>
      <c r="W485" s="38"/>
    </row>
    <row r="486" ht="15.75" customHeight="1">
      <c r="A486" s="25" t="s">
        <v>42</v>
      </c>
      <c r="B486" s="25" t="s">
        <v>45</v>
      </c>
      <c r="C486" s="39">
        <v>25.0</v>
      </c>
      <c r="D486" s="39"/>
      <c r="E486" s="29">
        <v>1.0791159E7</v>
      </c>
      <c r="F486" s="40"/>
      <c r="J486" s="41"/>
      <c r="K486" s="41"/>
      <c r="L486" s="41"/>
      <c r="N486" s="41"/>
      <c r="O486" s="41"/>
      <c r="P486" s="41"/>
      <c r="T486" s="38"/>
      <c r="U486" s="38"/>
      <c r="V486" s="38"/>
      <c r="W486" s="38"/>
    </row>
    <row r="487" ht="15.75" customHeight="1">
      <c r="A487" s="25" t="s">
        <v>42</v>
      </c>
      <c r="B487" s="25" t="s">
        <v>45</v>
      </c>
      <c r="C487" s="39">
        <v>25.0</v>
      </c>
      <c r="D487" s="39" t="str">
        <f>CONCATENATE(A487,B487,C487)</f>
        <v>Sem ABAPC125</v>
      </c>
      <c r="E487" s="29">
        <v>1.0681861E7</v>
      </c>
      <c r="F487" s="42">
        <f>AVERAGE(E485:E487)</f>
        <v>10393660.33</v>
      </c>
      <c r="G487" s="25">
        <f>STDEV(E485:E487)/F487*100</f>
        <v>5.73755855</v>
      </c>
      <c r="H487" s="42">
        <f>F487-$F$484</f>
        <v>1141653.667</v>
      </c>
      <c r="J487" s="46">
        <f>AVERAGE(E485:E487)</f>
        <v>10393660.33</v>
      </c>
      <c r="K487" s="46">
        <f>STDEV(E485:E487)/F487*100</f>
        <v>5.73755855</v>
      </c>
      <c r="L487" s="45">
        <f>J487-$J$484</f>
        <v>7609888.333</v>
      </c>
      <c r="N487" s="46">
        <f>AVERAGE(E485:E487)</f>
        <v>10393660.33</v>
      </c>
      <c r="O487" s="46">
        <f>STDEV(E485:E487)/F487*100</f>
        <v>5.73755855</v>
      </c>
      <c r="P487" s="45">
        <f>N487-$N$484</f>
        <v>7941642</v>
      </c>
      <c r="T487" s="37" t="str">
        <f>IF(H487&gt;0,"+","-")</f>
        <v>+</v>
      </c>
      <c r="U487" s="37" t="str">
        <f>IF(L487&gt;0,"+","-")</f>
        <v>+</v>
      </c>
      <c r="V487" s="37" t="str">
        <f>IF(P487&gt;0,"+","-")</f>
        <v>+</v>
      </c>
      <c r="W487" s="38" t="str">
        <f>IF(T487="+","1",IF(U487="+","2",IF(V487="+","3","ERRADO")))</f>
        <v>1</v>
      </c>
    </row>
    <row r="488" ht="15.75" customHeight="1">
      <c r="A488" s="25" t="s">
        <v>42</v>
      </c>
      <c r="B488" s="25" t="s">
        <v>46</v>
      </c>
      <c r="C488" s="39">
        <v>25.0</v>
      </c>
      <c r="D488" s="39"/>
      <c r="E488" s="29">
        <v>8153098.0</v>
      </c>
      <c r="F488" s="40"/>
      <c r="J488" s="41"/>
      <c r="K488" s="41"/>
      <c r="L488" s="41"/>
      <c r="N488" s="41"/>
      <c r="O488" s="41"/>
      <c r="P488" s="41"/>
      <c r="T488" s="38"/>
      <c r="U488" s="38"/>
      <c r="V488" s="38"/>
      <c r="W488" s="38"/>
    </row>
    <row r="489" ht="15.75" customHeight="1">
      <c r="A489" s="25" t="s">
        <v>42</v>
      </c>
      <c r="B489" s="25" t="s">
        <v>46</v>
      </c>
      <c r="C489" s="39">
        <v>25.0</v>
      </c>
      <c r="D489" s="39"/>
      <c r="E489" s="29">
        <v>8142016.0</v>
      </c>
      <c r="F489" s="40"/>
      <c r="J489" s="41"/>
      <c r="K489" s="41"/>
      <c r="L489" s="41"/>
      <c r="N489" s="41"/>
      <c r="O489" s="41"/>
      <c r="P489" s="41"/>
      <c r="T489" s="38"/>
      <c r="U489" s="38"/>
      <c r="V489" s="38"/>
      <c r="W489" s="38"/>
    </row>
    <row r="490" ht="15.75" customHeight="1">
      <c r="A490" s="25" t="s">
        <v>42</v>
      </c>
      <c r="B490" s="25" t="s">
        <v>46</v>
      </c>
      <c r="C490" s="39">
        <v>25.0</v>
      </c>
      <c r="D490" s="39" t="str">
        <f>CONCATENATE(A490,B490,C490)</f>
        <v>Sem ABAPC225</v>
      </c>
      <c r="E490" s="29">
        <v>8181061.0</v>
      </c>
      <c r="F490" s="42">
        <f>AVERAGE(E488:E490)</f>
        <v>8158725</v>
      </c>
      <c r="G490" s="25">
        <f>STDEV(E488:E490)/F490*100</f>
        <v>0.246625725</v>
      </c>
      <c r="H490" s="42">
        <f>F490-$F$484</f>
        <v>-1093281.667</v>
      </c>
      <c r="J490" s="46">
        <f>AVERAGE(E488:E490)</f>
        <v>8158725</v>
      </c>
      <c r="K490" s="46">
        <f>STDEV(E488:E490)/F490*100</f>
        <v>0.246625725</v>
      </c>
      <c r="L490" s="45">
        <f>J490-$J$484</f>
        <v>5374953</v>
      </c>
      <c r="N490" s="46">
        <f>AVERAGE(E488:E490)</f>
        <v>8158725</v>
      </c>
      <c r="O490" s="46">
        <f>STDEV(E488:E490)/F490*100</f>
        <v>0.246625725</v>
      </c>
      <c r="P490" s="45">
        <f>N490-$N$484</f>
        <v>5706706.667</v>
      </c>
      <c r="T490" s="37" t="str">
        <f>IF(H490&gt;0,"+","-")</f>
        <v>-</v>
      </c>
      <c r="U490" s="37" t="str">
        <f>IF(L490&gt;0,"+","-")</f>
        <v>+</v>
      </c>
      <c r="V490" s="37" t="str">
        <f>IF(P490&gt;0,"+","-")</f>
        <v>+</v>
      </c>
      <c r="W490" s="38" t="str">
        <f>IF(T490="+","1",IF(U490="+","2",IF(V490="+","3","ERRADO")))</f>
        <v>2</v>
      </c>
    </row>
    <row r="491" ht="15.75" customHeight="1">
      <c r="A491" s="25" t="s">
        <v>42</v>
      </c>
      <c r="B491" s="25" t="s">
        <v>47</v>
      </c>
      <c r="C491" s="39">
        <v>25.0</v>
      </c>
      <c r="D491" s="39"/>
      <c r="E491" s="29">
        <v>7777591.0</v>
      </c>
      <c r="F491" s="40"/>
      <c r="J491" s="41"/>
      <c r="K491" s="41"/>
      <c r="L491" s="41"/>
      <c r="N491" s="41"/>
      <c r="O491" s="41"/>
      <c r="P491" s="41"/>
      <c r="T491" s="38"/>
      <c r="U491" s="38"/>
      <c r="V491" s="38"/>
      <c r="W491" s="38"/>
    </row>
    <row r="492" ht="15.75" customHeight="1">
      <c r="A492" s="25" t="s">
        <v>42</v>
      </c>
      <c r="B492" s="25" t="s">
        <v>47</v>
      </c>
      <c r="C492" s="39">
        <v>25.0</v>
      </c>
      <c r="D492" s="39"/>
      <c r="E492" s="29">
        <v>7204750.0</v>
      </c>
      <c r="F492" s="40"/>
      <c r="J492" s="41"/>
      <c r="K492" s="41"/>
      <c r="L492" s="41"/>
      <c r="N492" s="41"/>
      <c r="O492" s="41"/>
      <c r="P492" s="41"/>
      <c r="T492" s="38"/>
      <c r="U492" s="38"/>
      <c r="V492" s="38"/>
      <c r="W492" s="38"/>
    </row>
    <row r="493" ht="15.75" customHeight="1">
      <c r="A493" s="25" t="s">
        <v>42</v>
      </c>
      <c r="B493" s="25" t="s">
        <v>47</v>
      </c>
      <c r="C493" s="39">
        <v>25.0</v>
      </c>
      <c r="D493" s="39" t="str">
        <f>CONCATENATE(A493,B493,C493)</f>
        <v>Sem ABAPC325</v>
      </c>
      <c r="E493" s="29">
        <v>7247819.0</v>
      </c>
      <c r="F493" s="42">
        <f>AVERAGE(E491:E493)</f>
        <v>7410053.333</v>
      </c>
      <c r="G493" s="25">
        <f>STDEV(E491:E493)/F493*100</f>
        <v>4.305294071</v>
      </c>
      <c r="H493" s="42">
        <f>F493-$F$484</f>
        <v>-1841953.333</v>
      </c>
      <c r="J493" s="46">
        <f>AVERAGE(E491:E493)</f>
        <v>7410053.333</v>
      </c>
      <c r="K493" s="46">
        <f>STDEV(E491:E493)/F493*100</f>
        <v>4.305294071</v>
      </c>
      <c r="L493" s="45">
        <f>J493-$J$484</f>
        <v>4626281.333</v>
      </c>
      <c r="N493" s="46">
        <f>AVERAGE(E491:E493)</f>
        <v>7410053.333</v>
      </c>
      <c r="O493" s="46">
        <f>STDEV(E491:E493)/F493*100</f>
        <v>4.305294071</v>
      </c>
      <c r="P493" s="45">
        <f>N493-$N$484</f>
        <v>4958035</v>
      </c>
      <c r="T493" s="37" t="str">
        <f>IF(H493&gt;0,"+","-")</f>
        <v>-</v>
      </c>
      <c r="U493" s="37" t="str">
        <f>IF(L493&gt;0,"+","-")</f>
        <v>+</v>
      </c>
      <c r="V493" s="37" t="str">
        <f>IF(P493&gt;0,"+","-")</f>
        <v>+</v>
      </c>
      <c r="W493" s="38" t="str">
        <f>IF(T493="+","1",IF(U493="+","2",IF(V493="+","3","ERRADO")))</f>
        <v>2</v>
      </c>
    </row>
    <row r="494" ht="15.75" customHeight="1">
      <c r="A494" s="25" t="s">
        <v>42</v>
      </c>
      <c r="B494" s="25" t="s">
        <v>48</v>
      </c>
      <c r="C494" s="39">
        <v>25.0</v>
      </c>
      <c r="D494" s="39"/>
      <c r="E494" s="29">
        <v>6168776.0</v>
      </c>
      <c r="F494" s="40"/>
      <c r="J494" s="41"/>
      <c r="K494" s="41"/>
      <c r="L494" s="41"/>
      <c r="N494" s="41"/>
      <c r="O494" s="41"/>
      <c r="P494" s="41"/>
      <c r="T494" s="38"/>
      <c r="U494" s="38"/>
      <c r="V494" s="38"/>
      <c r="W494" s="38"/>
    </row>
    <row r="495" ht="15.75" customHeight="1">
      <c r="A495" s="25" t="s">
        <v>42</v>
      </c>
      <c r="B495" s="25" t="s">
        <v>48</v>
      </c>
      <c r="C495" s="39">
        <v>25.0</v>
      </c>
      <c r="D495" s="39"/>
      <c r="E495" s="29">
        <v>6128568.0</v>
      </c>
      <c r="F495" s="40"/>
      <c r="J495" s="41"/>
      <c r="K495" s="41"/>
      <c r="L495" s="41"/>
      <c r="N495" s="41"/>
      <c r="O495" s="41"/>
      <c r="P495" s="41"/>
      <c r="T495" s="38"/>
      <c r="U495" s="38"/>
      <c r="V495" s="38"/>
      <c r="W495" s="38"/>
    </row>
    <row r="496" ht="15.75" customHeight="1">
      <c r="A496" s="25" t="s">
        <v>42</v>
      </c>
      <c r="B496" s="25" t="s">
        <v>48</v>
      </c>
      <c r="C496" s="39">
        <v>25.0</v>
      </c>
      <c r="D496" s="39" t="str">
        <f>CONCATENATE(A496,B496,C496)</f>
        <v>Sem ABAPC425</v>
      </c>
      <c r="E496" s="29">
        <v>6136787.0</v>
      </c>
      <c r="F496" s="42">
        <f>AVERAGE(E494:E496)</f>
        <v>6144710.333</v>
      </c>
      <c r="G496" s="25">
        <f>STDEV(E494:E496)/F496*100</f>
        <v>0.3457082206</v>
      </c>
      <c r="H496" s="42">
        <f>F496-$F$484</f>
        <v>-3107296.333</v>
      </c>
      <c r="J496" s="46">
        <f>AVERAGE(E494:E496)</f>
        <v>6144710.333</v>
      </c>
      <c r="K496" s="46">
        <f>STDEV(E494:E496)/F496*100</f>
        <v>0.3457082206</v>
      </c>
      <c r="L496" s="45">
        <f>J496-$J$484</f>
        <v>3360938.333</v>
      </c>
      <c r="N496" s="46">
        <f>AVERAGE(E494:E496)</f>
        <v>6144710.333</v>
      </c>
      <c r="O496" s="49">
        <f>STDEV(E494:E496)/F496*100</f>
        <v>0.3457082206</v>
      </c>
      <c r="P496" s="45">
        <f>N496-$N$484</f>
        <v>3692692</v>
      </c>
      <c r="T496" s="37" t="str">
        <f>IF(H496&gt;0,"+","-")</f>
        <v>-</v>
      </c>
      <c r="U496" s="37" t="str">
        <f>IF(L496&gt;0,"+","-")</f>
        <v>+</v>
      </c>
      <c r="V496" s="37" t="str">
        <f>IF(P496&gt;0,"+","-")</f>
        <v>+</v>
      </c>
      <c r="W496" s="38" t="str">
        <f>IF(T496="+","1",IF(U496="+","2",IF(V496="+","3","ERRADO")))</f>
        <v>2</v>
      </c>
    </row>
    <row r="497" ht="15.75" customHeight="1">
      <c r="A497" s="25" t="s">
        <v>42</v>
      </c>
      <c r="B497" s="25" t="s">
        <v>49</v>
      </c>
      <c r="C497" s="39">
        <v>25.0</v>
      </c>
      <c r="D497" s="39"/>
      <c r="E497" s="29">
        <v>8185237.0</v>
      </c>
      <c r="F497" s="40"/>
      <c r="J497" s="41"/>
      <c r="K497" s="41"/>
      <c r="L497" s="41"/>
      <c r="N497" s="41"/>
      <c r="O497" s="41"/>
      <c r="P497" s="41"/>
      <c r="T497" s="38"/>
      <c r="U497" s="38"/>
      <c r="V497" s="38"/>
      <c r="W497" s="38"/>
    </row>
    <row r="498" ht="15.75" customHeight="1">
      <c r="A498" s="25" t="s">
        <v>42</v>
      </c>
      <c r="B498" s="25" t="s">
        <v>49</v>
      </c>
      <c r="C498" s="39">
        <v>25.0</v>
      </c>
      <c r="D498" s="39"/>
      <c r="E498" s="29">
        <v>8683915.0</v>
      </c>
      <c r="F498" s="40"/>
      <c r="J498" s="41"/>
      <c r="K498" s="41"/>
      <c r="L498" s="41"/>
      <c r="N498" s="41"/>
      <c r="O498" s="41"/>
      <c r="P498" s="41"/>
      <c r="T498" s="38"/>
      <c r="U498" s="38"/>
      <c r="V498" s="38"/>
      <c r="W498" s="38"/>
    </row>
    <row r="499" ht="15.75" customHeight="1">
      <c r="A499" s="25" t="s">
        <v>42</v>
      </c>
      <c r="B499" s="25" t="s">
        <v>49</v>
      </c>
      <c r="C499" s="39">
        <v>25.0</v>
      </c>
      <c r="D499" s="39" t="str">
        <f>CONCATENATE(A499,B499,C499)</f>
        <v>Sem ABAPC525</v>
      </c>
      <c r="E499" s="29">
        <v>8258309.0</v>
      </c>
      <c r="F499" s="42">
        <f>AVERAGE(E497:E499)</f>
        <v>8375820.333</v>
      </c>
      <c r="G499" s="25">
        <f>STDEV(E497:E499)/F499*100</f>
        <v>3.215299051</v>
      </c>
      <c r="H499" s="42">
        <f>F499-$F$484</f>
        <v>-876186.3333</v>
      </c>
      <c r="J499" s="46">
        <f>AVERAGE(E497:E499)</f>
        <v>8375820.333</v>
      </c>
      <c r="K499" s="46">
        <f>STDEV(E497:E499)/F499*100</f>
        <v>3.215299051</v>
      </c>
      <c r="L499" s="45">
        <f>J499-$J$484</f>
        <v>5592048.333</v>
      </c>
      <c r="N499" s="46">
        <f>AVERAGE(E497:E499)</f>
        <v>8375820.333</v>
      </c>
      <c r="O499" s="46">
        <f>STDEV(E497:E499)/F499*100</f>
        <v>3.215299051</v>
      </c>
      <c r="P499" s="45">
        <f>N499-$N$484</f>
        <v>5923802</v>
      </c>
      <c r="T499" s="37" t="str">
        <f>IF(H499&gt;0,"+","-")</f>
        <v>-</v>
      </c>
      <c r="U499" s="37" t="str">
        <f>IF(L499&gt;0,"+","-")</f>
        <v>+</v>
      </c>
      <c r="V499" s="37" t="str">
        <f>IF(P499&gt;0,"+","-")</f>
        <v>+</v>
      </c>
      <c r="W499" s="38" t="str">
        <f>IF(T499="+","1",IF(U499="+","2",IF(V499="+","3","ERRADO")))</f>
        <v>2</v>
      </c>
    </row>
    <row r="500" ht="15.75" customHeight="1">
      <c r="A500" s="25" t="s">
        <v>42</v>
      </c>
      <c r="B500" s="25" t="s">
        <v>50</v>
      </c>
      <c r="C500" s="39">
        <v>25.0</v>
      </c>
      <c r="D500" s="39"/>
      <c r="E500" s="30">
        <v>7705667.0</v>
      </c>
      <c r="F500" s="40"/>
      <c r="J500" s="41"/>
      <c r="K500" s="41"/>
      <c r="L500" s="41"/>
      <c r="N500" s="41"/>
      <c r="O500" s="41"/>
      <c r="P500" s="41"/>
      <c r="T500" s="38"/>
      <c r="U500" s="38"/>
      <c r="V500" s="38"/>
      <c r="W500" s="38"/>
    </row>
    <row r="501" ht="15.75" customHeight="1">
      <c r="A501" s="25" t="s">
        <v>42</v>
      </c>
      <c r="B501" s="25" t="s">
        <v>50</v>
      </c>
      <c r="C501" s="39">
        <v>25.0</v>
      </c>
      <c r="D501" s="39"/>
      <c r="E501" s="30">
        <v>7641050.0</v>
      </c>
      <c r="F501" s="40"/>
      <c r="J501" s="41"/>
      <c r="K501" s="41"/>
      <c r="L501" s="41"/>
      <c r="N501" s="41"/>
      <c r="O501" s="41"/>
      <c r="P501" s="41"/>
      <c r="T501" s="38"/>
      <c r="U501" s="38"/>
      <c r="V501" s="38"/>
      <c r="W501" s="38"/>
    </row>
    <row r="502" ht="15.75" customHeight="1">
      <c r="A502" s="25" t="s">
        <v>42</v>
      </c>
      <c r="B502" s="25" t="s">
        <v>50</v>
      </c>
      <c r="C502" s="39">
        <v>25.0</v>
      </c>
      <c r="D502" s="39" t="str">
        <f>CONCATENATE(A502,B502,C502)</f>
        <v>Sem ABAP1BP3_125</v>
      </c>
      <c r="E502" s="30">
        <v>7179193.0</v>
      </c>
      <c r="F502" s="42">
        <f>AVERAGE(E500:E502)</f>
        <v>7508636.667</v>
      </c>
      <c r="G502" s="25">
        <f>STDEV(E500:E502)/F502*100</f>
        <v>3.823997601</v>
      </c>
      <c r="H502" s="42">
        <f>F502-$F$484</f>
        <v>-1743370</v>
      </c>
      <c r="J502" s="46">
        <f>AVERAGE(E500:E502)</f>
        <v>7508636.667</v>
      </c>
      <c r="K502" s="46">
        <f>STDEV(E500:E502)/F502*100</f>
        <v>3.823997601</v>
      </c>
      <c r="L502" s="45">
        <f>J502-$J$484</f>
        <v>4724864.667</v>
      </c>
      <c r="N502" s="46">
        <f>AVERAGE(E500:E502)</f>
        <v>7508636.667</v>
      </c>
      <c r="O502" s="46">
        <f>STDEV(E500:E502)/F502*100</f>
        <v>3.823997601</v>
      </c>
      <c r="P502" s="45">
        <f>N502-$N$484</f>
        <v>5056618.333</v>
      </c>
      <c r="T502" s="37" t="str">
        <f>IF(H502&gt;0,"+","-")</f>
        <v>-</v>
      </c>
      <c r="U502" s="37" t="str">
        <f>IF(L502&gt;0,"+","-")</f>
        <v>+</v>
      </c>
      <c r="V502" s="37" t="str">
        <f>IF(P502&gt;0,"+","-")</f>
        <v>+</v>
      </c>
      <c r="W502" s="38" t="str">
        <f>IF(T502="+","1",IF(U502="+","2",IF(V502="+","3","ERRADO")))</f>
        <v>2</v>
      </c>
    </row>
    <row r="503" ht="15.75" customHeight="1">
      <c r="A503" s="25" t="s">
        <v>42</v>
      </c>
      <c r="B503" s="25" t="s">
        <v>51</v>
      </c>
      <c r="C503" s="39">
        <v>25.0</v>
      </c>
      <c r="D503" s="39"/>
      <c r="E503" s="30">
        <v>7843254.0</v>
      </c>
      <c r="F503" s="40"/>
      <c r="J503" s="41"/>
      <c r="K503" s="41"/>
      <c r="L503" s="41"/>
      <c r="N503" s="41"/>
      <c r="O503" s="41"/>
      <c r="P503" s="41"/>
      <c r="T503" s="38"/>
      <c r="U503" s="38"/>
      <c r="V503" s="38"/>
      <c r="W503" s="38"/>
    </row>
    <row r="504" ht="15.75" customHeight="1">
      <c r="A504" s="25" t="s">
        <v>42</v>
      </c>
      <c r="B504" s="25" t="s">
        <v>51</v>
      </c>
      <c r="C504" s="39">
        <v>25.0</v>
      </c>
      <c r="D504" s="39"/>
      <c r="E504" s="30">
        <v>8621263.0</v>
      </c>
      <c r="F504" s="40"/>
      <c r="J504" s="41"/>
      <c r="K504" s="41"/>
      <c r="L504" s="41"/>
      <c r="N504" s="41"/>
      <c r="O504" s="41"/>
      <c r="P504" s="41"/>
      <c r="T504" s="38"/>
      <c r="U504" s="38"/>
      <c r="V504" s="38"/>
      <c r="W504" s="38"/>
    </row>
    <row r="505" ht="15.75" customHeight="1">
      <c r="A505" s="25" t="s">
        <v>42</v>
      </c>
      <c r="B505" s="25" t="s">
        <v>51</v>
      </c>
      <c r="C505" s="39">
        <v>25.0</v>
      </c>
      <c r="D505" s="39" t="str">
        <f>CONCATENATE(A505,B505,C505)</f>
        <v>Sem ABAP1BP3_225</v>
      </c>
      <c r="E505" s="30">
        <v>9274358.0</v>
      </c>
      <c r="F505" s="42">
        <f>AVERAGE(E503:E505)</f>
        <v>8579625</v>
      </c>
      <c r="G505" s="25">
        <f>STDEV(E503:E505)/F505*100</f>
        <v>8.350714836</v>
      </c>
      <c r="H505" s="42">
        <f>F505-$F$484</f>
        <v>-672381.6667</v>
      </c>
      <c r="J505" s="46">
        <f>AVERAGE(E503:E505)</f>
        <v>8579625</v>
      </c>
      <c r="K505" s="46">
        <f>STDEV(E503:E505)/F505*100</f>
        <v>8.350714836</v>
      </c>
      <c r="L505" s="45">
        <f>J505-$J$484</f>
        <v>5795853</v>
      </c>
      <c r="N505" s="46">
        <f>AVERAGE(E503:E505)</f>
        <v>8579625</v>
      </c>
      <c r="O505" s="46">
        <f>STDEV(E503:E505)/F505*100</f>
        <v>8.350714836</v>
      </c>
      <c r="P505" s="45">
        <f>N505-$N$484</f>
        <v>6127606.667</v>
      </c>
      <c r="T505" s="37" t="str">
        <f>IF(H505&gt;0,"+","-")</f>
        <v>-</v>
      </c>
      <c r="U505" s="37" t="str">
        <f>IF(L505&gt;0,"+","-")</f>
        <v>+</v>
      </c>
      <c r="V505" s="37" t="str">
        <f>IF(P505&gt;0,"+","-")</f>
        <v>+</v>
      </c>
      <c r="W505" s="38" t="str">
        <f>IF(T505="+","1",IF(U505="+","2",IF(V505="+","3","ERRADO")))</f>
        <v>2</v>
      </c>
    </row>
    <row r="506" ht="15.75" customHeight="1">
      <c r="A506" s="25" t="s">
        <v>42</v>
      </c>
      <c r="B506" s="25" t="s">
        <v>52</v>
      </c>
      <c r="C506" s="39">
        <v>25.0</v>
      </c>
      <c r="D506" s="39"/>
      <c r="E506" s="30">
        <v>7256702.0</v>
      </c>
      <c r="F506" s="40"/>
      <c r="J506" s="41"/>
      <c r="K506" s="41"/>
      <c r="L506" s="41"/>
      <c r="N506" s="41"/>
      <c r="O506" s="41"/>
      <c r="P506" s="41"/>
      <c r="T506" s="38"/>
      <c r="U506" s="38"/>
      <c r="V506" s="38"/>
      <c r="W506" s="38"/>
    </row>
    <row r="507" ht="15.75" customHeight="1">
      <c r="A507" s="25" t="s">
        <v>42</v>
      </c>
      <c r="B507" s="25" t="s">
        <v>52</v>
      </c>
      <c r="C507" s="39">
        <v>25.0</v>
      </c>
      <c r="D507" s="39"/>
      <c r="E507" s="30">
        <v>7578262.0</v>
      </c>
      <c r="F507" s="40"/>
      <c r="J507" s="41"/>
      <c r="K507" s="41"/>
      <c r="L507" s="41"/>
      <c r="N507" s="41"/>
      <c r="O507" s="41"/>
      <c r="P507" s="41"/>
      <c r="T507" s="38"/>
      <c r="U507" s="38"/>
      <c r="V507" s="38"/>
      <c r="W507" s="38"/>
    </row>
    <row r="508" ht="15.75" customHeight="1">
      <c r="A508" s="25" t="s">
        <v>42</v>
      </c>
      <c r="B508" s="25" t="s">
        <v>52</v>
      </c>
      <c r="C508" s="39">
        <v>25.0</v>
      </c>
      <c r="D508" s="39" t="str">
        <f>CONCATENATE(A508,B508,C508)</f>
        <v>Sem ABAP1BP3_325</v>
      </c>
      <c r="E508" s="30">
        <v>7211225.0</v>
      </c>
      <c r="F508" s="42">
        <f>AVERAGE(E506:E508)</f>
        <v>7348729.667</v>
      </c>
      <c r="G508" s="25">
        <f>STDEV(E506:E508)/F508*100</f>
        <v>2.7226084</v>
      </c>
      <c r="H508" s="42">
        <f>F508-$F$484</f>
        <v>-1903277</v>
      </c>
      <c r="J508" s="46">
        <f>AVERAGE(E506:E508)</f>
        <v>7348729.667</v>
      </c>
      <c r="K508" s="46">
        <f>STDEV(E506:E508)/F508*100</f>
        <v>2.7226084</v>
      </c>
      <c r="L508" s="45">
        <f>J508-$J$484</f>
        <v>4564957.667</v>
      </c>
      <c r="N508" s="46">
        <f>AVERAGE(E506:E508)</f>
        <v>7348729.667</v>
      </c>
      <c r="O508" s="49">
        <f>STDEV(E506:E508)/F508*100</f>
        <v>2.7226084</v>
      </c>
      <c r="P508" s="45">
        <f>N508-$N$484</f>
        <v>4896711.333</v>
      </c>
      <c r="T508" s="37" t="str">
        <f>IF(H508&gt;0,"+","-")</f>
        <v>-</v>
      </c>
      <c r="U508" s="37" t="str">
        <f>IF(L508&gt;0,"+","-")</f>
        <v>+</v>
      </c>
      <c r="V508" s="37" t="str">
        <f>IF(P508&gt;0,"+","-")</f>
        <v>+</v>
      </c>
      <c r="W508" s="38" t="str">
        <f>IF(T508="+","1",IF(U508="+","2",IF(V508="+","3","ERRADO")))</f>
        <v>2</v>
      </c>
    </row>
    <row r="509" ht="15.75" customHeight="1">
      <c r="A509" s="25" t="s">
        <v>42</v>
      </c>
      <c r="B509" s="25" t="s">
        <v>53</v>
      </c>
      <c r="C509" s="39">
        <v>25.0</v>
      </c>
      <c r="D509" s="39"/>
      <c r="E509" s="30">
        <v>6930477.0</v>
      </c>
      <c r="F509" s="40"/>
      <c r="J509" s="41"/>
      <c r="K509" s="41"/>
      <c r="L509" s="41"/>
      <c r="N509" s="41"/>
      <c r="O509" s="41"/>
      <c r="P509" s="41"/>
      <c r="T509" s="38"/>
      <c r="U509" s="38"/>
      <c r="V509" s="38"/>
      <c r="W509" s="38"/>
    </row>
    <row r="510" ht="15.75" customHeight="1">
      <c r="A510" s="25" t="s">
        <v>42</v>
      </c>
      <c r="B510" s="25" t="s">
        <v>53</v>
      </c>
      <c r="C510" s="39">
        <v>25.0</v>
      </c>
      <c r="D510" s="39"/>
      <c r="E510" s="30">
        <v>7032674.0</v>
      </c>
      <c r="F510" s="40"/>
      <c r="J510" s="41"/>
      <c r="K510" s="41"/>
      <c r="L510" s="41"/>
      <c r="N510" s="41"/>
      <c r="O510" s="41"/>
      <c r="P510" s="41"/>
      <c r="T510" s="38"/>
      <c r="U510" s="38"/>
      <c r="V510" s="38"/>
      <c r="W510" s="38"/>
    </row>
    <row r="511" ht="15.75" customHeight="1">
      <c r="A511" s="25" t="s">
        <v>42</v>
      </c>
      <c r="B511" s="25" t="s">
        <v>53</v>
      </c>
      <c r="C511" s="39">
        <v>25.0</v>
      </c>
      <c r="D511" s="39" t="str">
        <f>CONCATENATE(A511,B511,C511)</f>
        <v>Sem ABAP1BP3_425</v>
      </c>
      <c r="E511" s="30">
        <v>7277952.0</v>
      </c>
      <c r="F511" s="42">
        <f>AVERAGE(E509:E511)</f>
        <v>7080367.667</v>
      </c>
      <c r="G511" s="25">
        <f>STDEV(E509:E511)/F511*100</f>
        <v>2.52218212</v>
      </c>
      <c r="H511" s="42">
        <f>F511-$F$484</f>
        <v>-2171639</v>
      </c>
      <c r="J511" s="46">
        <f>AVERAGE(E509:E511)</f>
        <v>7080367.667</v>
      </c>
      <c r="K511" s="46">
        <f>STDEV(E509:E511)/F511*100</f>
        <v>2.52218212</v>
      </c>
      <c r="L511" s="45">
        <f>J511-$J$484</f>
        <v>4296595.667</v>
      </c>
      <c r="N511" s="46">
        <f>AVERAGE(E509:E511)</f>
        <v>7080367.667</v>
      </c>
      <c r="O511" s="46">
        <f>STDEV(E509:E511)/F511*100</f>
        <v>2.52218212</v>
      </c>
      <c r="P511" s="45">
        <f>N511-$N$484</f>
        <v>4628349.333</v>
      </c>
      <c r="T511" s="37" t="str">
        <f>IF(H511&gt;0,"+","-")</f>
        <v>-</v>
      </c>
      <c r="U511" s="37" t="str">
        <f>IF(L511&gt;0,"+","-")</f>
        <v>+</v>
      </c>
      <c r="V511" s="37" t="str">
        <f>IF(P511&gt;0,"+","-")</f>
        <v>+</v>
      </c>
      <c r="W511" s="38" t="str">
        <f>IF(T511="+","1",IF(U511="+","2",IF(V511="+","3","ERRADO")))</f>
        <v>2</v>
      </c>
    </row>
    <row r="512" ht="15.75" customHeight="1">
      <c r="A512" s="25" t="s">
        <v>42</v>
      </c>
      <c r="B512" s="25" t="s">
        <v>54</v>
      </c>
      <c r="C512" s="39">
        <v>25.0</v>
      </c>
      <c r="D512" s="39"/>
      <c r="E512" s="30">
        <v>7016346.0</v>
      </c>
      <c r="F512" s="40"/>
      <c r="J512" s="41"/>
      <c r="K512" s="41"/>
      <c r="L512" s="41"/>
      <c r="N512" s="41"/>
      <c r="O512" s="41"/>
      <c r="P512" s="41"/>
      <c r="T512" s="38"/>
      <c r="U512" s="38"/>
      <c r="V512" s="38"/>
      <c r="W512" s="38"/>
    </row>
    <row r="513" ht="15.75" customHeight="1">
      <c r="A513" s="25" t="s">
        <v>42</v>
      </c>
      <c r="B513" s="25" t="s">
        <v>54</v>
      </c>
      <c r="C513" s="39">
        <v>25.0</v>
      </c>
      <c r="D513" s="39"/>
      <c r="E513" s="30">
        <v>6890924.0</v>
      </c>
      <c r="F513" s="40"/>
      <c r="J513" s="41"/>
      <c r="K513" s="41"/>
      <c r="L513" s="41"/>
      <c r="N513" s="41"/>
      <c r="O513" s="41"/>
      <c r="P513" s="41"/>
      <c r="T513" s="38"/>
      <c r="U513" s="38"/>
      <c r="V513" s="38"/>
      <c r="W513" s="38"/>
    </row>
    <row r="514" ht="15.75" customHeight="1">
      <c r="A514" s="25" t="s">
        <v>42</v>
      </c>
      <c r="B514" s="25" t="s">
        <v>54</v>
      </c>
      <c r="C514" s="39">
        <v>25.0</v>
      </c>
      <c r="D514" s="39" t="str">
        <f>CONCATENATE(A514,B514,C514)</f>
        <v>Sem ABAP1BP3_525</v>
      </c>
      <c r="E514" s="30">
        <v>6862415.0</v>
      </c>
      <c r="F514" s="42">
        <f>AVERAGE(E512:E514)</f>
        <v>6923228.333</v>
      </c>
      <c r="G514" s="25">
        <f>STDEV(E512:E514)/F514*100</f>
        <v>1.182864395</v>
      </c>
      <c r="H514" s="42">
        <f>F514-$F$484</f>
        <v>-2328778.333</v>
      </c>
      <c r="J514" s="46">
        <f>AVERAGE(E512:E514)</f>
        <v>6923228.333</v>
      </c>
      <c r="K514" s="46">
        <f>STDEV(E512:E514)/F514*100</f>
        <v>1.182864395</v>
      </c>
      <c r="L514" s="45">
        <f>J514-$J$484</f>
        <v>4139456.333</v>
      </c>
      <c r="N514" s="46">
        <f>AVERAGE(E512:E514)</f>
        <v>6923228.333</v>
      </c>
      <c r="O514" s="46">
        <f>STDEV(E512:E514)/F514*100</f>
        <v>1.182864395</v>
      </c>
      <c r="P514" s="45">
        <f>N514-$N$484</f>
        <v>4471210</v>
      </c>
      <c r="T514" s="37" t="str">
        <f>IF(H514&gt;0,"+","-")</f>
        <v>-</v>
      </c>
      <c r="U514" s="37" t="str">
        <f>IF(L514&gt;0,"+","-")</f>
        <v>+</v>
      </c>
      <c r="V514" s="37" t="str">
        <f>IF(P514&gt;0,"+","-")</f>
        <v>+</v>
      </c>
      <c r="W514" s="38" t="str">
        <f>IF(T514="+","1",IF(U514="+","2",IF(V514="+","3","ERRADO")))</f>
        <v>2</v>
      </c>
    </row>
    <row r="515" ht="15.75" customHeight="1">
      <c r="A515" s="25" t="s">
        <v>42</v>
      </c>
      <c r="B515" s="25" t="s">
        <v>55</v>
      </c>
      <c r="C515" s="39">
        <v>25.0</v>
      </c>
      <c r="D515" s="39"/>
      <c r="E515" s="31">
        <v>8430274.0</v>
      </c>
      <c r="F515" s="40"/>
      <c r="J515" s="41"/>
      <c r="K515" s="41"/>
      <c r="L515" s="41"/>
      <c r="N515" s="41"/>
      <c r="O515" s="41"/>
      <c r="P515" s="41"/>
      <c r="T515" s="38"/>
      <c r="U515" s="38"/>
      <c r="V515" s="38"/>
      <c r="W515" s="38"/>
    </row>
    <row r="516" ht="15.75" customHeight="1">
      <c r="A516" s="25" t="s">
        <v>42</v>
      </c>
      <c r="B516" s="25" t="s">
        <v>55</v>
      </c>
      <c r="C516" s="39">
        <v>25.0</v>
      </c>
      <c r="D516" s="39"/>
      <c r="E516" s="31">
        <v>8213988.0</v>
      </c>
      <c r="F516" s="40"/>
      <c r="J516" s="41"/>
      <c r="K516" s="41"/>
      <c r="L516" s="41"/>
      <c r="N516" s="41"/>
      <c r="O516" s="41"/>
      <c r="P516" s="41"/>
      <c r="T516" s="38"/>
      <c r="U516" s="38"/>
      <c r="V516" s="38"/>
      <c r="W516" s="38"/>
    </row>
    <row r="517" ht="15.75" customHeight="1">
      <c r="A517" s="25" t="s">
        <v>42</v>
      </c>
      <c r="B517" s="25" t="s">
        <v>55</v>
      </c>
      <c r="C517" s="39">
        <v>25.0</v>
      </c>
      <c r="D517" s="39" t="str">
        <f>CONCATENATE(A517,B517,C517)</f>
        <v>Sem ABAP10BP3_125</v>
      </c>
      <c r="E517" s="31">
        <v>8464506.0</v>
      </c>
      <c r="F517" s="42">
        <f>AVERAGE(E515:E517)</f>
        <v>8369589.333</v>
      </c>
      <c r="G517" s="25">
        <f>STDEV(E515:E517)/F517*100</f>
        <v>1.62298717</v>
      </c>
      <c r="H517" s="42">
        <f>F517-$F$484</f>
        <v>-882417.3333</v>
      </c>
      <c r="J517" s="46">
        <f>AVERAGE(E515:E517)</f>
        <v>8369589.333</v>
      </c>
      <c r="K517" s="46">
        <f>STDEV(E515:E517)/F517*100</f>
        <v>1.62298717</v>
      </c>
      <c r="L517" s="45">
        <f>J517-$J$484</f>
        <v>5585817.333</v>
      </c>
      <c r="N517" s="46">
        <f>AVERAGE(E515:E517)</f>
        <v>8369589.333</v>
      </c>
      <c r="O517" s="46">
        <f>STDEV(E515:E517)/F517*100</f>
        <v>1.62298717</v>
      </c>
      <c r="P517" s="45">
        <f>N517-$N$484</f>
        <v>5917571</v>
      </c>
      <c r="T517" s="37" t="str">
        <f>IF(H517&gt;0,"+","-")</f>
        <v>-</v>
      </c>
      <c r="U517" s="37" t="str">
        <f>IF(L517&gt;0,"+","-")</f>
        <v>+</v>
      </c>
      <c r="V517" s="37" t="str">
        <f>IF(P517&gt;0,"+","-")</f>
        <v>+</v>
      </c>
      <c r="W517" s="38" t="str">
        <f>IF(T517="+","1",IF(U517="+","2",IF(V517="+","3","ERRADO")))</f>
        <v>2</v>
      </c>
    </row>
    <row r="518" ht="15.75" customHeight="1">
      <c r="A518" s="25" t="s">
        <v>42</v>
      </c>
      <c r="B518" s="25" t="s">
        <v>56</v>
      </c>
      <c r="C518" s="39">
        <v>25.0</v>
      </c>
      <c r="D518" s="39"/>
      <c r="E518" s="31">
        <v>7128438.0</v>
      </c>
      <c r="F518" s="40"/>
      <c r="J518" s="41"/>
      <c r="K518" s="41"/>
      <c r="L518" s="41"/>
      <c r="N518" s="41"/>
      <c r="O518" s="41"/>
      <c r="P518" s="41"/>
      <c r="T518" s="38"/>
      <c r="U518" s="38"/>
      <c r="V518" s="38"/>
      <c r="W518" s="38"/>
    </row>
    <row r="519" ht="15.75" customHeight="1">
      <c r="A519" s="25" t="s">
        <v>42</v>
      </c>
      <c r="B519" s="50" t="s">
        <v>56</v>
      </c>
      <c r="C519" s="39">
        <v>25.0</v>
      </c>
      <c r="D519" s="39"/>
      <c r="E519" s="31">
        <v>6180761.0</v>
      </c>
      <c r="F519" s="40"/>
      <c r="J519" s="41"/>
      <c r="K519" s="41"/>
      <c r="L519" s="41"/>
      <c r="N519" s="41"/>
      <c r="O519" s="41"/>
      <c r="P519" s="41"/>
      <c r="T519" s="38"/>
      <c r="U519" s="38"/>
      <c r="V519" s="38"/>
      <c r="W519" s="38"/>
    </row>
    <row r="520" ht="15.75" customHeight="1">
      <c r="A520" s="25" t="s">
        <v>42</v>
      </c>
      <c r="B520" s="50" t="s">
        <v>56</v>
      </c>
      <c r="C520" s="39">
        <v>25.0</v>
      </c>
      <c r="D520" s="39" t="str">
        <f>CONCATENATE(A520,B520,C520)</f>
        <v>Sem ABAP10BP3_225</v>
      </c>
      <c r="E520" s="31">
        <v>6290398.0</v>
      </c>
      <c r="F520" s="42">
        <f>AVERAGE(E518:E520)</f>
        <v>6533199</v>
      </c>
      <c r="G520" s="25">
        <f>STDEV(E518:E520)/F520*100</f>
        <v>7.934836482</v>
      </c>
      <c r="H520" s="42">
        <f>F520-$F$484</f>
        <v>-2718807.667</v>
      </c>
      <c r="J520" s="46">
        <f>AVERAGE(E518:E520)</f>
        <v>6533199</v>
      </c>
      <c r="K520" s="46">
        <f>STDEV(E518:E520)/F520*100</f>
        <v>7.934836482</v>
      </c>
      <c r="L520" s="45">
        <f>J520-$J$484</f>
        <v>3749427</v>
      </c>
      <c r="N520" s="46">
        <f>AVERAGE(E518:E520)</f>
        <v>6533199</v>
      </c>
      <c r="O520" s="49">
        <f>STDEV(E518:E520)/F520*100</f>
        <v>7.934836482</v>
      </c>
      <c r="P520" s="45">
        <f>N520-$N$484</f>
        <v>4081180.667</v>
      </c>
      <c r="T520" s="37" t="str">
        <f>IF(H520&gt;0,"+","-")</f>
        <v>-</v>
      </c>
      <c r="U520" s="37" t="str">
        <f>IF(L520&gt;0,"+","-")</f>
        <v>+</v>
      </c>
      <c r="V520" s="37" t="str">
        <f>IF(P520&gt;0,"+","-")</f>
        <v>+</v>
      </c>
      <c r="W520" s="38" t="str">
        <f>IF(T520="+","1",IF(U520="+","2",IF(V520="+","3","ERRADO")))</f>
        <v>2</v>
      </c>
    </row>
    <row r="521" ht="15.75" customHeight="1">
      <c r="A521" s="25" t="s">
        <v>42</v>
      </c>
      <c r="B521" s="50" t="s">
        <v>57</v>
      </c>
      <c r="C521" s="39">
        <v>25.0</v>
      </c>
      <c r="D521" s="39"/>
      <c r="E521" s="31">
        <v>1.8026524E7</v>
      </c>
      <c r="F521" s="40"/>
      <c r="J521" s="41"/>
      <c r="K521" s="41"/>
      <c r="L521" s="41"/>
      <c r="N521" s="41"/>
      <c r="O521" s="41"/>
      <c r="P521" s="41"/>
      <c r="T521" s="38"/>
      <c r="U521" s="38"/>
      <c r="V521" s="38"/>
      <c r="W521" s="38"/>
    </row>
    <row r="522" ht="15.75" customHeight="1">
      <c r="A522" s="25" t="s">
        <v>42</v>
      </c>
      <c r="B522" s="50" t="s">
        <v>57</v>
      </c>
      <c r="C522" s="39">
        <v>25.0</v>
      </c>
      <c r="D522" s="39"/>
      <c r="E522" s="31">
        <v>1.8067046E7</v>
      </c>
      <c r="F522" s="40"/>
      <c r="J522" s="41"/>
      <c r="K522" s="41"/>
      <c r="L522" s="41"/>
      <c r="N522" s="41"/>
      <c r="O522" s="41"/>
      <c r="P522" s="41"/>
      <c r="T522" s="38"/>
      <c r="U522" s="38"/>
      <c r="V522" s="38"/>
      <c r="W522" s="38"/>
    </row>
    <row r="523" ht="15.75" customHeight="1">
      <c r="A523" s="25" t="s">
        <v>42</v>
      </c>
      <c r="B523" s="50" t="s">
        <v>57</v>
      </c>
      <c r="C523" s="39">
        <v>25.0</v>
      </c>
      <c r="D523" s="39" t="str">
        <f>CONCATENATE(A523,B523,C523)</f>
        <v>Sem ABAP10BP3_325</v>
      </c>
      <c r="E523" s="31">
        <v>1.9779946E7</v>
      </c>
      <c r="F523" s="42">
        <f>AVERAGE(E521:E523)</f>
        <v>18624505.33</v>
      </c>
      <c r="G523" s="25">
        <f>STDEV(E521:E523)/F523*100</f>
        <v>5.373812907</v>
      </c>
      <c r="H523" s="42">
        <f>F523-$F$484</f>
        <v>9372498.667</v>
      </c>
      <c r="J523" s="46">
        <f>AVERAGE(E521:E523)</f>
        <v>18624505.33</v>
      </c>
      <c r="K523" s="46">
        <f>STDEV(E521:E523)/F523*100</f>
        <v>5.373812907</v>
      </c>
      <c r="L523" s="45">
        <f>J523-$J$484</f>
        <v>15840733.33</v>
      </c>
      <c r="N523" s="46">
        <f>AVERAGE(E521:E523)</f>
        <v>18624505.33</v>
      </c>
      <c r="O523" s="46">
        <f>STDEV(E521:E523)/F523*100</f>
        <v>5.373812907</v>
      </c>
      <c r="P523" s="45">
        <f>N523-$N$484</f>
        <v>16172487</v>
      </c>
      <c r="T523" s="37" t="str">
        <f>IF(H523&gt;0,"+","-")</f>
        <v>+</v>
      </c>
      <c r="U523" s="37" t="str">
        <f>IF(L523&gt;0,"+","-")</f>
        <v>+</v>
      </c>
      <c r="V523" s="37" t="str">
        <f>IF(P523&gt;0,"+","-")</f>
        <v>+</v>
      </c>
      <c r="W523" s="38" t="str">
        <f>IF(T523="+","1",IF(U523="+","2",IF(V523="+","3","ERRADO")))</f>
        <v>1</v>
      </c>
    </row>
    <row r="524" ht="15.75" customHeight="1">
      <c r="A524" s="25" t="s">
        <v>42</v>
      </c>
      <c r="B524" s="50" t="s">
        <v>58</v>
      </c>
      <c r="C524" s="39">
        <v>25.0</v>
      </c>
      <c r="D524" s="39"/>
      <c r="F524" s="40"/>
      <c r="I524" s="31">
        <v>1.1286332E7</v>
      </c>
      <c r="J524" s="41"/>
      <c r="K524" s="41"/>
      <c r="L524" s="41"/>
      <c r="N524" s="41"/>
      <c r="O524" s="41"/>
      <c r="P524" s="41"/>
      <c r="T524" s="38"/>
      <c r="U524" s="38"/>
      <c r="V524" s="38"/>
      <c r="W524" s="38"/>
    </row>
    <row r="525" ht="15.75" customHeight="1">
      <c r="A525" s="25" t="s">
        <v>42</v>
      </c>
      <c r="B525" s="50" t="s">
        <v>58</v>
      </c>
      <c r="C525" s="39">
        <v>25.0</v>
      </c>
      <c r="D525" s="39"/>
      <c r="E525" s="31">
        <v>9290311.0</v>
      </c>
      <c r="F525" s="40"/>
      <c r="J525" s="41"/>
      <c r="K525" s="41"/>
      <c r="L525" s="41"/>
      <c r="N525" s="41"/>
      <c r="O525" s="41"/>
      <c r="P525" s="41"/>
      <c r="T525" s="38"/>
      <c r="U525" s="38"/>
      <c r="V525" s="38"/>
      <c r="W525" s="38"/>
    </row>
    <row r="526" ht="15.75" customHeight="1">
      <c r="A526" s="25" t="s">
        <v>42</v>
      </c>
      <c r="B526" s="50" t="s">
        <v>58</v>
      </c>
      <c r="C526" s="39">
        <v>25.0</v>
      </c>
      <c r="D526" s="39" t="str">
        <f>CONCATENATE(A526,B526,C526)</f>
        <v>Sem ABAP10BP3_425</v>
      </c>
      <c r="E526" s="31">
        <v>9184815.0</v>
      </c>
      <c r="F526" s="42">
        <f>AVERAGE(E524:E526)</f>
        <v>9237563</v>
      </c>
      <c r="G526" s="48">
        <f>STDEV(E524:E526)/F526*100</f>
        <v>0.807539142</v>
      </c>
      <c r="H526" s="42">
        <f>F526-$F$484</f>
        <v>-14443.66667</v>
      </c>
      <c r="J526" s="46">
        <f>AVERAGE(E524:E526)</f>
        <v>9237563</v>
      </c>
      <c r="K526" s="46">
        <f>STDEV(E524:E526)/F526*100</f>
        <v>0.807539142</v>
      </c>
      <c r="L526" s="45">
        <f>J526-$J$484</f>
        <v>6453791</v>
      </c>
      <c r="N526" s="46">
        <f>AVERAGE(E524:E526)</f>
        <v>9237563</v>
      </c>
      <c r="O526" s="46">
        <f>STDEV(E524:E526)/F526*100</f>
        <v>0.807539142</v>
      </c>
      <c r="P526" s="45">
        <f>N526-$N$484</f>
        <v>6785544.667</v>
      </c>
      <c r="T526" s="37" t="str">
        <f>IF(H526&gt;0,"+","-")</f>
        <v>-</v>
      </c>
      <c r="U526" s="37" t="str">
        <f>IF(L526&gt;0,"+","-")</f>
        <v>+</v>
      </c>
      <c r="V526" s="37" t="str">
        <f>IF(P526&gt;0,"+","-")</f>
        <v>+</v>
      </c>
      <c r="W526" s="38" t="str">
        <f>IF(T526="+","1",IF(U526="+","2",IF(V526="+","3","ERRADO")))</f>
        <v>2</v>
      </c>
    </row>
    <row r="527" ht="15.75" customHeight="1">
      <c r="A527" s="25" t="s">
        <v>42</v>
      </c>
      <c r="B527" s="50" t="s">
        <v>59</v>
      </c>
      <c r="C527" s="39">
        <v>25.0</v>
      </c>
      <c r="D527" s="39"/>
      <c r="E527" s="31">
        <v>6687841.0</v>
      </c>
      <c r="F527" s="40"/>
      <c r="J527" s="41"/>
      <c r="K527" s="41"/>
      <c r="L527" s="41"/>
      <c r="N527" s="41"/>
      <c r="O527" s="41"/>
      <c r="P527" s="41"/>
      <c r="T527" s="38"/>
      <c r="U527" s="38"/>
      <c r="V527" s="38"/>
      <c r="W527" s="38"/>
    </row>
    <row r="528" ht="15.75" customHeight="1">
      <c r="A528" s="25" t="s">
        <v>42</v>
      </c>
      <c r="B528" s="50" t="s">
        <v>59</v>
      </c>
      <c r="C528" s="39">
        <v>25.0</v>
      </c>
      <c r="D528" s="39"/>
      <c r="E528" s="31">
        <v>6673974.0</v>
      </c>
      <c r="F528" s="40"/>
      <c r="J528" s="41"/>
      <c r="K528" s="41"/>
      <c r="L528" s="41"/>
      <c r="N528" s="41"/>
      <c r="O528" s="41"/>
      <c r="P528" s="41"/>
      <c r="T528" s="38"/>
      <c r="U528" s="38"/>
      <c r="V528" s="38"/>
      <c r="W528" s="38"/>
    </row>
    <row r="529" ht="15.75" customHeight="1">
      <c r="A529" s="25" t="s">
        <v>42</v>
      </c>
      <c r="B529" s="50" t="s">
        <v>59</v>
      </c>
      <c r="C529" s="39">
        <v>25.0</v>
      </c>
      <c r="D529" s="39" t="str">
        <f>CONCATENATE(A529,B529,C529)</f>
        <v>Sem ABAP10BP3_525</v>
      </c>
      <c r="E529" s="31">
        <v>6607162.0</v>
      </c>
      <c r="F529" s="42">
        <f>AVERAGE(E527:E529)</f>
        <v>6656325.667</v>
      </c>
      <c r="G529" s="25">
        <f>STDEV(E527:E529)/F529*100</f>
        <v>0.6480728186</v>
      </c>
      <c r="H529" s="42">
        <f>F529-$F$484</f>
        <v>-2595681</v>
      </c>
      <c r="J529" s="46">
        <f>AVERAGE(E527:E529)</f>
        <v>6656325.667</v>
      </c>
      <c r="K529" s="46">
        <f>STDEV(E527:E529)/F529*100</f>
        <v>0.6480728186</v>
      </c>
      <c r="L529" s="45">
        <f>J529-$J$484</f>
        <v>3872553.667</v>
      </c>
      <c r="N529" s="46">
        <f>AVERAGE(E527:E529)</f>
        <v>6656325.667</v>
      </c>
      <c r="O529" s="49">
        <f>STDEV(E527:E529)/F529*100</f>
        <v>0.6480728186</v>
      </c>
      <c r="P529" s="45">
        <f>N529-$N$484</f>
        <v>4204307.333</v>
      </c>
      <c r="T529" s="37" t="str">
        <f>IF(H529&gt;0,"+","-")</f>
        <v>-</v>
      </c>
      <c r="U529" s="37" t="str">
        <f>IF(L529&gt;0,"+","-")</f>
        <v>+</v>
      </c>
      <c r="V529" s="37" t="str">
        <f>IF(P529&gt;0,"+","-")</f>
        <v>+</v>
      </c>
      <c r="W529" s="38" t="str">
        <f>IF(T529="+","1",IF(U529="+","2",IF(V529="+","3","ERRADO")))</f>
        <v>2</v>
      </c>
    </row>
    <row r="530" ht="15.75" customHeight="1">
      <c r="A530" s="51" t="s">
        <v>60</v>
      </c>
      <c r="B530" s="51" t="s">
        <v>43</v>
      </c>
      <c r="C530" s="39">
        <v>25.0</v>
      </c>
      <c r="D530" s="39"/>
      <c r="E530" s="28">
        <v>5662001.0</v>
      </c>
      <c r="F530" s="40"/>
      <c r="J530" s="53"/>
      <c r="K530" s="53"/>
      <c r="L530" s="53"/>
      <c r="N530" s="53"/>
      <c r="O530" s="53"/>
      <c r="P530" s="53"/>
      <c r="T530" s="38"/>
      <c r="U530" s="38"/>
      <c r="V530" s="38"/>
      <c r="W530" s="38"/>
    </row>
    <row r="531" ht="15.75" customHeight="1">
      <c r="A531" s="51" t="s">
        <v>60</v>
      </c>
      <c r="B531" s="51" t="s">
        <v>43</v>
      </c>
      <c r="C531" s="39">
        <v>25.0</v>
      </c>
      <c r="D531" s="39"/>
      <c r="E531" s="28">
        <v>6321975.0</v>
      </c>
      <c r="F531" s="40"/>
      <c r="J531" s="53"/>
      <c r="K531" s="53"/>
      <c r="L531" s="53"/>
      <c r="N531" s="53"/>
      <c r="O531" s="53"/>
      <c r="P531" s="53"/>
      <c r="T531" s="38"/>
      <c r="U531" s="38"/>
      <c r="V531" s="38"/>
      <c r="W531" s="38"/>
    </row>
    <row r="532" ht="15.75" customHeight="1">
      <c r="A532" s="51" t="s">
        <v>60</v>
      </c>
      <c r="B532" s="51" t="s">
        <v>43</v>
      </c>
      <c r="C532" s="39">
        <v>25.0</v>
      </c>
      <c r="D532" s="39" t="str">
        <f>CONCATENATE(A532,B532,C532)</f>
        <v>Com ABAPbranco25</v>
      </c>
      <c r="E532" s="28">
        <v>6638358.0</v>
      </c>
      <c r="F532" s="42">
        <f>AVERAGE(E530:E532)</f>
        <v>6207444.667</v>
      </c>
      <c r="G532" s="25">
        <f>STDEV(E530:E532)/F532*100</f>
        <v>8.025085364</v>
      </c>
      <c r="H532" s="25" t="s">
        <v>44</v>
      </c>
      <c r="J532" s="43">
        <v>4325788.666666667</v>
      </c>
      <c r="K532" s="41" t="s">
        <v>44</v>
      </c>
      <c r="L532" s="41" t="s">
        <v>44</v>
      </c>
      <c r="N532" s="43">
        <v>4325788.666666667</v>
      </c>
      <c r="O532" s="41" t="s">
        <v>44</v>
      </c>
      <c r="P532" s="41" t="s">
        <v>44</v>
      </c>
      <c r="T532" s="38"/>
      <c r="U532" s="38"/>
      <c r="V532" s="38"/>
      <c r="W532" s="38"/>
    </row>
    <row r="533" ht="15.75" customHeight="1">
      <c r="A533" s="51" t="s">
        <v>60</v>
      </c>
      <c r="B533" s="51" t="s">
        <v>45</v>
      </c>
      <c r="C533" s="39">
        <v>25.0</v>
      </c>
      <c r="D533" s="39"/>
      <c r="E533" s="29">
        <v>1.2059583E7</v>
      </c>
      <c r="F533" s="40"/>
      <c r="J533" s="41"/>
      <c r="K533" s="41"/>
      <c r="L533" s="41"/>
      <c r="N533" s="41"/>
      <c r="O533" s="41"/>
      <c r="P533" s="41"/>
      <c r="T533" s="38"/>
      <c r="U533" s="38"/>
      <c r="V533" s="38"/>
      <c r="W533" s="38"/>
    </row>
    <row r="534" ht="15.75" customHeight="1">
      <c r="A534" s="51" t="s">
        <v>60</v>
      </c>
      <c r="B534" s="51" t="s">
        <v>45</v>
      </c>
      <c r="C534" s="39">
        <v>25.0</v>
      </c>
      <c r="D534" s="39"/>
      <c r="E534" s="29">
        <v>1.1560189E7</v>
      </c>
      <c r="F534" s="40"/>
      <c r="J534" s="41"/>
      <c r="K534" s="41"/>
      <c r="L534" s="41"/>
      <c r="N534" s="41"/>
      <c r="O534" s="41"/>
      <c r="P534" s="41"/>
      <c r="T534" s="38"/>
      <c r="U534" s="38"/>
      <c r="V534" s="38"/>
      <c r="W534" s="38"/>
    </row>
    <row r="535" ht="15.75" customHeight="1">
      <c r="A535" s="51" t="s">
        <v>60</v>
      </c>
      <c r="B535" s="51" t="s">
        <v>45</v>
      </c>
      <c r="C535" s="39">
        <v>25.0</v>
      </c>
      <c r="D535" s="39" t="str">
        <f>CONCATENATE(A535,B535,C535)</f>
        <v>Com ABAPC125</v>
      </c>
      <c r="E535" s="29">
        <v>1.114787E7</v>
      </c>
      <c r="F535" s="42">
        <f>AVERAGE(E533:E535)</f>
        <v>11589214</v>
      </c>
      <c r="G535" s="25">
        <f>STDEV(E533:E535)/F535*100</f>
        <v>3.939430205</v>
      </c>
      <c r="H535" s="42">
        <f>F535-$F$532</f>
        <v>5381769.333</v>
      </c>
      <c r="J535" s="46">
        <f>AVERAGE(E533:E535)</f>
        <v>11589214</v>
      </c>
      <c r="K535" s="46">
        <f>STDEV(E533:E535)/F535*100</f>
        <v>3.939430205</v>
      </c>
      <c r="L535" s="45">
        <f>J535-$J$532</f>
        <v>7263425.333</v>
      </c>
      <c r="N535" s="46">
        <f>AVERAGE(E533:E535)</f>
        <v>11589214</v>
      </c>
      <c r="O535" s="46">
        <f>STDEV(E533:E535)/F535*100</f>
        <v>3.939430205</v>
      </c>
      <c r="P535" s="45">
        <f>J535-$J$532</f>
        <v>7263425.333</v>
      </c>
      <c r="T535" s="37" t="str">
        <f>IF(H535&gt;0,"+","-")</f>
        <v>+</v>
      </c>
      <c r="U535" s="37" t="str">
        <f>IF(L535&gt;0,"+","-")</f>
        <v>+</v>
      </c>
      <c r="V535" s="37" t="str">
        <f>IF(P535&gt;0,"+","-")</f>
        <v>+</v>
      </c>
      <c r="W535" s="38" t="str">
        <f>IF(T535="+","1",IF(U535="+","2",IF(V535="+","3","ERRADO")))</f>
        <v>1</v>
      </c>
    </row>
    <row r="536" ht="15.75" customHeight="1">
      <c r="A536" s="51" t="s">
        <v>60</v>
      </c>
      <c r="B536" s="51" t="s">
        <v>46</v>
      </c>
      <c r="C536" s="39">
        <v>25.0</v>
      </c>
      <c r="D536" s="39"/>
      <c r="E536" s="29">
        <v>8067020.0</v>
      </c>
      <c r="F536" s="40"/>
      <c r="J536" s="41"/>
      <c r="K536" s="41"/>
      <c r="L536" s="41"/>
      <c r="N536" s="41"/>
      <c r="O536" s="41"/>
      <c r="P536" s="41"/>
      <c r="T536" s="38"/>
      <c r="U536" s="38"/>
      <c r="V536" s="38"/>
      <c r="W536" s="38"/>
    </row>
    <row r="537" ht="15.75" customHeight="1">
      <c r="A537" s="51" t="s">
        <v>60</v>
      </c>
      <c r="B537" s="51" t="s">
        <v>46</v>
      </c>
      <c r="C537" s="39">
        <v>25.0</v>
      </c>
      <c r="D537" s="39"/>
      <c r="E537" s="29">
        <v>7855494.0</v>
      </c>
      <c r="F537" s="40"/>
      <c r="J537" s="41"/>
      <c r="K537" s="41"/>
      <c r="L537" s="41"/>
      <c r="N537" s="41"/>
      <c r="O537" s="41"/>
      <c r="P537" s="41"/>
      <c r="T537" s="38"/>
      <c r="U537" s="38"/>
      <c r="V537" s="38"/>
      <c r="W537" s="38"/>
    </row>
    <row r="538" ht="15.75" customHeight="1">
      <c r="A538" s="51" t="s">
        <v>60</v>
      </c>
      <c r="B538" s="51" t="s">
        <v>46</v>
      </c>
      <c r="C538" s="39">
        <v>25.0</v>
      </c>
      <c r="D538" s="39" t="str">
        <f>CONCATENATE(A538,B538,C538)</f>
        <v>Com ABAPC225</v>
      </c>
      <c r="E538" s="29">
        <v>8504825.0</v>
      </c>
      <c r="F538" s="42">
        <f>AVERAGE(E536:E538)</f>
        <v>8142446.333</v>
      </c>
      <c r="G538" s="25">
        <f>STDEV(E536:E538)/F538*100</f>
        <v>4.067223119</v>
      </c>
      <c r="H538" s="42">
        <f>F538-$F$532</f>
        <v>1935001.667</v>
      </c>
      <c r="J538" s="46">
        <f>AVERAGE(E536:E538)</f>
        <v>8142446.333</v>
      </c>
      <c r="K538" s="46">
        <f>STDEV(E536:E538)/F538*100</f>
        <v>4.067223119</v>
      </c>
      <c r="L538" s="45">
        <f>J538-$J$532</f>
        <v>3816657.667</v>
      </c>
      <c r="N538" s="46">
        <f>AVERAGE(E536:E538)</f>
        <v>8142446.333</v>
      </c>
      <c r="O538" s="46">
        <f>STDEV(E536:E538)/F538*100</f>
        <v>4.067223119</v>
      </c>
      <c r="P538" s="45">
        <f>J538-$J$532</f>
        <v>3816657.667</v>
      </c>
      <c r="T538" s="37" t="str">
        <f>IF(H538&gt;0,"+","-")</f>
        <v>+</v>
      </c>
      <c r="U538" s="37" t="str">
        <f>IF(L538&gt;0,"+","-")</f>
        <v>+</v>
      </c>
      <c r="V538" s="37" t="str">
        <f>IF(P538&gt;0,"+","-")</f>
        <v>+</v>
      </c>
      <c r="W538" s="38" t="str">
        <f>IF(T538="+","1",IF(U538="+","2",IF(V538="+","3","ERRADO")))</f>
        <v>1</v>
      </c>
    </row>
    <row r="539" ht="15.75" customHeight="1">
      <c r="A539" s="51" t="s">
        <v>60</v>
      </c>
      <c r="B539" s="51" t="s">
        <v>47</v>
      </c>
      <c r="C539" s="39">
        <v>25.0</v>
      </c>
      <c r="D539" s="39"/>
      <c r="E539" s="29">
        <v>7018863.0</v>
      </c>
      <c r="F539" s="40"/>
      <c r="J539" s="41"/>
      <c r="K539" s="41"/>
      <c r="L539" s="41"/>
      <c r="N539" s="41"/>
      <c r="O539" s="41"/>
      <c r="P539" s="41"/>
      <c r="T539" s="38"/>
      <c r="U539" s="38"/>
      <c r="V539" s="38"/>
      <c r="W539" s="38"/>
    </row>
    <row r="540" ht="15.75" customHeight="1">
      <c r="A540" s="51" t="s">
        <v>60</v>
      </c>
      <c r="B540" s="51" t="s">
        <v>47</v>
      </c>
      <c r="C540" s="39">
        <v>25.0</v>
      </c>
      <c r="D540" s="39"/>
      <c r="E540" s="29">
        <v>7170473.0</v>
      </c>
      <c r="F540" s="40"/>
      <c r="J540" s="41"/>
      <c r="K540" s="41"/>
      <c r="L540" s="41"/>
      <c r="N540" s="41"/>
      <c r="O540" s="41"/>
      <c r="P540" s="41"/>
      <c r="T540" s="38"/>
      <c r="U540" s="38"/>
      <c r="V540" s="38"/>
      <c r="W540" s="38"/>
    </row>
    <row r="541" ht="15.75" customHeight="1">
      <c r="A541" s="51" t="s">
        <v>60</v>
      </c>
      <c r="B541" s="51" t="s">
        <v>47</v>
      </c>
      <c r="C541" s="39">
        <v>25.0</v>
      </c>
      <c r="D541" s="39" t="str">
        <f>CONCATENATE(A541,B541,C541)</f>
        <v>Com ABAPC325</v>
      </c>
      <c r="E541" s="29">
        <v>8092525.0</v>
      </c>
      <c r="F541" s="42">
        <f>AVERAGE(E539:E541)</f>
        <v>7427287</v>
      </c>
      <c r="G541" s="25">
        <f>STDEV(E539:E541)/F541*100</f>
        <v>7.823567615</v>
      </c>
      <c r="H541" s="42">
        <f>F541-$F$532</f>
        <v>1219842.333</v>
      </c>
      <c r="J541" s="46">
        <f>AVERAGE(E539:E541)</f>
        <v>7427287</v>
      </c>
      <c r="K541" s="46">
        <f>STDEV(E539:E541)/F541*100</f>
        <v>7.823567615</v>
      </c>
      <c r="L541" s="45">
        <f>J541-$J$532</f>
        <v>3101498.333</v>
      </c>
      <c r="N541" s="46">
        <f>AVERAGE(E539:E541)</f>
        <v>7427287</v>
      </c>
      <c r="O541" s="49">
        <f>STDEV(E539:E541)/F541*100</f>
        <v>7.823567615</v>
      </c>
      <c r="P541" s="45">
        <f>J541-$J$532</f>
        <v>3101498.333</v>
      </c>
      <c r="T541" s="37" t="str">
        <f>IF(H541&gt;0,"+","-")</f>
        <v>+</v>
      </c>
      <c r="U541" s="37" t="str">
        <f>IF(L541&gt;0,"+","-")</f>
        <v>+</v>
      </c>
      <c r="V541" s="37" t="str">
        <f>IF(P541&gt;0,"+","-")</f>
        <v>+</v>
      </c>
      <c r="W541" s="38" t="str">
        <f>IF(T541="+","1",IF(U541="+","2",IF(V541="+","3","ERRADO")))</f>
        <v>1</v>
      </c>
    </row>
    <row r="542" ht="15.75" customHeight="1">
      <c r="A542" s="51" t="s">
        <v>60</v>
      </c>
      <c r="B542" s="51" t="s">
        <v>48</v>
      </c>
      <c r="C542" s="39">
        <v>25.0</v>
      </c>
      <c r="D542" s="39"/>
      <c r="E542" s="29">
        <v>7235729.0</v>
      </c>
      <c r="F542" s="40"/>
      <c r="J542" s="41"/>
      <c r="K542" s="41"/>
      <c r="L542" s="41"/>
      <c r="N542" s="41"/>
      <c r="O542" s="41"/>
      <c r="P542" s="41"/>
      <c r="T542" s="38"/>
      <c r="U542" s="38"/>
      <c r="V542" s="38"/>
      <c r="W542" s="38"/>
    </row>
    <row r="543" ht="15.75" customHeight="1">
      <c r="A543" s="51" t="s">
        <v>60</v>
      </c>
      <c r="B543" s="51" t="s">
        <v>48</v>
      </c>
      <c r="C543" s="39">
        <v>25.0</v>
      </c>
      <c r="D543" s="39"/>
      <c r="E543" s="29">
        <v>7321435.0</v>
      </c>
      <c r="F543" s="40"/>
      <c r="J543" s="41"/>
      <c r="K543" s="41"/>
      <c r="L543" s="41"/>
      <c r="N543" s="41"/>
      <c r="O543" s="41"/>
      <c r="P543" s="41"/>
      <c r="T543" s="38"/>
      <c r="U543" s="38"/>
      <c r="V543" s="38"/>
      <c r="W543" s="38"/>
    </row>
    <row r="544" ht="15.75" customHeight="1">
      <c r="A544" s="51" t="s">
        <v>60</v>
      </c>
      <c r="B544" s="51" t="s">
        <v>48</v>
      </c>
      <c r="C544" s="39">
        <v>25.0</v>
      </c>
      <c r="D544" s="39" t="str">
        <f>CONCATENATE(A544,B544,C544)</f>
        <v>Com ABAPC425</v>
      </c>
      <c r="E544" s="29">
        <v>7179529.0</v>
      </c>
      <c r="F544" s="42">
        <f>AVERAGE(E542:E544)</f>
        <v>7245564.333</v>
      </c>
      <c r="G544" s="25">
        <f>STDEV(E542:E544)/F544*100</f>
        <v>0.9862920847</v>
      </c>
      <c r="H544" s="42">
        <f>F544-$F$532</f>
        <v>1038119.667</v>
      </c>
      <c r="J544" s="46">
        <f>AVERAGE(E542:E544)</f>
        <v>7245564.333</v>
      </c>
      <c r="K544" s="46">
        <f>STDEV(E542:E544)/F544*100</f>
        <v>0.9862920847</v>
      </c>
      <c r="L544" s="45">
        <f>J544-$J$532</f>
        <v>2919775.667</v>
      </c>
      <c r="N544" s="46">
        <f>AVERAGE(E542:E544)</f>
        <v>7245564.333</v>
      </c>
      <c r="O544" s="49">
        <f>STDEV(E542:E544)/F544*100</f>
        <v>0.9862920847</v>
      </c>
      <c r="P544" s="45">
        <f>J544-$J$532</f>
        <v>2919775.667</v>
      </c>
      <c r="T544" s="37" t="str">
        <f>IF(H544&gt;0,"+","-")</f>
        <v>+</v>
      </c>
      <c r="U544" s="37" t="str">
        <f>IF(L544&gt;0,"+","-")</f>
        <v>+</v>
      </c>
      <c r="V544" s="37" t="str">
        <f>IF(P544&gt;0,"+","-")</f>
        <v>+</v>
      </c>
      <c r="W544" s="38" t="str">
        <f>IF(T544="+","1",IF(U544="+","2",IF(V544="+","3","ERRADO")))</f>
        <v>1</v>
      </c>
    </row>
    <row r="545" ht="15.75" customHeight="1">
      <c r="A545" s="51" t="s">
        <v>60</v>
      </c>
      <c r="B545" s="51" t="s">
        <v>49</v>
      </c>
      <c r="C545" s="39">
        <v>25.0</v>
      </c>
      <c r="D545" s="39"/>
      <c r="E545" s="29">
        <v>9206644.0</v>
      </c>
      <c r="F545" s="40"/>
      <c r="J545" s="41"/>
      <c r="K545" s="41"/>
      <c r="L545" s="41"/>
      <c r="N545" s="41"/>
      <c r="O545" s="41"/>
      <c r="P545" s="41"/>
      <c r="T545" s="38"/>
      <c r="U545" s="38"/>
      <c r="V545" s="38"/>
      <c r="W545" s="38"/>
    </row>
    <row r="546" ht="15.75" customHeight="1">
      <c r="A546" s="51" t="s">
        <v>60</v>
      </c>
      <c r="B546" s="51" t="s">
        <v>49</v>
      </c>
      <c r="C546" s="39">
        <v>25.0</v>
      </c>
      <c r="D546" s="39"/>
      <c r="E546" s="29">
        <v>8995243.0</v>
      </c>
      <c r="F546" s="40"/>
      <c r="J546" s="41"/>
      <c r="K546" s="41"/>
      <c r="L546" s="41"/>
      <c r="N546" s="41"/>
      <c r="O546" s="41"/>
      <c r="P546" s="41"/>
      <c r="T546" s="38"/>
      <c r="U546" s="38"/>
      <c r="V546" s="38"/>
      <c r="W546" s="38"/>
    </row>
    <row r="547" ht="15.75" customHeight="1">
      <c r="A547" s="51" t="s">
        <v>60</v>
      </c>
      <c r="B547" s="51" t="s">
        <v>49</v>
      </c>
      <c r="C547" s="39">
        <v>25.0</v>
      </c>
      <c r="D547" s="39" t="str">
        <f>CONCATENATE(A547,B547,C547)</f>
        <v>Com ABAPC525</v>
      </c>
      <c r="E547" s="29">
        <v>8754502.0</v>
      </c>
      <c r="F547" s="42">
        <f>AVERAGE(E545:E547)</f>
        <v>8985463</v>
      </c>
      <c r="G547" s="25">
        <f>STDEV(E545:E547)/F547*100</f>
        <v>2.517728949</v>
      </c>
      <c r="H547" s="42">
        <f>F547-$F$532</f>
        <v>2778018.333</v>
      </c>
      <c r="J547" s="46">
        <f>AVERAGE(E545:E547)</f>
        <v>8985463</v>
      </c>
      <c r="K547" s="46">
        <f>STDEV(E545:E547)/F547*100</f>
        <v>2.517728949</v>
      </c>
      <c r="L547" s="45">
        <f>J547-$J$532</f>
        <v>4659674.333</v>
      </c>
      <c r="N547" s="46">
        <f>AVERAGE(E545:E547)</f>
        <v>8985463</v>
      </c>
      <c r="O547" s="46">
        <f>STDEV(E545:E547)/F547*100</f>
        <v>2.517728949</v>
      </c>
      <c r="P547" s="45">
        <f>J547-$J$532</f>
        <v>4659674.333</v>
      </c>
      <c r="T547" s="37" t="str">
        <f>IF(H547&gt;0,"+","-")</f>
        <v>+</v>
      </c>
      <c r="U547" s="37" t="str">
        <f>IF(L547&gt;0,"+","-")</f>
        <v>+</v>
      </c>
      <c r="V547" s="37" t="str">
        <f>IF(P547&gt;0,"+","-")</f>
        <v>+</v>
      </c>
      <c r="W547" s="38" t="str">
        <f>IF(T547="+","1",IF(U547="+","2",IF(V547="+","3","ERRADO")))</f>
        <v>1</v>
      </c>
    </row>
    <row r="548" ht="15.75" customHeight="1">
      <c r="A548" s="51" t="s">
        <v>60</v>
      </c>
      <c r="B548" s="51" t="s">
        <v>50</v>
      </c>
      <c r="C548" s="39">
        <v>25.0</v>
      </c>
      <c r="D548" s="39"/>
      <c r="E548" s="30">
        <v>9263752.0</v>
      </c>
      <c r="F548" s="40"/>
      <c r="J548" s="41"/>
      <c r="K548" s="41"/>
      <c r="L548" s="41"/>
      <c r="N548" s="41"/>
      <c r="O548" s="41"/>
      <c r="P548" s="41"/>
      <c r="T548" s="38"/>
      <c r="U548" s="38"/>
      <c r="V548" s="38"/>
      <c r="W548" s="38"/>
    </row>
    <row r="549" ht="15.75" customHeight="1">
      <c r="A549" s="51" t="s">
        <v>60</v>
      </c>
      <c r="B549" s="51" t="s">
        <v>50</v>
      </c>
      <c r="C549" s="39">
        <v>25.0</v>
      </c>
      <c r="D549" s="39"/>
      <c r="E549" s="30">
        <v>8984571.0</v>
      </c>
      <c r="F549" s="40"/>
      <c r="J549" s="41"/>
      <c r="K549" s="41"/>
      <c r="L549" s="41"/>
      <c r="N549" s="41"/>
      <c r="O549" s="41"/>
      <c r="P549" s="41"/>
      <c r="T549" s="38"/>
      <c r="U549" s="38"/>
      <c r="V549" s="38"/>
      <c r="W549" s="38"/>
    </row>
    <row r="550" ht="15.75" customHeight="1">
      <c r="A550" s="51" t="s">
        <v>60</v>
      </c>
      <c r="B550" s="51" t="s">
        <v>50</v>
      </c>
      <c r="C550" s="39">
        <v>25.0</v>
      </c>
      <c r="D550" s="39" t="str">
        <f>CONCATENATE(A550,B550,C550)</f>
        <v>Com ABAP1BP3_125</v>
      </c>
      <c r="E550" s="30">
        <v>9299016.0</v>
      </c>
      <c r="F550" s="42">
        <f>AVERAGE(E548:E550)</f>
        <v>9182446.333</v>
      </c>
      <c r="G550" s="25">
        <f>STDEV(E548:E550)/F550*100</f>
        <v>1.87607705</v>
      </c>
      <c r="H550" s="42">
        <f>F550-$F$532</f>
        <v>2975001.667</v>
      </c>
      <c r="J550" s="46">
        <f>AVERAGE(E548:E550)</f>
        <v>9182446.333</v>
      </c>
      <c r="K550" s="46">
        <f>STDEV(E548:E550)/F550*100</f>
        <v>1.87607705</v>
      </c>
      <c r="L550" s="45">
        <f>J550-$J$532</f>
        <v>4856657.667</v>
      </c>
      <c r="N550" s="46">
        <f>AVERAGE(E548:E550)</f>
        <v>9182446.333</v>
      </c>
      <c r="O550" s="46">
        <f>STDEV(E548:E550)/F550*100</f>
        <v>1.87607705</v>
      </c>
      <c r="P550" s="45">
        <f>J550-$J$532</f>
        <v>4856657.667</v>
      </c>
      <c r="T550" s="37" t="str">
        <f>IF(H550&gt;0,"+","-")</f>
        <v>+</v>
      </c>
      <c r="U550" s="37" t="str">
        <f>IF(L550&gt;0,"+","-")</f>
        <v>+</v>
      </c>
      <c r="V550" s="37" t="str">
        <f>IF(P550&gt;0,"+","-")</f>
        <v>+</v>
      </c>
      <c r="W550" s="38" t="str">
        <f>IF(T550="+","1",IF(U550="+","2",IF(V550="+","3","ERRADO")))</f>
        <v>1</v>
      </c>
    </row>
    <row r="551" ht="15.75" customHeight="1">
      <c r="A551" s="51" t="s">
        <v>60</v>
      </c>
      <c r="B551" s="51" t="s">
        <v>51</v>
      </c>
      <c r="C551" s="39">
        <v>25.0</v>
      </c>
      <c r="D551" s="39"/>
      <c r="E551" s="30">
        <v>1.0144311E7</v>
      </c>
      <c r="F551" s="40"/>
      <c r="J551" s="41"/>
      <c r="K551" s="41"/>
      <c r="L551" s="41"/>
      <c r="N551" s="41"/>
      <c r="O551" s="41"/>
      <c r="P551" s="41"/>
      <c r="T551" s="38"/>
      <c r="U551" s="38"/>
      <c r="V551" s="38"/>
      <c r="W551" s="38"/>
    </row>
    <row r="552" ht="15.75" customHeight="1">
      <c r="A552" s="51" t="s">
        <v>60</v>
      </c>
      <c r="B552" s="51" t="s">
        <v>51</v>
      </c>
      <c r="C552" s="39">
        <v>25.0</v>
      </c>
      <c r="D552" s="39"/>
      <c r="E552" s="30">
        <v>1.0202468E7</v>
      </c>
      <c r="F552" s="40"/>
      <c r="J552" s="41"/>
      <c r="K552" s="41"/>
      <c r="L552" s="41"/>
      <c r="N552" s="41"/>
      <c r="O552" s="41"/>
      <c r="P552" s="41"/>
      <c r="T552" s="38"/>
      <c r="U552" s="38"/>
      <c r="V552" s="38"/>
      <c r="W552" s="38"/>
    </row>
    <row r="553" ht="15.75" customHeight="1">
      <c r="A553" s="51" t="s">
        <v>60</v>
      </c>
      <c r="B553" s="51" t="s">
        <v>51</v>
      </c>
      <c r="C553" s="39">
        <v>25.0</v>
      </c>
      <c r="D553" s="39" t="str">
        <f>CONCATENATE(A553,B553,C553)</f>
        <v>Com ABAP1BP3_225</v>
      </c>
      <c r="E553" s="30">
        <v>9021329.0</v>
      </c>
      <c r="F553" s="42">
        <f>AVERAGE(E551:E553)</f>
        <v>9789369.333</v>
      </c>
      <c r="G553" s="25">
        <f>STDEV(E551:E553)/F553*100</f>
        <v>6.801028098</v>
      </c>
      <c r="H553" s="42">
        <f>F553-$F$532</f>
        <v>3581924.667</v>
      </c>
      <c r="J553" s="46">
        <f>AVERAGE(E551:E553)</f>
        <v>9789369.333</v>
      </c>
      <c r="K553" s="46">
        <f>STDEV(E551:E553)/F553*100</f>
        <v>6.801028098</v>
      </c>
      <c r="L553" s="45">
        <f>J553-$J$532</f>
        <v>5463580.667</v>
      </c>
      <c r="N553" s="46">
        <f>AVERAGE(E551:E553)</f>
        <v>9789369.333</v>
      </c>
      <c r="O553" s="46">
        <f>STDEV(E551:E553)/F553*100</f>
        <v>6.801028098</v>
      </c>
      <c r="P553" s="45">
        <f>J553-$J$532</f>
        <v>5463580.667</v>
      </c>
      <c r="T553" s="37" t="str">
        <f>IF(H553&gt;0,"+","-")</f>
        <v>+</v>
      </c>
      <c r="U553" s="37" t="str">
        <f>IF(L553&gt;0,"+","-")</f>
        <v>+</v>
      </c>
      <c r="V553" s="37" t="str">
        <f>IF(P553&gt;0,"+","-")</f>
        <v>+</v>
      </c>
      <c r="W553" s="38" t="str">
        <f>IF(T553="+","1",IF(U553="+","2",IF(V553="+","3","ERRADO")))</f>
        <v>1</v>
      </c>
    </row>
    <row r="554" ht="15.75" customHeight="1">
      <c r="A554" s="51" t="s">
        <v>60</v>
      </c>
      <c r="B554" s="51" t="s">
        <v>52</v>
      </c>
      <c r="C554" s="39">
        <v>25.0</v>
      </c>
      <c r="D554" s="39"/>
      <c r="E554" s="30">
        <v>1.0208342E7</v>
      </c>
      <c r="F554" s="40"/>
      <c r="J554" s="41"/>
      <c r="K554" s="41"/>
      <c r="L554" s="41"/>
      <c r="N554" s="41"/>
      <c r="O554" s="41"/>
      <c r="P554" s="41"/>
      <c r="T554" s="38"/>
      <c r="U554" s="38"/>
      <c r="V554" s="38"/>
      <c r="W554" s="38"/>
    </row>
    <row r="555" ht="15.75" customHeight="1">
      <c r="A555" s="51" t="s">
        <v>60</v>
      </c>
      <c r="B555" s="51" t="s">
        <v>52</v>
      </c>
      <c r="C555" s="39">
        <v>25.0</v>
      </c>
      <c r="D555" s="39"/>
      <c r="E555" s="30">
        <v>9698501.0</v>
      </c>
      <c r="F555" s="40"/>
      <c r="J555" s="41"/>
      <c r="K555" s="41"/>
      <c r="L555" s="41"/>
      <c r="N555" s="41"/>
      <c r="O555" s="41"/>
      <c r="P555" s="41"/>
      <c r="T555" s="38"/>
      <c r="U555" s="38"/>
      <c r="V555" s="38"/>
      <c r="W555" s="38"/>
    </row>
    <row r="556" ht="15.75" customHeight="1">
      <c r="A556" s="51" t="s">
        <v>60</v>
      </c>
      <c r="B556" s="51" t="s">
        <v>52</v>
      </c>
      <c r="C556" s="39">
        <v>25.0</v>
      </c>
      <c r="D556" s="39" t="str">
        <f>CONCATENATE(A556,B556,C556)</f>
        <v>Com ABAP1BP3_325</v>
      </c>
      <c r="F556" s="42">
        <f>AVERAGE(E554:E556)</f>
        <v>9953421.5</v>
      </c>
      <c r="G556" s="48">
        <f>STDEV(E554:E556)/F556*100</f>
        <v>3.621990975</v>
      </c>
      <c r="H556" s="42">
        <f>F556-$F$532</f>
        <v>3745976.833</v>
      </c>
      <c r="I556" s="30">
        <v>7627519.0</v>
      </c>
      <c r="J556" s="46">
        <f>AVERAGE(E554:E556)</f>
        <v>9953421.5</v>
      </c>
      <c r="K556" s="46">
        <f>STDEV(E554:E556)/F556*100</f>
        <v>3.621990975</v>
      </c>
      <c r="L556" s="45">
        <f>J556-$J$532</f>
        <v>5627632.833</v>
      </c>
      <c r="N556" s="46">
        <f>AVERAGE(E554:E556)</f>
        <v>9953421.5</v>
      </c>
      <c r="O556" s="49">
        <f>STDEV(E554:E556)/F556*100</f>
        <v>3.621990975</v>
      </c>
      <c r="P556" s="45">
        <f>J556-$J$532</f>
        <v>5627632.833</v>
      </c>
      <c r="T556" s="37" t="str">
        <f>IF(H556&gt;0,"+","-")</f>
        <v>+</v>
      </c>
      <c r="U556" s="37" t="str">
        <f>IF(L556&gt;0,"+","-")</f>
        <v>+</v>
      </c>
      <c r="V556" s="37" t="str">
        <f>IF(P556&gt;0,"+","-")</f>
        <v>+</v>
      </c>
      <c r="W556" s="38" t="str">
        <f>IF(T556="+","1",IF(U556="+","2",IF(V556="+","3","ERRADO")))</f>
        <v>1</v>
      </c>
    </row>
    <row r="557" ht="15.75" customHeight="1">
      <c r="A557" s="51" t="s">
        <v>60</v>
      </c>
      <c r="B557" s="51" t="s">
        <v>53</v>
      </c>
      <c r="C557" s="39">
        <v>25.0</v>
      </c>
      <c r="D557" s="39"/>
      <c r="E557" s="30">
        <v>7209958.0</v>
      </c>
      <c r="F557" s="40"/>
      <c r="J557" s="41"/>
      <c r="K557" s="41"/>
      <c r="L557" s="41"/>
      <c r="N557" s="41"/>
      <c r="O557" s="41"/>
      <c r="P557" s="41"/>
      <c r="T557" s="38"/>
      <c r="U557" s="38"/>
      <c r="V557" s="38"/>
      <c r="W557" s="38"/>
    </row>
    <row r="558" ht="15.75" customHeight="1">
      <c r="A558" s="51" t="s">
        <v>60</v>
      </c>
      <c r="B558" s="51" t="s">
        <v>53</v>
      </c>
      <c r="C558" s="39">
        <v>25.0</v>
      </c>
      <c r="D558" s="39"/>
      <c r="E558" s="30">
        <v>7566452.0</v>
      </c>
      <c r="F558" s="40"/>
      <c r="J558" s="41"/>
      <c r="K558" s="41"/>
      <c r="L558" s="41"/>
      <c r="N558" s="41"/>
      <c r="O558" s="41"/>
      <c r="P558" s="41"/>
      <c r="T558" s="38"/>
      <c r="U558" s="38"/>
      <c r="V558" s="38"/>
      <c r="W558" s="38"/>
    </row>
    <row r="559" ht="15.75" customHeight="1">
      <c r="A559" s="51" t="s">
        <v>60</v>
      </c>
      <c r="B559" s="51" t="s">
        <v>53</v>
      </c>
      <c r="C559" s="39">
        <v>25.0</v>
      </c>
      <c r="D559" s="39" t="str">
        <f>CONCATENATE(A559,B559,C559)</f>
        <v>Com ABAP1BP3_425</v>
      </c>
      <c r="E559" s="30">
        <v>8054080.0</v>
      </c>
      <c r="F559" s="42">
        <f>AVERAGE(E557:E559)</f>
        <v>7610163.333</v>
      </c>
      <c r="G559" s="25">
        <f>STDEV(E557:E559)/F559*100</f>
        <v>5.568280407</v>
      </c>
      <c r="H559" s="42">
        <f>F559-$F$532</f>
        <v>1402718.667</v>
      </c>
      <c r="J559" s="46">
        <f>AVERAGE(E557:E559)</f>
        <v>7610163.333</v>
      </c>
      <c r="K559" s="46">
        <f>STDEV(E557:E559)/F559*100</f>
        <v>5.568280407</v>
      </c>
      <c r="L559" s="45">
        <f>J559-$J$532</f>
        <v>3284374.667</v>
      </c>
      <c r="N559" s="46">
        <f>AVERAGE(E557:E559)</f>
        <v>7610163.333</v>
      </c>
      <c r="O559" s="46">
        <f>STDEV(E557:E559)/F559*100</f>
        <v>5.568280407</v>
      </c>
      <c r="P559" s="45">
        <f>J559-$J$532</f>
        <v>3284374.667</v>
      </c>
      <c r="T559" s="37" t="str">
        <f>IF(H559&gt;0,"+","-")</f>
        <v>+</v>
      </c>
      <c r="U559" s="37" t="str">
        <f>IF(L559&gt;0,"+","-")</f>
        <v>+</v>
      </c>
      <c r="V559" s="37" t="str">
        <f>IF(P559&gt;0,"+","-")</f>
        <v>+</v>
      </c>
      <c r="W559" s="38" t="str">
        <f>IF(T559="+","1",IF(U559="+","2",IF(V559="+","3","ERRADO")))</f>
        <v>1</v>
      </c>
    </row>
    <row r="560" ht="15.75" customHeight="1">
      <c r="A560" s="51" t="s">
        <v>60</v>
      </c>
      <c r="B560" s="51" t="s">
        <v>54</v>
      </c>
      <c r="C560" s="39">
        <v>25.0</v>
      </c>
      <c r="D560" s="39"/>
      <c r="E560" s="30">
        <v>7045281.0</v>
      </c>
      <c r="F560" s="40"/>
      <c r="J560" s="41"/>
      <c r="K560" s="41"/>
      <c r="L560" s="41"/>
      <c r="N560" s="41"/>
      <c r="O560" s="41"/>
      <c r="P560" s="41"/>
      <c r="T560" s="38"/>
      <c r="U560" s="38"/>
      <c r="V560" s="38"/>
      <c r="W560" s="38"/>
    </row>
    <row r="561" ht="15.75" customHeight="1">
      <c r="A561" s="51" t="s">
        <v>60</v>
      </c>
      <c r="B561" s="51" t="s">
        <v>54</v>
      </c>
      <c r="C561" s="39">
        <v>25.0</v>
      </c>
      <c r="D561" s="39"/>
      <c r="E561" s="30">
        <v>7508582.0</v>
      </c>
      <c r="F561" s="40"/>
      <c r="J561" s="41"/>
      <c r="K561" s="41"/>
      <c r="L561" s="41"/>
      <c r="N561" s="41"/>
      <c r="O561" s="41"/>
      <c r="P561" s="41"/>
      <c r="T561" s="38"/>
      <c r="U561" s="38"/>
      <c r="V561" s="38"/>
      <c r="W561" s="38"/>
    </row>
    <row r="562" ht="15.75" customHeight="1">
      <c r="A562" s="51" t="s">
        <v>60</v>
      </c>
      <c r="B562" s="51" t="s">
        <v>54</v>
      </c>
      <c r="C562" s="39">
        <v>25.0</v>
      </c>
      <c r="D562" s="39" t="str">
        <f>CONCATENATE(A562,B562,C562)</f>
        <v>Com ABAP1BP3_525</v>
      </c>
      <c r="E562" s="30">
        <v>7609101.0</v>
      </c>
      <c r="F562" s="42">
        <f>AVERAGE(E560:E562)</f>
        <v>7387654.667</v>
      </c>
      <c r="G562" s="25">
        <f>STDEV(E560:E562)/F562*100</f>
        <v>4.070761352</v>
      </c>
      <c r="H562" s="42">
        <f>F562-$F$532</f>
        <v>1180210</v>
      </c>
      <c r="J562" s="46">
        <f>AVERAGE(E560:E562)</f>
        <v>7387654.667</v>
      </c>
      <c r="K562" s="46">
        <f>STDEV(E560:E562)/F562*100</f>
        <v>4.070761352</v>
      </c>
      <c r="L562" s="45">
        <f>J562-$J$532</f>
        <v>3061866</v>
      </c>
      <c r="N562" s="46">
        <f>AVERAGE(E560:E562)</f>
        <v>7387654.667</v>
      </c>
      <c r="O562" s="46">
        <f>STDEV(E560:E562)/F562*100</f>
        <v>4.070761352</v>
      </c>
      <c r="P562" s="45">
        <f>J562-$J$532</f>
        <v>3061866</v>
      </c>
      <c r="T562" s="37" t="str">
        <f>IF(H562&gt;0,"+","-")</f>
        <v>+</v>
      </c>
      <c r="U562" s="37" t="str">
        <f>IF(L562&gt;0,"+","-")</f>
        <v>+</v>
      </c>
      <c r="V562" s="37" t="str">
        <f>IF(P562&gt;0,"+","-")</f>
        <v>+</v>
      </c>
      <c r="W562" s="38" t="str">
        <f>IF(T562="+","1",IF(U562="+","2",IF(V562="+","3","ERRADO")))</f>
        <v>1</v>
      </c>
    </row>
    <row r="563" ht="15.75" customHeight="1">
      <c r="A563" s="51" t="s">
        <v>60</v>
      </c>
      <c r="B563" s="51" t="s">
        <v>55</v>
      </c>
      <c r="C563" s="39">
        <v>25.0</v>
      </c>
      <c r="D563" s="39"/>
      <c r="E563" s="31">
        <v>9624365.0</v>
      </c>
      <c r="F563" s="40"/>
      <c r="J563" s="41"/>
      <c r="K563" s="41"/>
      <c r="L563" s="41"/>
      <c r="N563" s="41"/>
      <c r="O563" s="41"/>
      <c r="P563" s="41"/>
      <c r="T563" s="38"/>
      <c r="U563" s="38"/>
      <c r="V563" s="38"/>
      <c r="W563" s="38"/>
    </row>
    <row r="564" ht="15.75" customHeight="1">
      <c r="A564" s="51" t="s">
        <v>60</v>
      </c>
      <c r="B564" s="51" t="s">
        <v>55</v>
      </c>
      <c r="C564" s="39">
        <v>25.0</v>
      </c>
      <c r="D564" s="39"/>
      <c r="E564" s="31">
        <v>9544363.0</v>
      </c>
      <c r="F564" s="40"/>
      <c r="J564" s="41"/>
      <c r="K564" s="41"/>
      <c r="L564" s="41"/>
      <c r="N564" s="41"/>
      <c r="O564" s="41"/>
      <c r="P564" s="41"/>
      <c r="T564" s="38"/>
      <c r="U564" s="38"/>
      <c r="V564" s="38"/>
      <c r="W564" s="38"/>
    </row>
    <row r="565" ht="15.75" customHeight="1">
      <c r="A565" s="51" t="s">
        <v>60</v>
      </c>
      <c r="B565" s="51" t="s">
        <v>55</v>
      </c>
      <c r="C565" s="39">
        <v>25.0</v>
      </c>
      <c r="D565" s="39" t="str">
        <f>CONCATENATE(A565,B565,C565)</f>
        <v>Com ABAP10BP3_125</v>
      </c>
      <c r="E565" s="31">
        <v>9990548.0</v>
      </c>
      <c r="F565" s="42">
        <f>AVERAGE(E563:E565)</f>
        <v>9719758.667</v>
      </c>
      <c r="G565" s="25">
        <f>STDEV(E563:E565)/F565*100</f>
        <v>2.44756606</v>
      </c>
      <c r="H565" s="42">
        <f>F565-$F$532</f>
        <v>3512314</v>
      </c>
      <c r="J565" s="46">
        <f>AVERAGE(E563:E565)</f>
        <v>9719758.667</v>
      </c>
      <c r="K565" s="46">
        <f>STDEV(E563:E565)/F565*100</f>
        <v>2.44756606</v>
      </c>
      <c r="L565" s="45">
        <f>J565-$J$532</f>
        <v>5393970</v>
      </c>
      <c r="N565" s="46">
        <f>AVERAGE(E563:E565)</f>
        <v>9719758.667</v>
      </c>
      <c r="O565" s="46">
        <f>STDEV(E563:E565)/F565*100</f>
        <v>2.44756606</v>
      </c>
      <c r="P565" s="45">
        <f>J565-$J$532</f>
        <v>5393970</v>
      </c>
      <c r="T565" s="37" t="str">
        <f>IF(H565&gt;0,"+","-")</f>
        <v>+</v>
      </c>
      <c r="U565" s="37" t="str">
        <f>IF(L565&gt;0,"+","-")</f>
        <v>+</v>
      </c>
      <c r="V565" s="37" t="str">
        <f>IF(P565&gt;0,"+","-")</f>
        <v>+</v>
      </c>
      <c r="W565" s="38" t="str">
        <f>IF(T565="+","1",IF(U565="+","2",IF(V565="+","3","ERRADO")))</f>
        <v>1</v>
      </c>
    </row>
    <row r="566" ht="15.75" customHeight="1">
      <c r="A566" s="51" t="s">
        <v>60</v>
      </c>
      <c r="B566" s="51" t="s">
        <v>56</v>
      </c>
      <c r="C566" s="39">
        <v>25.0</v>
      </c>
      <c r="D566" s="39"/>
      <c r="E566" s="31">
        <v>8635644.0</v>
      </c>
      <c r="F566" s="40"/>
      <c r="J566" s="41"/>
      <c r="K566" s="41"/>
      <c r="L566" s="41"/>
      <c r="N566" s="41"/>
      <c r="O566" s="41"/>
      <c r="P566" s="41"/>
      <c r="T566" s="38"/>
      <c r="U566" s="38"/>
      <c r="V566" s="38"/>
      <c r="W566" s="38"/>
    </row>
    <row r="567" ht="15.75" customHeight="1">
      <c r="A567" s="51" t="s">
        <v>60</v>
      </c>
      <c r="B567" s="55" t="s">
        <v>56</v>
      </c>
      <c r="C567" s="39">
        <v>25.0</v>
      </c>
      <c r="D567" s="39"/>
      <c r="E567" s="31">
        <v>8383826.0</v>
      </c>
      <c r="F567" s="40"/>
      <c r="J567" s="41"/>
      <c r="K567" s="41"/>
      <c r="L567" s="41"/>
      <c r="N567" s="41"/>
      <c r="O567" s="41"/>
      <c r="P567" s="41"/>
      <c r="T567" s="38"/>
      <c r="U567" s="38"/>
      <c r="V567" s="38"/>
      <c r="W567" s="38"/>
    </row>
    <row r="568" ht="15.75" customHeight="1">
      <c r="A568" s="51" t="s">
        <v>60</v>
      </c>
      <c r="B568" s="55" t="s">
        <v>56</v>
      </c>
      <c r="C568" s="39">
        <v>25.0</v>
      </c>
      <c r="D568" s="39" t="str">
        <f>CONCATENATE(A568,B568,C568)</f>
        <v>Com ABAP10BP3_225</v>
      </c>
      <c r="E568" s="31">
        <v>8094926.0</v>
      </c>
      <c r="F568" s="42">
        <f>AVERAGE(E566:E568)</f>
        <v>8371465.333</v>
      </c>
      <c r="G568" s="25">
        <f>STDEV(E566:E568)/F568*100</f>
        <v>3.232060665</v>
      </c>
      <c r="H568" s="42">
        <f>F568-$F$532</f>
        <v>2164020.667</v>
      </c>
      <c r="J568" s="46">
        <f>AVERAGE(E566:E568)</f>
        <v>8371465.333</v>
      </c>
      <c r="K568" s="46">
        <f>STDEV(E566:E568)/F568*100</f>
        <v>3.232060665</v>
      </c>
      <c r="L568" s="45">
        <f>J568-$J$532</f>
        <v>4045676.667</v>
      </c>
      <c r="N568" s="46">
        <f>AVERAGE(E566:E568)</f>
        <v>8371465.333</v>
      </c>
      <c r="O568" s="49">
        <f>STDEV(E566:E568)/F568*100</f>
        <v>3.232060665</v>
      </c>
      <c r="P568" s="45">
        <f>J568-$J$532</f>
        <v>4045676.667</v>
      </c>
      <c r="T568" s="37" t="str">
        <f>IF(H568&gt;0,"+","-")</f>
        <v>+</v>
      </c>
      <c r="U568" s="37" t="str">
        <f>IF(L568&gt;0,"+","-")</f>
        <v>+</v>
      </c>
      <c r="V568" s="37" t="str">
        <f>IF(P568&gt;0,"+","-")</f>
        <v>+</v>
      </c>
      <c r="W568" s="38" t="str">
        <f>IF(T568="+","1",IF(U568="+","2",IF(V568="+","3","ERRADO")))</f>
        <v>1</v>
      </c>
    </row>
    <row r="569" ht="15.75" customHeight="1">
      <c r="A569" s="51" t="s">
        <v>60</v>
      </c>
      <c r="B569" s="55" t="s">
        <v>57</v>
      </c>
      <c r="C569" s="39">
        <v>25.0</v>
      </c>
      <c r="D569" s="39"/>
      <c r="E569" s="31">
        <v>2.6414304E7</v>
      </c>
      <c r="F569" s="40"/>
      <c r="J569" s="41"/>
      <c r="K569" s="41"/>
      <c r="L569" s="41"/>
      <c r="N569" s="41"/>
      <c r="O569" s="41"/>
      <c r="P569" s="41"/>
      <c r="T569" s="38"/>
      <c r="U569" s="38"/>
      <c r="V569" s="38"/>
      <c r="W569" s="38"/>
    </row>
    <row r="570" ht="15.75" customHeight="1">
      <c r="A570" s="51" t="s">
        <v>60</v>
      </c>
      <c r="B570" s="55" t="s">
        <v>57</v>
      </c>
      <c r="C570" s="39">
        <v>25.0</v>
      </c>
      <c r="D570" s="39"/>
      <c r="E570" s="31">
        <v>2.4676684E7</v>
      </c>
      <c r="F570" s="40"/>
      <c r="J570" s="41"/>
      <c r="K570" s="41"/>
      <c r="L570" s="41"/>
      <c r="N570" s="41"/>
      <c r="O570" s="41"/>
      <c r="P570" s="41"/>
      <c r="T570" s="38"/>
      <c r="U570" s="38"/>
      <c r="V570" s="38"/>
      <c r="W570" s="38"/>
    </row>
    <row r="571" ht="15.75" customHeight="1">
      <c r="A571" s="51" t="s">
        <v>60</v>
      </c>
      <c r="B571" s="55" t="s">
        <v>57</v>
      </c>
      <c r="C571" s="39">
        <v>25.0</v>
      </c>
      <c r="D571" s="39" t="str">
        <f>CONCATENATE(A571,B571,C571)</f>
        <v>Com ABAP10BP3_325</v>
      </c>
      <c r="E571" s="31">
        <v>2.45927E7</v>
      </c>
      <c r="F571" s="42">
        <f>AVERAGE(E569:E571)</f>
        <v>25227896</v>
      </c>
      <c r="G571" s="25">
        <f>STDEV(E569:E571)/F571*100</f>
        <v>4.076111659</v>
      </c>
      <c r="H571" s="42">
        <f>F571-$F$532</f>
        <v>19020451.33</v>
      </c>
      <c r="J571" s="46">
        <f>AVERAGE(E569:E571)</f>
        <v>25227896</v>
      </c>
      <c r="K571" s="46">
        <f>STDEV(E569:E571)/F571*100</f>
        <v>4.076111659</v>
      </c>
      <c r="L571" s="45">
        <f>J571-$J$532</f>
        <v>20902107.33</v>
      </c>
      <c r="N571" s="46">
        <f>AVERAGE(E569:E571)</f>
        <v>25227896</v>
      </c>
      <c r="O571" s="46">
        <f>STDEV(E569:E571)/F571*100</f>
        <v>4.076111659</v>
      </c>
      <c r="P571" s="45">
        <f>J571-$J$532</f>
        <v>20902107.33</v>
      </c>
      <c r="T571" s="37" t="str">
        <f>IF(H571&gt;0,"+","-")</f>
        <v>+</v>
      </c>
      <c r="U571" s="37" t="str">
        <f>IF(L571&gt;0,"+","-")</f>
        <v>+</v>
      </c>
      <c r="V571" s="37" t="str">
        <f>IF(P571&gt;0,"+","-")</f>
        <v>+</v>
      </c>
      <c r="W571" s="38" t="str">
        <f>IF(T571="+","1",IF(U571="+","2",IF(V571="+","3","ERRADO")))</f>
        <v>1</v>
      </c>
    </row>
    <row r="572" ht="15.75" customHeight="1">
      <c r="A572" s="51" t="s">
        <v>60</v>
      </c>
      <c r="B572" s="55" t="s">
        <v>58</v>
      </c>
      <c r="C572" s="39">
        <v>25.0</v>
      </c>
      <c r="D572" s="39"/>
      <c r="E572" s="31">
        <v>1.2666274E7</v>
      </c>
      <c r="F572" s="40"/>
      <c r="J572" s="41"/>
      <c r="K572" s="41"/>
      <c r="L572" s="41"/>
      <c r="N572" s="41"/>
      <c r="O572" s="41"/>
      <c r="P572" s="41"/>
      <c r="T572" s="38"/>
      <c r="U572" s="38"/>
      <c r="V572" s="38"/>
      <c r="W572" s="38"/>
    </row>
    <row r="573" ht="15.75" customHeight="1">
      <c r="A573" s="51" t="s">
        <v>60</v>
      </c>
      <c r="B573" s="55" t="s">
        <v>58</v>
      </c>
      <c r="C573" s="39">
        <v>25.0</v>
      </c>
      <c r="D573" s="39"/>
      <c r="E573" s="31">
        <v>1.0650749E7</v>
      </c>
      <c r="F573" s="40"/>
      <c r="J573" s="41"/>
      <c r="K573" s="41"/>
      <c r="L573" s="41"/>
      <c r="N573" s="41"/>
      <c r="O573" s="41"/>
      <c r="P573" s="41"/>
      <c r="T573" s="38"/>
      <c r="U573" s="38"/>
      <c r="V573" s="38"/>
      <c r="W573" s="38"/>
    </row>
    <row r="574" ht="15.75" customHeight="1">
      <c r="A574" s="51" t="s">
        <v>60</v>
      </c>
      <c r="B574" s="55" t="s">
        <v>58</v>
      </c>
      <c r="C574" s="39">
        <v>25.0</v>
      </c>
      <c r="D574" s="39" t="str">
        <f>CONCATENATE(A574,B574,C574)</f>
        <v>Com ABAP10BP3_425</v>
      </c>
      <c r="E574" s="31">
        <v>1.2566731E7</v>
      </c>
      <c r="F574" s="42">
        <f>AVERAGE(E572:E574)</f>
        <v>11961251.33</v>
      </c>
      <c r="G574" s="25">
        <f>STDEV(E572:E574)/F574*100</f>
        <v>9.497494066</v>
      </c>
      <c r="H574" s="42">
        <f>F574-$F$532</f>
        <v>5753806.667</v>
      </c>
      <c r="J574" s="46">
        <f>AVERAGE(E572:E574)</f>
        <v>11961251.33</v>
      </c>
      <c r="K574" s="46">
        <f>STDEV(E572:E574)/F574*100</f>
        <v>9.497494066</v>
      </c>
      <c r="L574" s="45">
        <f>J574-$J$532</f>
        <v>7635462.667</v>
      </c>
      <c r="N574" s="46">
        <f>AVERAGE(E572:E574)</f>
        <v>11961251.33</v>
      </c>
      <c r="O574" s="46">
        <f>STDEV(E572:E574)/F574*100</f>
        <v>9.497494066</v>
      </c>
      <c r="P574" s="45">
        <f>J574-$J$532</f>
        <v>7635462.667</v>
      </c>
      <c r="T574" s="37" t="str">
        <f>IF(H574&gt;0,"+","-")</f>
        <v>+</v>
      </c>
      <c r="U574" s="37" t="str">
        <f>IF(L574&gt;0,"+","-")</f>
        <v>+</v>
      </c>
      <c r="V574" s="37" t="str">
        <f>IF(P574&gt;0,"+","-")</f>
        <v>+</v>
      </c>
      <c r="W574" s="38" t="str">
        <f>IF(T574="+","1",IF(U574="+","2",IF(V574="+","3","ERRADO")))</f>
        <v>1</v>
      </c>
    </row>
    <row r="575" ht="15.75" customHeight="1">
      <c r="A575" s="51" t="s">
        <v>60</v>
      </c>
      <c r="B575" s="55" t="s">
        <v>59</v>
      </c>
      <c r="C575" s="39">
        <v>25.0</v>
      </c>
      <c r="D575" s="39"/>
      <c r="E575" s="31">
        <v>6459707.0</v>
      </c>
      <c r="F575" s="40"/>
      <c r="J575" s="41"/>
      <c r="K575" s="41"/>
      <c r="L575" s="41"/>
      <c r="N575" s="41"/>
      <c r="O575" s="41"/>
      <c r="P575" s="41"/>
      <c r="T575" s="38"/>
      <c r="U575" s="38"/>
      <c r="V575" s="38"/>
      <c r="W575" s="38"/>
    </row>
    <row r="576" ht="15.75" customHeight="1">
      <c r="A576" s="51" t="s">
        <v>60</v>
      </c>
      <c r="B576" s="55" t="s">
        <v>59</v>
      </c>
      <c r="C576" s="39">
        <v>25.0</v>
      </c>
      <c r="D576" s="39"/>
      <c r="E576" s="31">
        <v>7646970.0</v>
      </c>
      <c r="F576" s="40"/>
      <c r="J576" s="41"/>
      <c r="K576" s="41"/>
      <c r="L576" s="41"/>
      <c r="N576" s="41"/>
      <c r="O576" s="41"/>
      <c r="P576" s="41"/>
      <c r="T576" s="38"/>
      <c r="U576" s="38"/>
      <c r="V576" s="38"/>
      <c r="W576" s="38"/>
    </row>
    <row r="577" ht="15.75" customHeight="1">
      <c r="A577" s="51" t="s">
        <v>60</v>
      </c>
      <c r="B577" s="55" t="s">
        <v>59</v>
      </c>
      <c r="C577" s="39">
        <v>25.0</v>
      </c>
      <c r="D577" s="39" t="str">
        <f>CONCATENATE(A577,B577,C577)</f>
        <v>Com ABAP10BP3_525</v>
      </c>
      <c r="E577" s="31">
        <v>7084740.0</v>
      </c>
      <c r="F577" s="42">
        <f>AVERAGE(E575:E577)</f>
        <v>7063805.667</v>
      </c>
      <c r="G577" s="25">
        <f>STDEV(E575:E577)/F577*100</f>
        <v>8.407766378</v>
      </c>
      <c r="H577" s="42">
        <f>F577-$F$532</f>
        <v>856361</v>
      </c>
      <c r="J577" s="46">
        <f>AVERAGE(E575:E577)</f>
        <v>7063805.667</v>
      </c>
      <c r="K577" s="46">
        <f>STDEV(E575:E577)/F577*100</f>
        <v>8.407766378</v>
      </c>
      <c r="L577" s="45">
        <f>J577-$J$532</f>
        <v>2738017</v>
      </c>
      <c r="N577" s="46">
        <f>AVERAGE(E575:E577)</f>
        <v>7063805.667</v>
      </c>
      <c r="O577" s="46">
        <f>STDEV(E575:E577)/F577*100</f>
        <v>8.407766378</v>
      </c>
      <c r="P577" s="45">
        <f>J577-$J$532</f>
        <v>2738017</v>
      </c>
      <c r="T577" s="37" t="str">
        <f>IF(H577&gt;0,"+","-")</f>
        <v>+</v>
      </c>
      <c r="U577" s="37" t="str">
        <f>IF(L577&gt;0,"+","-")</f>
        <v>+</v>
      </c>
      <c r="V577" s="37" t="str">
        <f>IF(P577&gt;0,"+","-")</f>
        <v>+</v>
      </c>
      <c r="W577" s="38" t="str">
        <f>IF(T577="+","1",IF(U577="+","2",IF(V577="+","3","ERRADO")))</f>
        <v>1</v>
      </c>
    </row>
    <row r="578" ht="15.75" customHeight="1">
      <c r="A578" s="25" t="s">
        <v>42</v>
      </c>
      <c r="B578" s="25" t="s">
        <v>43</v>
      </c>
      <c r="C578" s="39">
        <v>30.0</v>
      </c>
      <c r="D578" s="39"/>
      <c r="E578" s="28">
        <v>1.0038185E7</v>
      </c>
      <c r="F578" s="40"/>
      <c r="J578" s="53"/>
      <c r="K578" s="53"/>
      <c r="L578" s="53"/>
      <c r="N578" s="53"/>
      <c r="O578" s="53"/>
      <c r="P578" s="53"/>
      <c r="T578" s="38"/>
      <c r="U578" s="38"/>
      <c r="V578" s="38"/>
      <c r="W578" s="38"/>
    </row>
    <row r="579" ht="15.75" customHeight="1">
      <c r="A579" s="25" t="s">
        <v>42</v>
      </c>
      <c r="B579" s="25" t="s">
        <v>43</v>
      </c>
      <c r="C579" s="39">
        <v>30.0</v>
      </c>
      <c r="D579" s="39"/>
      <c r="E579" s="28">
        <v>9925504.0</v>
      </c>
      <c r="F579" s="40"/>
      <c r="J579" s="53"/>
      <c r="K579" s="53"/>
      <c r="L579" s="53"/>
      <c r="N579" s="53"/>
      <c r="O579" s="53"/>
      <c r="P579" s="53"/>
      <c r="T579" s="38"/>
      <c r="U579" s="38"/>
      <c r="V579" s="38"/>
      <c r="W579" s="38"/>
    </row>
    <row r="580" ht="15.75" customHeight="1">
      <c r="A580" s="25" t="s">
        <v>42</v>
      </c>
      <c r="B580" s="25" t="s">
        <v>43</v>
      </c>
      <c r="C580" s="39">
        <v>30.0</v>
      </c>
      <c r="D580" s="39" t="str">
        <f>CONCATENATE(A580,B580,C580)</f>
        <v>Sem ABAPbranco30</v>
      </c>
      <c r="E580" s="28">
        <v>8222599.0</v>
      </c>
      <c r="F580" s="42">
        <f>AVERAGE(E578:E580)</f>
        <v>9395429.333</v>
      </c>
      <c r="G580" s="25">
        <f>STDEV(E578:E580)/F580*100</f>
        <v>10.82720351</v>
      </c>
      <c r="H580" s="25" t="s">
        <v>44</v>
      </c>
      <c r="J580" s="43">
        <v>2816867.0</v>
      </c>
      <c r="K580" s="41" t="s">
        <v>44</v>
      </c>
      <c r="L580" s="41" t="s">
        <v>44</v>
      </c>
      <c r="N580" s="43">
        <v>2475707.6666666665</v>
      </c>
      <c r="O580" s="41" t="s">
        <v>44</v>
      </c>
      <c r="P580" s="41" t="s">
        <v>44</v>
      </c>
      <c r="T580" s="38"/>
      <c r="U580" s="38"/>
      <c r="V580" s="38"/>
      <c r="W580" s="38"/>
    </row>
    <row r="581" ht="15.75" customHeight="1">
      <c r="A581" s="25" t="s">
        <v>42</v>
      </c>
      <c r="B581" s="25" t="s">
        <v>45</v>
      </c>
      <c r="C581" s="39">
        <v>30.0</v>
      </c>
      <c r="D581" s="39"/>
      <c r="E581" s="29">
        <v>1.1464312E7</v>
      </c>
      <c r="F581" s="40"/>
      <c r="J581" s="41"/>
      <c r="K581" s="41"/>
      <c r="L581" s="41"/>
      <c r="N581" s="41"/>
      <c r="O581" s="41"/>
      <c r="P581" s="41"/>
      <c r="T581" s="38"/>
      <c r="U581" s="38"/>
      <c r="V581" s="38"/>
      <c r="W581" s="38"/>
    </row>
    <row r="582" ht="15.75" customHeight="1">
      <c r="A582" s="25" t="s">
        <v>42</v>
      </c>
      <c r="B582" s="25" t="s">
        <v>45</v>
      </c>
      <c r="C582" s="39">
        <v>30.0</v>
      </c>
      <c r="D582" s="39"/>
      <c r="E582" s="29">
        <v>1.2931256E7</v>
      </c>
      <c r="F582" s="40"/>
      <c r="J582" s="41"/>
      <c r="K582" s="41"/>
      <c r="L582" s="41"/>
      <c r="N582" s="41"/>
      <c r="O582" s="41"/>
      <c r="P582" s="41"/>
      <c r="T582" s="38"/>
      <c r="U582" s="38"/>
      <c r="V582" s="38"/>
      <c r="W582" s="38"/>
    </row>
    <row r="583" ht="15.75" customHeight="1">
      <c r="A583" s="25" t="s">
        <v>42</v>
      </c>
      <c r="B583" s="25" t="s">
        <v>45</v>
      </c>
      <c r="C583" s="39">
        <v>30.0</v>
      </c>
      <c r="D583" s="39" t="str">
        <f>CONCATENATE(A583,B583,C583)</f>
        <v>Sem ABAPC130</v>
      </c>
      <c r="E583" s="29">
        <v>1.2711459E7</v>
      </c>
      <c r="F583" s="42">
        <f>AVERAGE(E581:E583)</f>
        <v>12369009</v>
      </c>
      <c r="G583" s="25">
        <f>STDEV(E581:E583)/F583*100</f>
        <v>6.396313978</v>
      </c>
      <c r="H583" s="42">
        <f>F583-$F$580</f>
        <v>2973579.667</v>
      </c>
      <c r="J583" s="46">
        <f>AVERAGE(E581:E583)</f>
        <v>12369009</v>
      </c>
      <c r="K583" s="46">
        <f>STDEV(E581:E583)/F583*100</f>
        <v>6.396313978</v>
      </c>
      <c r="L583" s="45">
        <f>J583-$J$580</f>
        <v>9552142</v>
      </c>
      <c r="N583" s="46">
        <f>AVERAGE(E581:E583)</f>
        <v>12369009</v>
      </c>
      <c r="O583" s="46">
        <f>STDEV(E581:E583)/F583*100</f>
        <v>6.396313978</v>
      </c>
      <c r="P583" s="45">
        <f>N583-$N$580</f>
        <v>9893301.333</v>
      </c>
      <c r="T583" s="37" t="str">
        <f>IF(H583&gt;0,"+","-")</f>
        <v>+</v>
      </c>
      <c r="U583" s="37" t="str">
        <f>IF(L583&gt;0,"+","-")</f>
        <v>+</v>
      </c>
      <c r="V583" s="37" t="str">
        <f>IF(P583&gt;0,"+","-")</f>
        <v>+</v>
      </c>
      <c r="W583" s="38" t="str">
        <f>IF(T583="+","1",IF(U583="+","2",IF(V583="+","3","ERRADO")))</f>
        <v>1</v>
      </c>
    </row>
    <row r="584" ht="15.75" customHeight="1">
      <c r="A584" s="25" t="s">
        <v>42</v>
      </c>
      <c r="B584" s="25" t="s">
        <v>46</v>
      </c>
      <c r="C584" s="39">
        <v>30.0</v>
      </c>
      <c r="D584" s="39"/>
      <c r="E584" s="29">
        <v>9363893.0</v>
      </c>
      <c r="F584" s="40"/>
      <c r="J584" s="41"/>
      <c r="K584" s="41"/>
      <c r="L584" s="41"/>
      <c r="N584" s="41"/>
      <c r="O584" s="41"/>
      <c r="P584" s="41"/>
      <c r="T584" s="38"/>
      <c r="U584" s="38"/>
      <c r="V584" s="38"/>
      <c r="W584" s="38"/>
    </row>
    <row r="585" ht="15.75" customHeight="1">
      <c r="A585" s="25" t="s">
        <v>42</v>
      </c>
      <c r="B585" s="25" t="s">
        <v>46</v>
      </c>
      <c r="C585" s="39">
        <v>30.0</v>
      </c>
      <c r="D585" s="39"/>
      <c r="E585" s="29">
        <v>9278006.0</v>
      </c>
      <c r="F585" s="40"/>
      <c r="J585" s="41"/>
      <c r="K585" s="41"/>
      <c r="L585" s="41"/>
      <c r="N585" s="41"/>
      <c r="O585" s="41"/>
      <c r="P585" s="41"/>
      <c r="T585" s="38"/>
      <c r="U585" s="38"/>
      <c r="V585" s="38"/>
      <c r="W585" s="38"/>
    </row>
    <row r="586" ht="15.75" customHeight="1">
      <c r="A586" s="25" t="s">
        <v>42</v>
      </c>
      <c r="B586" s="25" t="s">
        <v>46</v>
      </c>
      <c r="C586" s="39">
        <v>30.0</v>
      </c>
      <c r="D586" s="39" t="str">
        <f>CONCATENATE(A586,B586,C586)</f>
        <v>Sem ABAPC230</v>
      </c>
      <c r="E586" s="29">
        <v>9559906.0</v>
      </c>
      <c r="F586" s="42">
        <f>AVERAGE(E584:E586)</f>
        <v>9400601.667</v>
      </c>
      <c r="G586" s="25">
        <f>STDEV(E584:E586)/F586*100</f>
        <v>1.537036164</v>
      </c>
      <c r="H586" s="42">
        <f>F586-$F$580</f>
        <v>5172.333333</v>
      </c>
      <c r="J586" s="46">
        <f>AVERAGE(E584:E586)</f>
        <v>9400601.667</v>
      </c>
      <c r="K586" s="46">
        <f>STDEV(E584:E586)/F586*100</f>
        <v>1.537036164</v>
      </c>
      <c r="L586" s="45">
        <f>J586-$J$580</f>
        <v>6583734.667</v>
      </c>
      <c r="N586" s="46">
        <f>AVERAGE(E584:E586)</f>
        <v>9400601.667</v>
      </c>
      <c r="O586" s="46">
        <f>STDEV(E584:E586)/F586*100</f>
        <v>1.537036164</v>
      </c>
      <c r="P586" s="45">
        <f>N586-$N$580</f>
        <v>6924894</v>
      </c>
      <c r="T586" s="37" t="str">
        <f>IF(H586&gt;0,"+","-")</f>
        <v>+</v>
      </c>
      <c r="U586" s="37" t="str">
        <f>IF(L586&gt;0,"+","-")</f>
        <v>+</v>
      </c>
      <c r="V586" s="37" t="str">
        <f>IF(P586&gt;0,"+","-")</f>
        <v>+</v>
      </c>
      <c r="W586" s="38" t="str">
        <f>IF(T586="+","1",IF(U586="+","2",IF(V586="+","3","ERRADO")))</f>
        <v>1</v>
      </c>
    </row>
    <row r="587" ht="15.75" customHeight="1">
      <c r="A587" s="25" t="s">
        <v>42</v>
      </c>
      <c r="B587" s="25" t="s">
        <v>47</v>
      </c>
      <c r="C587" s="39">
        <v>30.0</v>
      </c>
      <c r="D587" s="39"/>
      <c r="E587" s="29">
        <v>8675402.0</v>
      </c>
      <c r="F587" s="40"/>
      <c r="J587" s="41"/>
      <c r="K587" s="41"/>
      <c r="L587" s="41"/>
      <c r="N587" s="41"/>
      <c r="O587" s="41"/>
      <c r="P587" s="41"/>
      <c r="T587" s="38"/>
      <c r="U587" s="38"/>
      <c r="V587" s="38"/>
      <c r="W587" s="38"/>
    </row>
    <row r="588" ht="15.75" customHeight="1">
      <c r="A588" s="25" t="s">
        <v>42</v>
      </c>
      <c r="B588" s="25" t="s">
        <v>47</v>
      </c>
      <c r="C588" s="39">
        <v>30.0</v>
      </c>
      <c r="D588" s="39"/>
      <c r="E588" s="29">
        <v>8353120.0</v>
      </c>
      <c r="F588" s="40"/>
      <c r="J588" s="41"/>
      <c r="K588" s="41"/>
      <c r="L588" s="41"/>
      <c r="N588" s="41"/>
      <c r="O588" s="41"/>
      <c r="P588" s="41"/>
      <c r="T588" s="38"/>
      <c r="U588" s="38"/>
      <c r="V588" s="38"/>
      <c r="W588" s="38"/>
    </row>
    <row r="589" ht="15.75" customHeight="1">
      <c r="A589" s="25" t="s">
        <v>42</v>
      </c>
      <c r="B589" s="25" t="s">
        <v>47</v>
      </c>
      <c r="C589" s="39">
        <v>30.0</v>
      </c>
      <c r="D589" s="39" t="str">
        <f>CONCATENATE(A589,B589,C589)</f>
        <v>Sem ABAPC330</v>
      </c>
      <c r="E589" s="29">
        <v>8387004.0</v>
      </c>
      <c r="F589" s="42">
        <f>AVERAGE(E587:E589)</f>
        <v>8471842</v>
      </c>
      <c r="G589" s="25">
        <f>STDEV(E587:E589)/F589*100</f>
        <v>2.09045869</v>
      </c>
      <c r="H589" s="42">
        <f>F589-$F$580</f>
        <v>-923587.3333</v>
      </c>
      <c r="J589" s="46">
        <f>AVERAGE(E587:E589)</f>
        <v>8471842</v>
      </c>
      <c r="K589" s="46">
        <f>STDEV(E587:E589)/F589*100</f>
        <v>2.09045869</v>
      </c>
      <c r="L589" s="45">
        <f>J589-$J$580</f>
        <v>5654975</v>
      </c>
      <c r="N589" s="46">
        <f>AVERAGE(E587:E589)</f>
        <v>8471842</v>
      </c>
      <c r="O589" s="46">
        <f>STDEV(E587:E589)/F589*100</f>
        <v>2.09045869</v>
      </c>
      <c r="P589" s="45">
        <f>N589-$N$580</f>
        <v>5996134.333</v>
      </c>
      <c r="T589" s="37" t="str">
        <f>IF(H589&gt;0,"+","-")</f>
        <v>-</v>
      </c>
      <c r="U589" s="37" t="str">
        <f>IF(L589&gt;0,"+","-")</f>
        <v>+</v>
      </c>
      <c r="V589" s="37" t="str">
        <f>IF(P589&gt;0,"+","-")</f>
        <v>+</v>
      </c>
      <c r="W589" s="38" t="str">
        <f>IF(T589="+","1",IF(U589="+","2",IF(V589="+","3","ERRADO")))</f>
        <v>2</v>
      </c>
    </row>
    <row r="590" ht="15.75" customHeight="1">
      <c r="A590" s="25" t="s">
        <v>42</v>
      </c>
      <c r="B590" s="25" t="s">
        <v>48</v>
      </c>
      <c r="C590" s="39">
        <v>30.0</v>
      </c>
      <c r="D590" s="39"/>
      <c r="E590" s="29">
        <v>7054233.0</v>
      </c>
      <c r="F590" s="40"/>
      <c r="J590" s="41"/>
      <c r="K590" s="41"/>
      <c r="L590" s="41"/>
      <c r="N590" s="41"/>
      <c r="O590" s="41"/>
      <c r="P590" s="41"/>
      <c r="T590" s="38"/>
      <c r="U590" s="38"/>
      <c r="V590" s="38"/>
      <c r="W590" s="38"/>
    </row>
    <row r="591" ht="15.75" customHeight="1">
      <c r="A591" s="25" t="s">
        <v>42</v>
      </c>
      <c r="B591" s="25" t="s">
        <v>48</v>
      </c>
      <c r="C591" s="39">
        <v>30.0</v>
      </c>
      <c r="D591" s="39"/>
      <c r="E591" s="29">
        <v>6957027.0</v>
      </c>
      <c r="F591" s="40"/>
      <c r="J591" s="41"/>
      <c r="K591" s="41"/>
      <c r="L591" s="41"/>
      <c r="N591" s="41"/>
      <c r="O591" s="41"/>
      <c r="P591" s="41"/>
      <c r="T591" s="38"/>
      <c r="U591" s="38"/>
      <c r="V591" s="38"/>
      <c r="W591" s="38"/>
    </row>
    <row r="592" ht="15.75" customHeight="1">
      <c r="A592" s="25" t="s">
        <v>42</v>
      </c>
      <c r="B592" s="25" t="s">
        <v>48</v>
      </c>
      <c r="C592" s="39">
        <v>30.0</v>
      </c>
      <c r="D592" s="39" t="str">
        <f>CONCATENATE(A592,B592,C592)</f>
        <v>Sem ABAPC430</v>
      </c>
      <c r="E592" s="29">
        <v>7072731.0</v>
      </c>
      <c r="F592" s="42">
        <f>AVERAGE(E590:E592)</f>
        <v>7027997</v>
      </c>
      <c r="G592" s="25">
        <f>STDEV(E590:E592)/F592*100</f>
        <v>0.8843748622</v>
      </c>
      <c r="H592" s="42">
        <f>F592-$F$580</f>
        <v>-2367432.333</v>
      </c>
      <c r="J592" s="46">
        <f>AVERAGE(E590:E592)</f>
        <v>7027997</v>
      </c>
      <c r="K592" s="46">
        <f>STDEV(E590:E592)/F592*100</f>
        <v>0.8843748622</v>
      </c>
      <c r="L592" s="45">
        <f>J592-$J$580</f>
        <v>4211130</v>
      </c>
      <c r="N592" s="46">
        <f>AVERAGE(E590:E592)</f>
        <v>7027997</v>
      </c>
      <c r="O592" s="49">
        <f>STDEV(E590:E592)/F592*100</f>
        <v>0.8843748622</v>
      </c>
      <c r="P592" s="45">
        <f>N592-$N$580</f>
        <v>4552289.333</v>
      </c>
      <c r="T592" s="37" t="str">
        <f>IF(H592&gt;0,"+","-")</f>
        <v>-</v>
      </c>
      <c r="U592" s="37" t="str">
        <f>IF(L592&gt;0,"+","-")</f>
        <v>+</v>
      </c>
      <c r="V592" s="37" t="str">
        <f>IF(P592&gt;0,"+","-")</f>
        <v>+</v>
      </c>
      <c r="W592" s="38" t="str">
        <f>IF(T592="+","1",IF(U592="+","2",IF(V592="+","3","ERRADO")))</f>
        <v>2</v>
      </c>
    </row>
    <row r="593" ht="15.75" customHeight="1">
      <c r="A593" s="25" t="s">
        <v>42</v>
      </c>
      <c r="B593" s="25" t="s">
        <v>49</v>
      </c>
      <c r="C593" s="39">
        <v>30.0</v>
      </c>
      <c r="D593" s="39"/>
      <c r="E593" s="29">
        <v>9693478.0</v>
      </c>
      <c r="F593" s="40"/>
      <c r="J593" s="41"/>
      <c r="K593" s="41"/>
      <c r="L593" s="41"/>
      <c r="N593" s="41"/>
      <c r="O593" s="41"/>
      <c r="P593" s="41"/>
      <c r="T593" s="38"/>
      <c r="U593" s="38"/>
      <c r="V593" s="38"/>
      <c r="W593" s="38"/>
    </row>
    <row r="594" ht="15.75" customHeight="1">
      <c r="A594" s="25" t="s">
        <v>42</v>
      </c>
      <c r="B594" s="25" t="s">
        <v>49</v>
      </c>
      <c r="C594" s="39">
        <v>30.0</v>
      </c>
      <c r="D594" s="39"/>
      <c r="E594" s="29">
        <v>1.0261661E7</v>
      </c>
      <c r="F594" s="40"/>
      <c r="J594" s="41"/>
      <c r="K594" s="41"/>
      <c r="L594" s="41"/>
      <c r="N594" s="41"/>
      <c r="O594" s="41"/>
      <c r="P594" s="41"/>
      <c r="T594" s="38"/>
      <c r="U594" s="38"/>
      <c r="V594" s="38"/>
      <c r="W594" s="38"/>
    </row>
    <row r="595" ht="15.75" customHeight="1">
      <c r="A595" s="25" t="s">
        <v>42</v>
      </c>
      <c r="B595" s="25" t="s">
        <v>49</v>
      </c>
      <c r="C595" s="39">
        <v>30.0</v>
      </c>
      <c r="D595" s="39" t="str">
        <f>CONCATENATE(A595,B595,C595)</f>
        <v>Sem ABAPC530</v>
      </c>
      <c r="E595" s="29">
        <v>9538394.0</v>
      </c>
      <c r="F595" s="42">
        <f>AVERAGE(E593:E595)</f>
        <v>9831177.667</v>
      </c>
      <c r="G595" s="25">
        <f>STDEV(E593:E595)/F595*100</f>
        <v>3.873271923</v>
      </c>
      <c r="H595" s="42">
        <f>F595-$F$580</f>
        <v>435748.3333</v>
      </c>
      <c r="J595" s="46">
        <f>AVERAGE(E593:E595)</f>
        <v>9831177.667</v>
      </c>
      <c r="K595" s="46">
        <f>STDEV(E593:E595)/F595*100</f>
        <v>3.873271923</v>
      </c>
      <c r="L595" s="45">
        <f>J595-$J$580</f>
        <v>7014310.667</v>
      </c>
      <c r="N595" s="46">
        <f>AVERAGE(E593:E595)</f>
        <v>9831177.667</v>
      </c>
      <c r="O595" s="46">
        <f>STDEV(E593:E595)/F595*100</f>
        <v>3.873271923</v>
      </c>
      <c r="P595" s="45">
        <f>N595-$N$580</f>
        <v>7355470</v>
      </c>
      <c r="T595" s="37" t="str">
        <f>IF(H595&gt;0,"+","-")</f>
        <v>+</v>
      </c>
      <c r="U595" s="37" t="str">
        <f>IF(L595&gt;0,"+","-")</f>
        <v>+</v>
      </c>
      <c r="V595" s="37" t="str">
        <f>IF(P595&gt;0,"+","-")</f>
        <v>+</v>
      </c>
      <c r="W595" s="38" t="str">
        <f>IF(T595="+","1",IF(U595="+","2",IF(V595="+","3","ERRADO")))</f>
        <v>1</v>
      </c>
    </row>
    <row r="596" ht="15.75" customHeight="1">
      <c r="A596" s="25" t="s">
        <v>42</v>
      </c>
      <c r="B596" s="25" t="s">
        <v>50</v>
      </c>
      <c r="C596" s="39">
        <v>30.0</v>
      </c>
      <c r="D596" s="39"/>
      <c r="E596" s="30">
        <v>8655092.0</v>
      </c>
      <c r="F596" s="40"/>
      <c r="J596" s="41"/>
      <c r="K596" s="41"/>
      <c r="L596" s="41"/>
      <c r="N596" s="41"/>
      <c r="O596" s="41"/>
      <c r="P596" s="41"/>
      <c r="T596" s="38"/>
      <c r="U596" s="38"/>
      <c r="V596" s="38"/>
      <c r="W596" s="38"/>
    </row>
    <row r="597" ht="15.75" customHeight="1">
      <c r="A597" s="25" t="s">
        <v>42</v>
      </c>
      <c r="B597" s="25" t="s">
        <v>50</v>
      </c>
      <c r="C597" s="39">
        <v>30.0</v>
      </c>
      <c r="D597" s="39"/>
      <c r="E597" s="30">
        <v>8487067.0</v>
      </c>
      <c r="F597" s="40"/>
      <c r="J597" s="41"/>
      <c r="K597" s="41"/>
      <c r="L597" s="41"/>
      <c r="N597" s="41"/>
      <c r="O597" s="41"/>
      <c r="P597" s="41"/>
      <c r="T597" s="38"/>
      <c r="U597" s="38"/>
      <c r="V597" s="38"/>
      <c r="W597" s="38"/>
    </row>
    <row r="598" ht="15.75" customHeight="1">
      <c r="A598" s="25" t="s">
        <v>42</v>
      </c>
      <c r="B598" s="25" t="s">
        <v>50</v>
      </c>
      <c r="C598" s="39">
        <v>30.0</v>
      </c>
      <c r="D598" s="39" t="str">
        <f>CONCATENATE(A598,B598,C598)</f>
        <v>Sem ABAP1BP3_130</v>
      </c>
      <c r="E598" s="30">
        <v>8118104.0</v>
      </c>
      <c r="F598" s="42">
        <f>AVERAGE(E596:E598)</f>
        <v>8420087.667</v>
      </c>
      <c r="G598" s="25">
        <f>STDEV(E596:E598)/F598*100</f>
        <v>3.262298235</v>
      </c>
      <c r="H598" s="42">
        <f>F598-$F$580</f>
        <v>-975341.6667</v>
      </c>
      <c r="J598" s="46">
        <f>AVERAGE(E596:E598)</f>
        <v>8420087.667</v>
      </c>
      <c r="K598" s="46">
        <f>STDEV(E596:E598)/F598*100</f>
        <v>3.262298235</v>
      </c>
      <c r="L598" s="45">
        <f>J598-$J$580</f>
        <v>5603220.667</v>
      </c>
      <c r="N598" s="46">
        <f>AVERAGE(E596:E598)</f>
        <v>8420087.667</v>
      </c>
      <c r="O598" s="46">
        <f>STDEV(E596:E598)/F598*100</f>
        <v>3.262298235</v>
      </c>
      <c r="P598" s="45">
        <f>N598-$N$580</f>
        <v>5944380</v>
      </c>
      <c r="T598" s="37" t="str">
        <f>IF(H598&gt;0,"+","-")</f>
        <v>-</v>
      </c>
      <c r="U598" s="37" t="str">
        <f>IF(L598&gt;0,"+","-")</f>
        <v>+</v>
      </c>
      <c r="V598" s="37" t="str">
        <f>IF(P598&gt;0,"+","-")</f>
        <v>+</v>
      </c>
      <c r="W598" s="38" t="str">
        <f>IF(T598="+","1",IF(U598="+","2",IF(V598="+","3","ERRADO")))</f>
        <v>2</v>
      </c>
    </row>
    <row r="599" ht="15.75" customHeight="1">
      <c r="A599" s="25" t="s">
        <v>42</v>
      </c>
      <c r="B599" s="25" t="s">
        <v>51</v>
      </c>
      <c r="C599" s="39">
        <v>30.0</v>
      </c>
      <c r="D599" s="39"/>
      <c r="E599" s="30">
        <v>8758350.0</v>
      </c>
      <c r="F599" s="40"/>
      <c r="J599" s="41"/>
      <c r="K599" s="41"/>
      <c r="L599" s="41"/>
      <c r="N599" s="41"/>
      <c r="O599" s="41"/>
      <c r="P599" s="41"/>
      <c r="T599" s="38"/>
      <c r="U599" s="38"/>
      <c r="V599" s="38"/>
      <c r="W599" s="38"/>
    </row>
    <row r="600" ht="15.75" customHeight="1">
      <c r="A600" s="25" t="s">
        <v>42</v>
      </c>
      <c r="B600" s="25" t="s">
        <v>51</v>
      </c>
      <c r="C600" s="39">
        <v>30.0</v>
      </c>
      <c r="D600" s="39"/>
      <c r="E600" s="30">
        <v>9655201.0</v>
      </c>
      <c r="F600" s="40"/>
      <c r="J600" s="41"/>
      <c r="K600" s="41"/>
      <c r="L600" s="41"/>
      <c r="N600" s="41"/>
      <c r="O600" s="41"/>
      <c r="P600" s="41"/>
      <c r="T600" s="38"/>
      <c r="U600" s="38"/>
      <c r="V600" s="38"/>
      <c r="W600" s="38"/>
    </row>
    <row r="601" ht="15.75" customHeight="1">
      <c r="A601" s="25" t="s">
        <v>42</v>
      </c>
      <c r="B601" s="25" t="s">
        <v>51</v>
      </c>
      <c r="C601" s="39">
        <v>30.0</v>
      </c>
      <c r="D601" s="39" t="str">
        <f>CONCATENATE(A601,B601,C601)</f>
        <v>Sem ABAP1BP3_230</v>
      </c>
      <c r="E601" s="30">
        <v>1.0153061E7</v>
      </c>
      <c r="F601" s="42">
        <f>AVERAGE(E599:E601)</f>
        <v>9522204</v>
      </c>
      <c r="G601" s="25">
        <f>STDEV(E599:E601)/F601*100</f>
        <v>7.422685521</v>
      </c>
      <c r="H601" s="42">
        <f>F601-$F$580</f>
        <v>126774.6667</v>
      </c>
      <c r="J601" s="46">
        <f>AVERAGE(E599:E601)</f>
        <v>9522204</v>
      </c>
      <c r="K601" s="46">
        <f>STDEV(E599:E601)/F601*100</f>
        <v>7.422685521</v>
      </c>
      <c r="L601" s="45">
        <f>J601-$J$580</f>
        <v>6705337</v>
      </c>
      <c r="N601" s="46">
        <f>AVERAGE(E599:E601)</f>
        <v>9522204</v>
      </c>
      <c r="O601" s="46">
        <f>STDEV(E599:E601)/F601*100</f>
        <v>7.422685521</v>
      </c>
      <c r="P601" s="45">
        <f>N601-$N$580</f>
        <v>7046496.333</v>
      </c>
      <c r="T601" s="37" t="str">
        <f>IF(H601&gt;0,"+","-")</f>
        <v>+</v>
      </c>
      <c r="U601" s="37" t="str">
        <f>IF(L601&gt;0,"+","-")</f>
        <v>+</v>
      </c>
      <c r="V601" s="37" t="str">
        <f>IF(P601&gt;0,"+","-")</f>
        <v>+</v>
      </c>
      <c r="W601" s="38" t="str">
        <f>IF(T601="+","1",IF(U601="+","2",IF(V601="+","3","ERRADO")))</f>
        <v>1</v>
      </c>
    </row>
    <row r="602" ht="15.75" customHeight="1">
      <c r="A602" s="25" t="s">
        <v>42</v>
      </c>
      <c r="B602" s="25" t="s">
        <v>52</v>
      </c>
      <c r="C602" s="39">
        <v>30.0</v>
      </c>
      <c r="D602" s="39"/>
      <c r="E602" s="30">
        <v>8356059.0</v>
      </c>
      <c r="F602" s="40"/>
      <c r="J602" s="41"/>
      <c r="K602" s="41"/>
      <c r="L602" s="41"/>
      <c r="N602" s="41"/>
      <c r="O602" s="41"/>
      <c r="P602" s="41"/>
      <c r="T602" s="38"/>
      <c r="U602" s="38"/>
      <c r="V602" s="38"/>
      <c r="W602" s="38"/>
    </row>
    <row r="603" ht="15.75" customHeight="1">
      <c r="A603" s="25" t="s">
        <v>42</v>
      </c>
      <c r="B603" s="25" t="s">
        <v>52</v>
      </c>
      <c r="C603" s="39">
        <v>30.0</v>
      </c>
      <c r="D603" s="39"/>
      <c r="E603" s="30">
        <v>8682778.0</v>
      </c>
      <c r="F603" s="40"/>
      <c r="J603" s="41"/>
      <c r="K603" s="41"/>
      <c r="L603" s="41"/>
      <c r="N603" s="41"/>
      <c r="O603" s="41"/>
      <c r="P603" s="41"/>
      <c r="T603" s="38"/>
      <c r="U603" s="38"/>
      <c r="V603" s="38"/>
      <c r="W603" s="38"/>
    </row>
    <row r="604" ht="15.75" customHeight="1">
      <c r="A604" s="25" t="s">
        <v>42</v>
      </c>
      <c r="B604" s="25" t="s">
        <v>52</v>
      </c>
      <c r="C604" s="39">
        <v>30.0</v>
      </c>
      <c r="D604" s="39" t="str">
        <f>CONCATENATE(A604,B604,C604)</f>
        <v>Sem ABAP1BP3_330</v>
      </c>
      <c r="E604" s="30">
        <v>8243443.0</v>
      </c>
      <c r="F604" s="42">
        <f>AVERAGE(E602:E604)</f>
        <v>8427426.667</v>
      </c>
      <c r="G604" s="25">
        <f>STDEV(E602:E604)/F604*100</f>
        <v>2.707788442</v>
      </c>
      <c r="H604" s="42">
        <f>F604-$F$580</f>
        <v>-968002.6667</v>
      </c>
      <c r="J604" s="46">
        <f>AVERAGE(E602:E604)</f>
        <v>8427426.667</v>
      </c>
      <c r="K604" s="46">
        <f>STDEV(E602:E604)/F604*100</f>
        <v>2.707788442</v>
      </c>
      <c r="L604" s="45">
        <f>J604-$J$580</f>
        <v>5610559.667</v>
      </c>
      <c r="N604" s="46">
        <f>AVERAGE(E602:E604)</f>
        <v>8427426.667</v>
      </c>
      <c r="O604" s="49">
        <f>STDEV(E602:E604)/F604*100</f>
        <v>2.707788442</v>
      </c>
      <c r="P604" s="45">
        <f>N604-$N$580</f>
        <v>5951719</v>
      </c>
      <c r="T604" s="37" t="str">
        <f>IF(H604&gt;0,"+","-")</f>
        <v>-</v>
      </c>
      <c r="U604" s="37" t="str">
        <f>IF(L604&gt;0,"+","-")</f>
        <v>+</v>
      </c>
      <c r="V604" s="37" t="str">
        <f>IF(P604&gt;0,"+","-")</f>
        <v>+</v>
      </c>
      <c r="W604" s="38" t="str">
        <f>IF(T604="+","1",IF(U604="+","2",IF(V604="+","3","ERRADO")))</f>
        <v>2</v>
      </c>
    </row>
    <row r="605" ht="15.75" customHeight="1">
      <c r="A605" s="25" t="s">
        <v>42</v>
      </c>
      <c r="B605" s="25" t="s">
        <v>53</v>
      </c>
      <c r="C605" s="39">
        <v>30.0</v>
      </c>
      <c r="D605" s="39"/>
      <c r="E605" s="30">
        <v>7905019.0</v>
      </c>
      <c r="F605" s="40"/>
      <c r="J605" s="41"/>
      <c r="K605" s="41"/>
      <c r="L605" s="41"/>
      <c r="N605" s="41"/>
      <c r="O605" s="41"/>
      <c r="P605" s="41"/>
      <c r="T605" s="38"/>
      <c r="U605" s="38"/>
      <c r="V605" s="38"/>
      <c r="W605" s="38"/>
    </row>
    <row r="606" ht="15.75" customHeight="1">
      <c r="A606" s="25" t="s">
        <v>42</v>
      </c>
      <c r="B606" s="25" t="s">
        <v>53</v>
      </c>
      <c r="C606" s="39">
        <v>30.0</v>
      </c>
      <c r="D606" s="39"/>
      <c r="E606" s="30">
        <v>8007005.0</v>
      </c>
      <c r="F606" s="40"/>
      <c r="J606" s="41"/>
      <c r="K606" s="41"/>
      <c r="L606" s="41"/>
      <c r="N606" s="41"/>
      <c r="O606" s="41"/>
      <c r="P606" s="41"/>
      <c r="T606" s="38"/>
      <c r="U606" s="38"/>
      <c r="V606" s="38"/>
      <c r="W606" s="38"/>
    </row>
    <row r="607" ht="15.75" customHeight="1">
      <c r="A607" s="25" t="s">
        <v>42</v>
      </c>
      <c r="B607" s="25" t="s">
        <v>53</v>
      </c>
      <c r="C607" s="39">
        <v>30.0</v>
      </c>
      <c r="D607" s="39" t="str">
        <f>CONCATENATE(A607,B607,C607)</f>
        <v>Sem ABAP1BP3_430</v>
      </c>
      <c r="E607" s="30">
        <v>8176032.0</v>
      </c>
      <c r="F607" s="42">
        <f>AVERAGE(E605:E607)</f>
        <v>8029352</v>
      </c>
      <c r="G607" s="25">
        <f>STDEV(E605:E607)/F607*100</f>
        <v>1.704764326</v>
      </c>
      <c r="H607" s="42">
        <f>F607-$F$580</f>
        <v>-1366077.333</v>
      </c>
      <c r="J607" s="46">
        <f>AVERAGE(E605:E607)</f>
        <v>8029352</v>
      </c>
      <c r="K607" s="46">
        <f>STDEV(E605:E607)/F607*100</f>
        <v>1.704764326</v>
      </c>
      <c r="L607" s="45">
        <f>J607-$J$580</f>
        <v>5212485</v>
      </c>
      <c r="N607" s="46">
        <f>AVERAGE(E605:E607)</f>
        <v>8029352</v>
      </c>
      <c r="O607" s="46">
        <f>STDEV(E605:E607)/F607*100</f>
        <v>1.704764326</v>
      </c>
      <c r="P607" s="45">
        <f>N607-$N$580</f>
        <v>5553644.333</v>
      </c>
      <c r="T607" s="37" t="str">
        <f>IF(H607&gt;0,"+","-")</f>
        <v>-</v>
      </c>
      <c r="U607" s="37" t="str">
        <f>IF(L607&gt;0,"+","-")</f>
        <v>+</v>
      </c>
      <c r="V607" s="37" t="str">
        <f>IF(P607&gt;0,"+","-")</f>
        <v>+</v>
      </c>
      <c r="W607" s="38" t="str">
        <f>IF(T607="+","1",IF(U607="+","2",IF(V607="+","3","ERRADO")))</f>
        <v>2</v>
      </c>
    </row>
    <row r="608" ht="15.75" customHeight="1">
      <c r="A608" s="25" t="s">
        <v>42</v>
      </c>
      <c r="B608" s="25" t="s">
        <v>54</v>
      </c>
      <c r="C608" s="39">
        <v>30.0</v>
      </c>
      <c r="D608" s="39"/>
      <c r="E608" s="30">
        <v>7931396.0</v>
      </c>
      <c r="F608" s="40"/>
      <c r="J608" s="41"/>
      <c r="K608" s="41"/>
      <c r="L608" s="41"/>
      <c r="N608" s="41"/>
      <c r="O608" s="41"/>
      <c r="P608" s="41"/>
      <c r="T608" s="38"/>
      <c r="U608" s="38"/>
      <c r="V608" s="38"/>
      <c r="W608" s="38"/>
    </row>
    <row r="609" ht="15.75" customHeight="1">
      <c r="A609" s="25" t="s">
        <v>42</v>
      </c>
      <c r="B609" s="25" t="s">
        <v>54</v>
      </c>
      <c r="C609" s="39">
        <v>30.0</v>
      </c>
      <c r="D609" s="39"/>
      <c r="E609" s="30">
        <v>7914841.0</v>
      </c>
      <c r="F609" s="40"/>
      <c r="J609" s="41"/>
      <c r="K609" s="41"/>
      <c r="L609" s="41"/>
      <c r="N609" s="41"/>
      <c r="O609" s="41"/>
      <c r="P609" s="41"/>
      <c r="T609" s="38"/>
      <c r="U609" s="38"/>
      <c r="V609" s="38"/>
      <c r="W609" s="38"/>
    </row>
    <row r="610" ht="15.75" customHeight="1">
      <c r="A610" s="25" t="s">
        <v>42</v>
      </c>
      <c r="B610" s="25" t="s">
        <v>54</v>
      </c>
      <c r="C610" s="39">
        <v>30.0</v>
      </c>
      <c r="D610" s="39" t="str">
        <f>CONCATENATE(A610,B610,C610)</f>
        <v>Sem ABAP1BP3_530</v>
      </c>
      <c r="E610" s="30">
        <v>7913962.0</v>
      </c>
      <c r="F610" s="42">
        <f>AVERAGE(E608:E610)</f>
        <v>7920066.333</v>
      </c>
      <c r="G610" s="25">
        <f>STDEV(E608:E610)/F610*100</f>
        <v>0.1240092834</v>
      </c>
      <c r="H610" s="42">
        <f>F610-$F$580</f>
        <v>-1475363</v>
      </c>
      <c r="J610" s="46">
        <f>AVERAGE(E608:E610)</f>
        <v>7920066.333</v>
      </c>
      <c r="K610" s="46">
        <f>STDEV(E608:E610)/F610*100</f>
        <v>0.1240092834</v>
      </c>
      <c r="L610" s="45">
        <f>J610-$J$580</f>
        <v>5103199.333</v>
      </c>
      <c r="N610" s="46">
        <f>AVERAGE(E608:E610)</f>
        <v>7920066.333</v>
      </c>
      <c r="O610" s="46">
        <f>STDEV(E608:E610)/F610*100</f>
        <v>0.1240092834</v>
      </c>
      <c r="P610" s="45">
        <f>N610-$N$580</f>
        <v>5444358.667</v>
      </c>
      <c r="T610" s="37" t="str">
        <f>IF(H610&gt;0,"+","-")</f>
        <v>-</v>
      </c>
      <c r="U610" s="37" t="str">
        <f>IF(L610&gt;0,"+","-")</f>
        <v>+</v>
      </c>
      <c r="V610" s="37" t="str">
        <f>IF(P610&gt;0,"+","-")</f>
        <v>+</v>
      </c>
      <c r="W610" s="38" t="str">
        <f>IF(T610="+","1",IF(U610="+","2",IF(V610="+","3","ERRADO")))</f>
        <v>2</v>
      </c>
    </row>
    <row r="611" ht="15.75" customHeight="1">
      <c r="A611" s="25" t="s">
        <v>42</v>
      </c>
      <c r="B611" s="25" t="s">
        <v>55</v>
      </c>
      <c r="C611" s="39">
        <v>30.0</v>
      </c>
      <c r="D611" s="39"/>
      <c r="E611" s="31">
        <v>9777623.0</v>
      </c>
      <c r="F611" s="40"/>
      <c r="J611" s="41"/>
      <c r="K611" s="41"/>
      <c r="L611" s="41"/>
      <c r="N611" s="41"/>
      <c r="O611" s="41"/>
      <c r="P611" s="41"/>
      <c r="T611" s="38"/>
      <c r="U611" s="38"/>
      <c r="V611" s="38"/>
      <c r="W611" s="38"/>
    </row>
    <row r="612" ht="15.75" customHeight="1">
      <c r="A612" s="25" t="s">
        <v>42</v>
      </c>
      <c r="B612" s="25" t="s">
        <v>55</v>
      </c>
      <c r="C612" s="39">
        <v>30.0</v>
      </c>
      <c r="D612" s="39"/>
      <c r="E612" s="31">
        <v>9488148.0</v>
      </c>
      <c r="F612" s="40"/>
      <c r="J612" s="41"/>
      <c r="K612" s="41"/>
      <c r="L612" s="41"/>
      <c r="N612" s="41"/>
      <c r="O612" s="41"/>
      <c r="P612" s="41"/>
      <c r="T612" s="38"/>
      <c r="U612" s="38"/>
      <c r="V612" s="38"/>
      <c r="W612" s="38"/>
    </row>
    <row r="613" ht="15.75" customHeight="1">
      <c r="A613" s="25" t="s">
        <v>42</v>
      </c>
      <c r="B613" s="25" t="s">
        <v>55</v>
      </c>
      <c r="C613" s="39">
        <v>30.0</v>
      </c>
      <c r="D613" s="39" t="str">
        <f>CONCATENATE(A613,B613,C613)</f>
        <v>Sem ABAP10BP3_130</v>
      </c>
      <c r="E613" s="31">
        <v>9883815.0</v>
      </c>
      <c r="F613" s="42">
        <f>AVERAGE(E611:E613)</f>
        <v>9716528.667</v>
      </c>
      <c r="G613" s="25">
        <f>STDEV(E611:E613)/F613*100</f>
        <v>2.107608972</v>
      </c>
      <c r="H613" s="42">
        <f>F613-$F$580</f>
        <v>321099.3333</v>
      </c>
      <c r="J613" s="46">
        <f>AVERAGE(E611:E613)</f>
        <v>9716528.667</v>
      </c>
      <c r="K613" s="46">
        <f>STDEV(E611:E613)/F613*100</f>
        <v>2.107608972</v>
      </c>
      <c r="L613" s="45">
        <f>J613-$J$580</f>
        <v>6899661.667</v>
      </c>
      <c r="N613" s="46">
        <f>AVERAGE(E611:E613)</f>
        <v>9716528.667</v>
      </c>
      <c r="O613" s="46">
        <f>STDEV(E611:E613)/F613*100</f>
        <v>2.107608972</v>
      </c>
      <c r="P613" s="45">
        <f>N613-$N$580</f>
        <v>7240821</v>
      </c>
      <c r="T613" s="37" t="str">
        <f>IF(H613&gt;0,"+","-")</f>
        <v>+</v>
      </c>
      <c r="U613" s="37" t="str">
        <f>IF(L613&gt;0,"+","-")</f>
        <v>+</v>
      </c>
      <c r="V613" s="37" t="str">
        <f>IF(P613&gt;0,"+","-")</f>
        <v>+</v>
      </c>
      <c r="W613" s="38" t="str">
        <f>IF(T613="+","1",IF(U613="+","2",IF(V613="+","3","ERRADO")))</f>
        <v>1</v>
      </c>
    </row>
    <row r="614" ht="15.75" customHeight="1">
      <c r="A614" s="25" t="s">
        <v>42</v>
      </c>
      <c r="B614" s="25" t="s">
        <v>56</v>
      </c>
      <c r="C614" s="39">
        <v>30.0</v>
      </c>
      <c r="D614" s="39"/>
      <c r="E614" s="31">
        <v>8196786.0</v>
      </c>
      <c r="F614" s="40"/>
      <c r="J614" s="41"/>
      <c r="K614" s="41"/>
      <c r="L614" s="41"/>
      <c r="N614" s="41"/>
      <c r="O614" s="41"/>
      <c r="P614" s="41"/>
      <c r="T614" s="38"/>
      <c r="U614" s="38"/>
      <c r="V614" s="38"/>
      <c r="W614" s="38"/>
    </row>
    <row r="615" ht="15.75" customHeight="1">
      <c r="A615" s="25" t="s">
        <v>42</v>
      </c>
      <c r="B615" s="50" t="s">
        <v>56</v>
      </c>
      <c r="C615" s="39">
        <v>30.0</v>
      </c>
      <c r="D615" s="39"/>
      <c r="E615" s="31">
        <v>7018669.0</v>
      </c>
      <c r="F615" s="40"/>
      <c r="J615" s="41"/>
      <c r="K615" s="41"/>
      <c r="L615" s="41"/>
      <c r="N615" s="41"/>
      <c r="O615" s="41"/>
      <c r="P615" s="41"/>
      <c r="T615" s="38"/>
      <c r="U615" s="38"/>
      <c r="V615" s="38"/>
      <c r="W615" s="38"/>
    </row>
    <row r="616" ht="15.75" customHeight="1">
      <c r="A616" s="25" t="s">
        <v>42</v>
      </c>
      <c r="B616" s="50" t="s">
        <v>56</v>
      </c>
      <c r="C616" s="39">
        <v>30.0</v>
      </c>
      <c r="D616" s="39" t="str">
        <f>CONCATENATE(A616,B616,C616)</f>
        <v>Sem ABAP10BP3_230</v>
      </c>
      <c r="E616" s="31">
        <v>7316909.0</v>
      </c>
      <c r="F616" s="42">
        <f>AVERAGE(E614:E616)</f>
        <v>7510788</v>
      </c>
      <c r="G616" s="25">
        <f>STDEV(E614:E616)/F616*100</f>
        <v>8.155213388</v>
      </c>
      <c r="H616" s="42">
        <f>F616-$F$580</f>
        <v>-1884641.333</v>
      </c>
      <c r="J616" s="46">
        <f>AVERAGE(E614:E616)</f>
        <v>7510788</v>
      </c>
      <c r="K616" s="46">
        <f>STDEV(E614:E616)/F616*100</f>
        <v>8.155213388</v>
      </c>
      <c r="L616" s="45">
        <f>J616-$J$580</f>
        <v>4693921</v>
      </c>
      <c r="N616" s="46">
        <f>AVERAGE(E614:E616)</f>
        <v>7510788</v>
      </c>
      <c r="O616" s="49">
        <f>STDEV(E614:E616)/F616*100</f>
        <v>8.155213388</v>
      </c>
      <c r="P616" s="45">
        <f>N616-$N$580</f>
        <v>5035080.333</v>
      </c>
      <c r="T616" s="37" t="str">
        <f>IF(H616&gt;0,"+","-")</f>
        <v>-</v>
      </c>
      <c r="U616" s="37" t="str">
        <f>IF(L616&gt;0,"+","-")</f>
        <v>+</v>
      </c>
      <c r="V616" s="37" t="str">
        <f>IF(P616&gt;0,"+","-")</f>
        <v>+</v>
      </c>
      <c r="W616" s="38" t="str">
        <f>IF(T616="+","1",IF(U616="+","2",IF(V616="+","3","ERRADO")))</f>
        <v>2</v>
      </c>
    </row>
    <row r="617" ht="15.75" customHeight="1">
      <c r="A617" s="25" t="s">
        <v>42</v>
      </c>
      <c r="B617" s="50" t="s">
        <v>57</v>
      </c>
      <c r="C617" s="39">
        <v>30.0</v>
      </c>
      <c r="D617" s="39"/>
      <c r="E617" s="31">
        <v>2.1818968E7</v>
      </c>
      <c r="F617" s="40"/>
      <c r="J617" s="41"/>
      <c r="K617" s="41"/>
      <c r="L617" s="41"/>
      <c r="N617" s="41"/>
      <c r="O617" s="41"/>
      <c r="P617" s="41"/>
      <c r="T617" s="38"/>
      <c r="U617" s="38"/>
      <c r="V617" s="38"/>
      <c r="W617" s="38"/>
    </row>
    <row r="618" ht="15.75" customHeight="1">
      <c r="A618" s="25" t="s">
        <v>42</v>
      </c>
      <c r="B618" s="50" t="s">
        <v>57</v>
      </c>
      <c r="C618" s="39">
        <v>30.0</v>
      </c>
      <c r="D618" s="39"/>
      <c r="E618" s="31">
        <v>2.1554414E7</v>
      </c>
      <c r="F618" s="40"/>
      <c r="J618" s="41"/>
      <c r="K618" s="41"/>
      <c r="L618" s="41"/>
      <c r="N618" s="41"/>
      <c r="O618" s="41"/>
      <c r="P618" s="41"/>
      <c r="T618" s="38"/>
      <c r="U618" s="38"/>
      <c r="V618" s="38"/>
      <c r="W618" s="38"/>
    </row>
    <row r="619" ht="15.75" customHeight="1">
      <c r="A619" s="25" t="s">
        <v>42</v>
      </c>
      <c r="B619" s="50" t="s">
        <v>57</v>
      </c>
      <c r="C619" s="39">
        <v>30.0</v>
      </c>
      <c r="D619" s="39" t="str">
        <f>CONCATENATE(A619,B619,C619)</f>
        <v>Sem ABAP10BP3_330</v>
      </c>
      <c r="E619" s="31">
        <v>2.346276E7</v>
      </c>
      <c r="F619" s="42">
        <f>AVERAGE(E617:E619)</f>
        <v>22278714</v>
      </c>
      <c r="G619" s="25">
        <f>STDEV(E617:E619)/F619*100</f>
        <v>4.640799691</v>
      </c>
      <c r="H619" s="42">
        <f>F619-$F$580</f>
        <v>12883284.67</v>
      </c>
      <c r="J619" s="46">
        <f>AVERAGE(E617:E619)</f>
        <v>22278714</v>
      </c>
      <c r="K619" s="46">
        <f>STDEV(E617:E619)/F619*100</f>
        <v>4.640799691</v>
      </c>
      <c r="L619" s="45">
        <f>J619-$J$580</f>
        <v>19461847</v>
      </c>
      <c r="N619" s="46">
        <f>AVERAGE(E617:E619)</f>
        <v>22278714</v>
      </c>
      <c r="O619" s="46">
        <f>STDEV(E617:E619)/F619*100</f>
        <v>4.640799691</v>
      </c>
      <c r="P619" s="45">
        <f>N619-$N$580</f>
        <v>19803006.33</v>
      </c>
      <c r="T619" s="37" t="str">
        <f>IF(H619&gt;0,"+","-")</f>
        <v>+</v>
      </c>
      <c r="U619" s="37" t="str">
        <f>IF(L619&gt;0,"+","-")</f>
        <v>+</v>
      </c>
      <c r="V619" s="37" t="str">
        <f>IF(P619&gt;0,"+","-")</f>
        <v>+</v>
      </c>
      <c r="W619" s="38" t="str">
        <f>IF(T619="+","1",IF(U619="+","2",IF(V619="+","3","ERRADO")))</f>
        <v>1</v>
      </c>
    </row>
    <row r="620" ht="15.75" customHeight="1">
      <c r="A620" s="25" t="s">
        <v>42</v>
      </c>
      <c r="B620" s="50" t="s">
        <v>58</v>
      </c>
      <c r="C620" s="39">
        <v>30.0</v>
      </c>
      <c r="D620" s="39"/>
      <c r="F620" s="40"/>
      <c r="I620" s="31">
        <v>1.3147747E7</v>
      </c>
      <c r="J620" s="41"/>
      <c r="K620" s="41"/>
      <c r="L620" s="41"/>
      <c r="N620" s="41"/>
      <c r="O620" s="41"/>
      <c r="P620" s="41"/>
      <c r="T620" s="38"/>
      <c r="U620" s="38"/>
      <c r="V620" s="38"/>
      <c r="W620" s="38"/>
    </row>
    <row r="621" ht="15.75" customHeight="1">
      <c r="A621" s="25" t="s">
        <v>42</v>
      </c>
      <c r="B621" s="50" t="s">
        <v>58</v>
      </c>
      <c r="C621" s="39">
        <v>30.0</v>
      </c>
      <c r="D621" s="39"/>
      <c r="E621" s="31">
        <v>1.0737424E7</v>
      </c>
      <c r="F621" s="40"/>
      <c r="J621" s="41"/>
      <c r="K621" s="41"/>
      <c r="L621" s="41"/>
      <c r="N621" s="41"/>
      <c r="O621" s="41"/>
      <c r="P621" s="41"/>
      <c r="T621" s="38"/>
      <c r="U621" s="38"/>
      <c r="V621" s="38"/>
      <c r="W621" s="38"/>
    </row>
    <row r="622" ht="15.75" customHeight="1">
      <c r="A622" s="25" t="s">
        <v>42</v>
      </c>
      <c r="B622" s="50" t="s">
        <v>58</v>
      </c>
      <c r="C622" s="39">
        <v>30.0</v>
      </c>
      <c r="D622" s="39" t="str">
        <f>CONCATENATE(A622,B622,C622)</f>
        <v>Sem ABAP10BP3_430</v>
      </c>
      <c r="E622" s="31">
        <v>1.0657605E7</v>
      </c>
      <c r="F622" s="42">
        <f>AVERAGE(E620:E622)</f>
        <v>10697514.5</v>
      </c>
      <c r="G622" s="48">
        <f>STDEV(E620:E622)/F622*100</f>
        <v>0.5276043904</v>
      </c>
      <c r="H622" s="42">
        <f>F622-$F$580</f>
        <v>1302085.167</v>
      </c>
      <c r="J622" s="46">
        <f>AVERAGE(E620:E622)</f>
        <v>10697514.5</v>
      </c>
      <c r="K622" s="46">
        <f>STDEV(E620:E622)/F622*100</f>
        <v>0.5276043904</v>
      </c>
      <c r="L622" s="45">
        <f>J622-$J$580</f>
        <v>7880647.5</v>
      </c>
      <c r="N622" s="46">
        <f>AVERAGE(E620:E622)</f>
        <v>10697514.5</v>
      </c>
      <c r="O622" s="46">
        <f>STDEV(E620:E622)/F622*100</f>
        <v>0.5276043904</v>
      </c>
      <c r="P622" s="45">
        <f>N622-$N$580</f>
        <v>8221806.833</v>
      </c>
      <c r="T622" s="37" t="str">
        <f>IF(H622&gt;0,"+","-")</f>
        <v>+</v>
      </c>
      <c r="U622" s="37" t="str">
        <f>IF(L622&gt;0,"+","-")</f>
        <v>+</v>
      </c>
      <c r="V622" s="37" t="str">
        <f>IF(P622&gt;0,"+","-")</f>
        <v>+</v>
      </c>
      <c r="W622" s="38" t="str">
        <f>IF(T622="+","1",IF(U622="+","2",IF(V622="+","3","ERRADO")))</f>
        <v>1</v>
      </c>
    </row>
    <row r="623" ht="15.75" customHeight="1">
      <c r="A623" s="25" t="s">
        <v>42</v>
      </c>
      <c r="B623" s="50" t="s">
        <v>59</v>
      </c>
      <c r="C623" s="39">
        <v>30.0</v>
      </c>
      <c r="D623" s="39"/>
      <c r="E623" s="31">
        <v>7649461.0</v>
      </c>
      <c r="F623" s="40"/>
      <c r="J623" s="41"/>
      <c r="K623" s="41"/>
      <c r="L623" s="41"/>
      <c r="N623" s="41"/>
      <c r="O623" s="41"/>
      <c r="P623" s="41"/>
      <c r="T623" s="38"/>
      <c r="U623" s="38"/>
      <c r="V623" s="38"/>
      <c r="W623" s="38"/>
    </row>
    <row r="624" ht="15.75" customHeight="1">
      <c r="A624" s="25" t="s">
        <v>42</v>
      </c>
      <c r="B624" s="50" t="s">
        <v>59</v>
      </c>
      <c r="C624" s="39">
        <v>30.0</v>
      </c>
      <c r="D624" s="39"/>
      <c r="E624" s="31">
        <v>7677875.0</v>
      </c>
      <c r="F624" s="40"/>
      <c r="J624" s="41"/>
      <c r="K624" s="41"/>
      <c r="L624" s="41"/>
      <c r="N624" s="41"/>
      <c r="O624" s="41"/>
      <c r="P624" s="41"/>
      <c r="T624" s="38"/>
      <c r="U624" s="38"/>
      <c r="V624" s="38"/>
      <c r="W624" s="38"/>
    </row>
    <row r="625" ht="15.75" customHeight="1">
      <c r="A625" s="25" t="s">
        <v>42</v>
      </c>
      <c r="B625" s="50" t="s">
        <v>59</v>
      </c>
      <c r="C625" s="39">
        <v>30.0</v>
      </c>
      <c r="D625" s="39" t="str">
        <f>CONCATENATE(A625,B625,C625)</f>
        <v>Sem ABAP10BP3_530</v>
      </c>
      <c r="E625" s="31">
        <v>7569475.0</v>
      </c>
      <c r="F625" s="42">
        <f>AVERAGE(E623:E625)</f>
        <v>7632270.333</v>
      </c>
      <c r="G625" s="25">
        <f>STDEV(E623:E625)/F625*100</f>
        <v>0.7364449086</v>
      </c>
      <c r="H625" s="42">
        <f>F625-$F$580</f>
        <v>-1763159</v>
      </c>
      <c r="J625" s="46">
        <f>AVERAGE(E623:E625)</f>
        <v>7632270.333</v>
      </c>
      <c r="K625" s="46">
        <f>STDEV(E623:E625)/F625*100</f>
        <v>0.7364449086</v>
      </c>
      <c r="L625" s="45">
        <f>J625-$J$580</f>
        <v>4815403.333</v>
      </c>
      <c r="N625" s="46">
        <f>AVERAGE(E623:E625)</f>
        <v>7632270.333</v>
      </c>
      <c r="O625" s="49">
        <f>STDEV(E623:E625)/F625*100</f>
        <v>0.7364449086</v>
      </c>
      <c r="P625" s="45">
        <f>N625-$N$580</f>
        <v>5156562.667</v>
      </c>
      <c r="T625" s="37" t="str">
        <f>IF(H625&gt;0,"+","-")</f>
        <v>-</v>
      </c>
      <c r="U625" s="37" t="str">
        <f>IF(L625&gt;0,"+","-")</f>
        <v>+</v>
      </c>
      <c r="V625" s="37" t="str">
        <f>IF(P625&gt;0,"+","-")</f>
        <v>+</v>
      </c>
      <c r="W625" s="38" t="str">
        <f>IF(T625="+","1",IF(U625="+","2",IF(V625="+","3","ERRADO")))</f>
        <v>2</v>
      </c>
    </row>
    <row r="626" ht="15.75" customHeight="1">
      <c r="A626" s="51" t="s">
        <v>60</v>
      </c>
      <c r="B626" s="51" t="s">
        <v>43</v>
      </c>
      <c r="C626" s="39">
        <v>30.0</v>
      </c>
      <c r="D626" s="39"/>
      <c r="E626" s="28">
        <v>5772474.0</v>
      </c>
      <c r="F626" s="40"/>
      <c r="J626" s="53"/>
      <c r="K626" s="53"/>
      <c r="L626" s="53"/>
      <c r="N626" s="53"/>
      <c r="O626" s="53"/>
      <c r="P626" s="53"/>
      <c r="T626" s="38"/>
      <c r="U626" s="38"/>
      <c r="V626" s="38"/>
      <c r="W626" s="38"/>
    </row>
    <row r="627" ht="15.75" customHeight="1">
      <c r="A627" s="51" t="s">
        <v>60</v>
      </c>
      <c r="B627" s="51" t="s">
        <v>43</v>
      </c>
      <c r="C627" s="39">
        <v>30.0</v>
      </c>
      <c r="D627" s="39"/>
      <c r="E627" s="28">
        <v>6412516.0</v>
      </c>
      <c r="F627" s="40"/>
      <c r="J627" s="53"/>
      <c r="K627" s="53"/>
      <c r="L627" s="53"/>
      <c r="N627" s="53"/>
      <c r="O627" s="53"/>
      <c r="P627" s="53"/>
      <c r="T627" s="38"/>
      <c r="U627" s="38"/>
      <c r="V627" s="38"/>
      <c r="W627" s="38"/>
    </row>
    <row r="628" ht="15.75" customHeight="1">
      <c r="A628" s="51" t="s">
        <v>60</v>
      </c>
      <c r="B628" s="51" t="s">
        <v>43</v>
      </c>
      <c r="C628" s="39">
        <v>30.0</v>
      </c>
      <c r="D628" s="39" t="str">
        <f>CONCATENATE(A628,B628,C628)</f>
        <v>Com ABAPbranco30</v>
      </c>
      <c r="E628" s="28">
        <v>6756387.0</v>
      </c>
      <c r="F628" s="42">
        <f>AVERAGE(E626:E628)</f>
        <v>6313792.333</v>
      </c>
      <c r="G628" s="25">
        <f>STDEV(E626:E628)/F628*100</f>
        <v>7.908567389</v>
      </c>
      <c r="H628" s="25" t="s">
        <v>44</v>
      </c>
      <c r="J628" s="43">
        <v>4391319.666666667</v>
      </c>
      <c r="K628" s="41" t="s">
        <v>44</v>
      </c>
      <c r="L628" s="41" t="s">
        <v>44</v>
      </c>
      <c r="N628" s="43">
        <v>4391319.666666667</v>
      </c>
      <c r="O628" s="41" t="s">
        <v>44</v>
      </c>
      <c r="P628" s="41" t="s">
        <v>44</v>
      </c>
      <c r="T628" s="38"/>
      <c r="U628" s="38"/>
      <c r="V628" s="38"/>
      <c r="W628" s="38"/>
    </row>
    <row r="629" ht="15.75" customHeight="1">
      <c r="A629" s="51" t="s">
        <v>60</v>
      </c>
      <c r="B629" s="51" t="s">
        <v>45</v>
      </c>
      <c r="C629" s="39">
        <v>30.0</v>
      </c>
      <c r="D629" s="39"/>
      <c r="E629" s="29">
        <v>1.5350978E7</v>
      </c>
      <c r="F629" s="40"/>
      <c r="J629" s="41"/>
      <c r="K629" s="41"/>
      <c r="L629" s="41"/>
      <c r="N629" s="41"/>
      <c r="O629" s="41"/>
      <c r="P629" s="41"/>
      <c r="T629" s="38"/>
      <c r="U629" s="38"/>
      <c r="V629" s="38"/>
      <c r="W629" s="38"/>
    </row>
    <row r="630" ht="15.75" customHeight="1">
      <c r="A630" s="51" t="s">
        <v>60</v>
      </c>
      <c r="B630" s="51" t="s">
        <v>45</v>
      </c>
      <c r="C630" s="39">
        <v>30.0</v>
      </c>
      <c r="D630" s="39"/>
      <c r="E630" s="29">
        <v>1.4727943E7</v>
      </c>
      <c r="F630" s="40"/>
      <c r="J630" s="41"/>
      <c r="K630" s="41"/>
      <c r="L630" s="41"/>
      <c r="N630" s="41"/>
      <c r="O630" s="41"/>
      <c r="P630" s="41"/>
      <c r="T630" s="38"/>
      <c r="U630" s="38"/>
      <c r="V630" s="38"/>
      <c r="W630" s="38"/>
    </row>
    <row r="631" ht="15.75" customHeight="1">
      <c r="A631" s="51" t="s">
        <v>60</v>
      </c>
      <c r="B631" s="51" t="s">
        <v>45</v>
      </c>
      <c r="C631" s="39">
        <v>30.0</v>
      </c>
      <c r="D631" s="39" t="str">
        <f>CONCATENATE(A631,B631,C631)</f>
        <v>Com ABAPC130</v>
      </c>
      <c r="E631" s="29">
        <v>1.3898869E7</v>
      </c>
      <c r="F631" s="42">
        <f>AVERAGE(E629:E631)</f>
        <v>14659263.33</v>
      </c>
      <c r="G631" s="25">
        <f>STDEV(E629:E631)/F631*100</f>
        <v>4.969462929</v>
      </c>
      <c r="H631" s="42">
        <f>F631-$F$628</f>
        <v>8345471</v>
      </c>
      <c r="J631" s="46">
        <f>AVERAGE(E629:E631)</f>
        <v>14659263.33</v>
      </c>
      <c r="K631" s="46">
        <f>STDEV(E629:E631)/F631*100</f>
        <v>4.969462929</v>
      </c>
      <c r="L631" s="45">
        <f>J631-$J$628</f>
        <v>10267943.67</v>
      </c>
      <c r="N631" s="46">
        <f>AVERAGE(E629:E631)</f>
        <v>14659263.33</v>
      </c>
      <c r="O631" s="46">
        <f>STDEV(E629:E631)/F631*100</f>
        <v>4.969462929</v>
      </c>
      <c r="P631" s="45">
        <f>N631-$N$628</f>
        <v>10267943.67</v>
      </c>
      <c r="T631" s="37" t="str">
        <f>IF(H631&gt;0,"+","-")</f>
        <v>+</v>
      </c>
      <c r="U631" s="37" t="str">
        <f>IF(L631&gt;0,"+","-")</f>
        <v>+</v>
      </c>
      <c r="V631" s="37" t="str">
        <f>IF(P631&gt;0,"+","-")</f>
        <v>+</v>
      </c>
      <c r="W631" s="38" t="str">
        <f>IF(T631="+","1",IF(U631="+","2",IF(V631="+","3","ERRADO")))</f>
        <v>1</v>
      </c>
    </row>
    <row r="632" ht="15.75" customHeight="1">
      <c r="A632" s="51" t="s">
        <v>60</v>
      </c>
      <c r="B632" s="51" t="s">
        <v>46</v>
      </c>
      <c r="C632" s="39">
        <v>30.0</v>
      </c>
      <c r="D632" s="39"/>
      <c r="E632" s="29">
        <v>9771933.0</v>
      </c>
      <c r="F632" s="40"/>
      <c r="J632" s="41"/>
      <c r="K632" s="41"/>
      <c r="L632" s="41"/>
      <c r="N632" s="41"/>
      <c r="O632" s="41"/>
      <c r="P632" s="41"/>
      <c r="T632" s="38"/>
      <c r="U632" s="38"/>
      <c r="V632" s="38"/>
      <c r="W632" s="38"/>
    </row>
    <row r="633" ht="15.75" customHeight="1">
      <c r="A633" s="51" t="s">
        <v>60</v>
      </c>
      <c r="B633" s="51" t="s">
        <v>46</v>
      </c>
      <c r="C633" s="39">
        <v>30.0</v>
      </c>
      <c r="D633" s="39"/>
      <c r="E633" s="29">
        <v>9598452.0</v>
      </c>
      <c r="F633" s="40"/>
      <c r="J633" s="41"/>
      <c r="K633" s="41"/>
      <c r="L633" s="41"/>
      <c r="N633" s="41"/>
      <c r="O633" s="41"/>
      <c r="P633" s="41"/>
      <c r="T633" s="38"/>
      <c r="U633" s="38"/>
      <c r="V633" s="38"/>
      <c r="W633" s="38"/>
    </row>
    <row r="634" ht="15.75" customHeight="1">
      <c r="A634" s="51" t="s">
        <v>60</v>
      </c>
      <c r="B634" s="51" t="s">
        <v>46</v>
      </c>
      <c r="C634" s="39">
        <v>30.0</v>
      </c>
      <c r="D634" s="39" t="str">
        <f>CONCATENATE(A634,B634,C634)</f>
        <v>Com ABAPC230</v>
      </c>
      <c r="E634" s="29">
        <v>1.086216E7</v>
      </c>
      <c r="F634" s="42">
        <f>AVERAGE(E632:E634)</f>
        <v>10077515</v>
      </c>
      <c r="G634" s="25">
        <f>STDEV(E632:E634)/F634*100</f>
        <v>6.797670956</v>
      </c>
      <c r="H634" s="42">
        <f>F634-$F$628</f>
        <v>3763722.667</v>
      </c>
      <c r="J634" s="46">
        <f>AVERAGE(E632:E634)</f>
        <v>10077515</v>
      </c>
      <c r="K634" s="46">
        <f>STDEV(E632:E634)/F634*100</f>
        <v>6.797670956</v>
      </c>
      <c r="L634" s="45">
        <f>J634-$J$628</f>
        <v>5686195.333</v>
      </c>
      <c r="N634" s="46">
        <f>AVERAGE(E632:E634)</f>
        <v>10077515</v>
      </c>
      <c r="O634" s="46">
        <f>STDEV(E632:E634)/F634*100</f>
        <v>6.797670956</v>
      </c>
      <c r="P634" s="45">
        <f>N634-$N$628</f>
        <v>5686195.333</v>
      </c>
      <c r="T634" s="37" t="str">
        <f>IF(H634&gt;0,"+","-")</f>
        <v>+</v>
      </c>
      <c r="U634" s="37" t="str">
        <f>IF(L634&gt;0,"+","-")</f>
        <v>+</v>
      </c>
      <c r="V634" s="37" t="str">
        <f>IF(P634&gt;0,"+","-")</f>
        <v>+</v>
      </c>
      <c r="W634" s="38" t="str">
        <f>IF(T634="+","1",IF(U634="+","2",IF(V634="+","3","ERRADO")))</f>
        <v>1</v>
      </c>
    </row>
    <row r="635" ht="15.75" customHeight="1">
      <c r="A635" s="51" t="s">
        <v>60</v>
      </c>
      <c r="B635" s="51" t="s">
        <v>47</v>
      </c>
      <c r="C635" s="39">
        <v>30.0</v>
      </c>
      <c r="D635" s="39"/>
      <c r="E635" s="29">
        <v>8154220.0</v>
      </c>
      <c r="F635" s="40"/>
      <c r="J635" s="41"/>
      <c r="K635" s="41"/>
      <c r="L635" s="41"/>
      <c r="N635" s="41"/>
      <c r="O635" s="41"/>
      <c r="P635" s="41"/>
      <c r="T635" s="38"/>
      <c r="U635" s="38"/>
      <c r="V635" s="38"/>
      <c r="W635" s="38"/>
    </row>
    <row r="636" ht="15.75" customHeight="1">
      <c r="A636" s="51" t="s">
        <v>60</v>
      </c>
      <c r="B636" s="51" t="s">
        <v>47</v>
      </c>
      <c r="C636" s="39">
        <v>30.0</v>
      </c>
      <c r="D636" s="39"/>
      <c r="E636" s="29">
        <v>8844212.0</v>
      </c>
      <c r="F636" s="40"/>
      <c r="J636" s="41"/>
      <c r="K636" s="41"/>
      <c r="L636" s="41"/>
      <c r="N636" s="41"/>
      <c r="O636" s="41"/>
      <c r="P636" s="41"/>
      <c r="T636" s="38"/>
      <c r="U636" s="38"/>
      <c r="V636" s="38"/>
      <c r="W636" s="38"/>
    </row>
    <row r="637" ht="15.75" customHeight="1">
      <c r="A637" s="51" t="s">
        <v>60</v>
      </c>
      <c r="B637" s="51" t="s">
        <v>47</v>
      </c>
      <c r="C637" s="39">
        <v>30.0</v>
      </c>
      <c r="D637" s="39" t="str">
        <f>CONCATENATE(A637,B637,C637)</f>
        <v>Com ABAPC330</v>
      </c>
      <c r="E637" s="29">
        <v>9998121.0</v>
      </c>
      <c r="F637" s="42">
        <f>AVERAGE(E635:E637)</f>
        <v>8998851</v>
      </c>
      <c r="G637" s="25">
        <f>STDEV(E635:E637)/F637*100</f>
        <v>10.35272549</v>
      </c>
      <c r="H637" s="42">
        <f>F637-$F$628</f>
        <v>2685058.667</v>
      </c>
      <c r="J637" s="46">
        <f>AVERAGE(E635:E637)</f>
        <v>8998851</v>
      </c>
      <c r="K637" s="46">
        <f>STDEV(E635:E637)/F637*100</f>
        <v>10.35272549</v>
      </c>
      <c r="L637" s="45">
        <f>J637-$J$628</f>
        <v>4607531.333</v>
      </c>
      <c r="N637" s="46">
        <f>AVERAGE(E635:E637)</f>
        <v>8998851</v>
      </c>
      <c r="O637" s="49">
        <f>STDEV(E635:E637)/F637*100</f>
        <v>10.35272549</v>
      </c>
      <c r="P637" s="45">
        <f>N637-$N$628</f>
        <v>4607531.333</v>
      </c>
      <c r="T637" s="37" t="str">
        <f>IF(H637&gt;0,"+","-")</f>
        <v>+</v>
      </c>
      <c r="U637" s="37" t="str">
        <f>IF(L637&gt;0,"+","-")</f>
        <v>+</v>
      </c>
      <c r="V637" s="37" t="str">
        <f>IF(P637&gt;0,"+","-")</f>
        <v>+</v>
      </c>
      <c r="W637" s="38" t="str">
        <f>IF(T637="+","1",IF(U637="+","2",IF(V637="+","3","ERRADO")))</f>
        <v>1</v>
      </c>
    </row>
    <row r="638" ht="15.75" customHeight="1">
      <c r="A638" s="51" t="s">
        <v>60</v>
      </c>
      <c r="B638" s="51" t="s">
        <v>48</v>
      </c>
      <c r="C638" s="39">
        <v>30.0</v>
      </c>
      <c r="D638" s="39"/>
      <c r="E638" s="29">
        <v>8833768.0</v>
      </c>
      <c r="F638" s="40"/>
      <c r="J638" s="41"/>
      <c r="K638" s="41"/>
      <c r="L638" s="41"/>
      <c r="N638" s="41"/>
      <c r="O638" s="41"/>
      <c r="P638" s="41"/>
      <c r="T638" s="38"/>
      <c r="U638" s="38"/>
      <c r="V638" s="38"/>
      <c r="W638" s="38"/>
    </row>
    <row r="639" ht="15.75" customHeight="1">
      <c r="A639" s="51" t="s">
        <v>60</v>
      </c>
      <c r="B639" s="51" t="s">
        <v>48</v>
      </c>
      <c r="C639" s="39">
        <v>30.0</v>
      </c>
      <c r="D639" s="39"/>
      <c r="E639" s="29">
        <v>8819766.0</v>
      </c>
      <c r="F639" s="40"/>
      <c r="J639" s="41"/>
      <c r="K639" s="41"/>
      <c r="L639" s="41"/>
      <c r="N639" s="41"/>
      <c r="O639" s="41"/>
      <c r="P639" s="41"/>
      <c r="T639" s="38"/>
      <c r="U639" s="38"/>
      <c r="V639" s="38"/>
      <c r="W639" s="38"/>
    </row>
    <row r="640" ht="15.75" customHeight="1">
      <c r="A640" s="51" t="s">
        <v>60</v>
      </c>
      <c r="B640" s="51" t="s">
        <v>48</v>
      </c>
      <c r="C640" s="39">
        <v>30.0</v>
      </c>
      <c r="D640" s="39" t="str">
        <f>CONCATENATE(A640,B640,C640)</f>
        <v>Com ABAPC430</v>
      </c>
      <c r="E640" s="29">
        <v>8592727.0</v>
      </c>
      <c r="F640" s="42">
        <f>AVERAGE(E638:E640)</f>
        <v>8748753.667</v>
      </c>
      <c r="G640" s="25">
        <f>STDEV(E638:E640)/F640*100</f>
        <v>1.546555185</v>
      </c>
      <c r="H640" s="42">
        <f>F640-$F$628</f>
        <v>2434961.333</v>
      </c>
      <c r="J640" s="46">
        <f>AVERAGE(E638:E640)</f>
        <v>8748753.667</v>
      </c>
      <c r="K640" s="46">
        <f>STDEV(E638:E640)/F640*100</f>
        <v>1.546555185</v>
      </c>
      <c r="L640" s="45">
        <f>J640-$J$628</f>
        <v>4357434</v>
      </c>
      <c r="N640" s="46">
        <f>AVERAGE(E638:E640)</f>
        <v>8748753.667</v>
      </c>
      <c r="O640" s="49">
        <f>STDEV(E638:E640)/F640*100</f>
        <v>1.546555185</v>
      </c>
      <c r="P640" s="45">
        <f>N640-$N$628</f>
        <v>4357434</v>
      </c>
      <c r="T640" s="37" t="str">
        <f>IF(H640&gt;0,"+","-")</f>
        <v>+</v>
      </c>
      <c r="U640" s="37" t="str">
        <f>IF(L640&gt;0,"+","-")</f>
        <v>+</v>
      </c>
      <c r="V640" s="37" t="str">
        <f>IF(P640&gt;0,"+","-")</f>
        <v>+</v>
      </c>
      <c r="W640" s="38" t="str">
        <f>IF(T640="+","1",IF(U640="+","2",IF(V640="+","3","ERRADO")))</f>
        <v>1</v>
      </c>
    </row>
    <row r="641" ht="15.75" customHeight="1">
      <c r="A641" s="51" t="s">
        <v>60</v>
      </c>
      <c r="B641" s="51" t="s">
        <v>49</v>
      </c>
      <c r="C641" s="39">
        <v>30.0</v>
      </c>
      <c r="D641" s="39"/>
      <c r="E641" s="29">
        <v>1.1428119E7</v>
      </c>
      <c r="F641" s="40"/>
      <c r="J641" s="41"/>
      <c r="K641" s="41"/>
      <c r="L641" s="41"/>
      <c r="N641" s="41"/>
      <c r="O641" s="41"/>
      <c r="P641" s="41"/>
      <c r="T641" s="38"/>
      <c r="U641" s="38"/>
      <c r="V641" s="38"/>
      <c r="W641" s="38"/>
    </row>
    <row r="642" ht="15.75" customHeight="1">
      <c r="A642" s="51" t="s">
        <v>60</v>
      </c>
      <c r="B642" s="51" t="s">
        <v>49</v>
      </c>
      <c r="C642" s="39">
        <v>30.0</v>
      </c>
      <c r="D642" s="39"/>
      <c r="E642" s="29">
        <v>1.1018684E7</v>
      </c>
      <c r="F642" s="40"/>
      <c r="J642" s="41"/>
      <c r="K642" s="41"/>
      <c r="L642" s="41"/>
      <c r="N642" s="41"/>
      <c r="O642" s="41"/>
      <c r="P642" s="41"/>
      <c r="T642" s="38"/>
      <c r="U642" s="38"/>
      <c r="V642" s="38"/>
      <c r="W642" s="38"/>
    </row>
    <row r="643" ht="15.75" customHeight="1">
      <c r="A643" s="51" t="s">
        <v>60</v>
      </c>
      <c r="B643" s="51" t="s">
        <v>49</v>
      </c>
      <c r="C643" s="39">
        <v>30.0</v>
      </c>
      <c r="D643" s="39" t="str">
        <f>CONCATENATE(A643,B643,C643)</f>
        <v>Com ABAPC530</v>
      </c>
      <c r="E643" s="29">
        <v>1.0473417E7</v>
      </c>
      <c r="F643" s="42">
        <f>AVERAGE(E641:E643)</f>
        <v>10973406.67</v>
      </c>
      <c r="G643" s="25">
        <f>STDEV(E641:E643)/F643*100</f>
        <v>4.364722699</v>
      </c>
      <c r="H643" s="42">
        <f>F643-$F$628</f>
        <v>4659614.333</v>
      </c>
      <c r="J643" s="46">
        <f>AVERAGE(E641:E643)</f>
        <v>10973406.67</v>
      </c>
      <c r="K643" s="46">
        <f>STDEV(E641:E643)/F643*100</f>
        <v>4.364722699</v>
      </c>
      <c r="L643" s="45">
        <f>J643-$J$628</f>
        <v>6582087</v>
      </c>
      <c r="N643" s="46">
        <f>AVERAGE(E641:E643)</f>
        <v>10973406.67</v>
      </c>
      <c r="O643" s="46">
        <f>STDEV(E641:E643)/F643*100</f>
        <v>4.364722699</v>
      </c>
      <c r="P643" s="45">
        <f>N643-$N$628</f>
        <v>6582087</v>
      </c>
      <c r="T643" s="37" t="str">
        <f>IF(H643&gt;0,"+","-")</f>
        <v>+</v>
      </c>
      <c r="U643" s="37" t="str">
        <f>IF(L643&gt;0,"+","-")</f>
        <v>+</v>
      </c>
      <c r="V643" s="37" t="str">
        <f>IF(P643&gt;0,"+","-")</f>
        <v>+</v>
      </c>
      <c r="W643" s="38" t="str">
        <f>IF(T643="+","1",IF(U643="+","2",IF(V643="+","3","ERRADO")))</f>
        <v>1</v>
      </c>
    </row>
    <row r="644" ht="15.75" customHeight="1">
      <c r="A644" s="51" t="s">
        <v>60</v>
      </c>
      <c r="B644" s="51" t="s">
        <v>50</v>
      </c>
      <c r="C644" s="39">
        <v>30.0</v>
      </c>
      <c r="D644" s="39"/>
      <c r="E644" s="30">
        <v>1.0924905E7</v>
      </c>
      <c r="F644" s="40"/>
      <c r="J644" s="41"/>
      <c r="K644" s="41"/>
      <c r="L644" s="41"/>
      <c r="N644" s="41"/>
      <c r="O644" s="41"/>
      <c r="P644" s="41"/>
      <c r="T644" s="38"/>
      <c r="U644" s="38"/>
      <c r="V644" s="38"/>
      <c r="W644" s="38"/>
    </row>
    <row r="645" ht="15.75" customHeight="1">
      <c r="A645" s="51" t="s">
        <v>60</v>
      </c>
      <c r="B645" s="51" t="s">
        <v>50</v>
      </c>
      <c r="C645" s="39">
        <v>30.0</v>
      </c>
      <c r="D645" s="39"/>
      <c r="E645" s="30">
        <v>1.0810518E7</v>
      </c>
      <c r="F645" s="40"/>
      <c r="J645" s="41"/>
      <c r="K645" s="41"/>
      <c r="L645" s="41"/>
      <c r="N645" s="41"/>
      <c r="O645" s="41"/>
      <c r="P645" s="41"/>
      <c r="T645" s="38"/>
      <c r="U645" s="38"/>
      <c r="V645" s="38"/>
      <c r="W645" s="38"/>
    </row>
    <row r="646" ht="15.75" customHeight="1">
      <c r="A646" s="51" t="s">
        <v>60</v>
      </c>
      <c r="B646" s="51" t="s">
        <v>50</v>
      </c>
      <c r="C646" s="39">
        <v>30.0</v>
      </c>
      <c r="D646" s="39" t="str">
        <f>CONCATENATE(A646,B646,C646)</f>
        <v>Com ABAP1BP3_130</v>
      </c>
      <c r="E646" s="30">
        <v>1.1468829E7</v>
      </c>
      <c r="F646" s="42">
        <f>AVERAGE(E644:E646)</f>
        <v>11068084</v>
      </c>
      <c r="G646" s="25">
        <f>STDEV(E644:E646)/F646*100</f>
        <v>3.177934185</v>
      </c>
      <c r="H646" s="42">
        <f>F646-$F$628</f>
        <v>4754291.667</v>
      </c>
      <c r="J646" s="46">
        <f>AVERAGE(E644:E646)</f>
        <v>11068084</v>
      </c>
      <c r="K646" s="46">
        <f>STDEV(E644:E646)/F646*100</f>
        <v>3.177934185</v>
      </c>
      <c r="L646" s="45">
        <f>J646-$J$628</f>
        <v>6676764.333</v>
      </c>
      <c r="N646" s="46">
        <f>AVERAGE(E644:E646)</f>
        <v>11068084</v>
      </c>
      <c r="O646" s="46">
        <f>STDEV(E644:E646)/F646*100</f>
        <v>3.177934185</v>
      </c>
      <c r="P646" s="45">
        <f>N646-$N$628</f>
        <v>6676764.333</v>
      </c>
      <c r="T646" s="37" t="str">
        <f>IF(H646&gt;0,"+","-")</f>
        <v>+</v>
      </c>
      <c r="U646" s="37" t="str">
        <f>IF(L646&gt;0,"+","-")</f>
        <v>+</v>
      </c>
      <c r="V646" s="37" t="str">
        <f>IF(P646&gt;0,"+","-")</f>
        <v>+</v>
      </c>
      <c r="W646" s="38" t="str">
        <f>IF(T646="+","1",IF(U646="+","2",IF(V646="+","3","ERRADO")))</f>
        <v>1</v>
      </c>
    </row>
    <row r="647" ht="15.75" customHeight="1">
      <c r="A647" s="51" t="s">
        <v>60</v>
      </c>
      <c r="B647" s="51" t="s">
        <v>51</v>
      </c>
      <c r="C647" s="39">
        <v>30.0</v>
      </c>
      <c r="D647" s="39"/>
      <c r="E647" s="30">
        <v>1.1725738E7</v>
      </c>
      <c r="F647" s="40"/>
      <c r="J647" s="41"/>
      <c r="K647" s="41"/>
      <c r="L647" s="41"/>
      <c r="N647" s="41"/>
      <c r="O647" s="41"/>
      <c r="P647" s="41"/>
      <c r="T647" s="38"/>
      <c r="U647" s="38"/>
      <c r="V647" s="38"/>
      <c r="W647" s="38"/>
    </row>
    <row r="648" ht="15.75" customHeight="1">
      <c r="A648" s="51" t="s">
        <v>60</v>
      </c>
      <c r="B648" s="51" t="s">
        <v>51</v>
      </c>
      <c r="C648" s="39">
        <v>30.0</v>
      </c>
      <c r="D648" s="39"/>
      <c r="E648" s="30">
        <v>1.1828362E7</v>
      </c>
      <c r="F648" s="40"/>
      <c r="J648" s="41"/>
      <c r="K648" s="41"/>
      <c r="L648" s="41"/>
      <c r="N648" s="41"/>
      <c r="O648" s="41"/>
      <c r="P648" s="41"/>
      <c r="T648" s="38"/>
      <c r="U648" s="38"/>
      <c r="V648" s="38"/>
      <c r="W648" s="38"/>
    </row>
    <row r="649" ht="15.75" customHeight="1">
      <c r="A649" s="51" t="s">
        <v>60</v>
      </c>
      <c r="B649" s="51" t="s">
        <v>51</v>
      </c>
      <c r="C649" s="39">
        <v>30.0</v>
      </c>
      <c r="D649" s="39" t="str">
        <f>CONCATENATE(A649,B649,C649)</f>
        <v>Com ABAP1BP3_230</v>
      </c>
      <c r="E649" s="30">
        <v>1.1047414E7</v>
      </c>
      <c r="F649" s="42">
        <f>AVERAGE(E647:E649)</f>
        <v>11533838</v>
      </c>
      <c r="G649" s="25">
        <f>STDEV(E647:E649)/F649*100</f>
        <v>3.679340065</v>
      </c>
      <c r="H649" s="42">
        <f>F649-$F$628</f>
        <v>5220045.667</v>
      </c>
      <c r="J649" s="46">
        <f>AVERAGE(E647:E649)</f>
        <v>11533838</v>
      </c>
      <c r="K649" s="46">
        <f>STDEV(E647:E649)/F649*100</f>
        <v>3.679340065</v>
      </c>
      <c r="L649" s="45">
        <f>J649-$J$628</f>
        <v>7142518.333</v>
      </c>
      <c r="N649" s="46">
        <f>AVERAGE(E647:E649)</f>
        <v>11533838</v>
      </c>
      <c r="O649" s="46">
        <f>STDEV(E647:E649)/F649*100</f>
        <v>3.679340065</v>
      </c>
      <c r="P649" s="45">
        <f>N649-$N$628</f>
        <v>7142518.333</v>
      </c>
      <c r="T649" s="37" t="str">
        <f>IF(H649&gt;0,"+","-")</f>
        <v>+</v>
      </c>
      <c r="U649" s="37" t="str">
        <f>IF(L649&gt;0,"+","-")</f>
        <v>+</v>
      </c>
      <c r="V649" s="37" t="str">
        <f>IF(P649&gt;0,"+","-")</f>
        <v>+</v>
      </c>
      <c r="W649" s="38" t="str">
        <f>IF(T649="+","1",IF(U649="+","2",IF(V649="+","3","ERRADO")))</f>
        <v>1</v>
      </c>
    </row>
    <row r="650" ht="15.75" customHeight="1">
      <c r="A650" s="51" t="s">
        <v>60</v>
      </c>
      <c r="B650" s="51" t="s">
        <v>52</v>
      </c>
      <c r="C650" s="39">
        <v>30.0</v>
      </c>
      <c r="D650" s="39"/>
      <c r="E650" s="30">
        <v>1.2272594E7</v>
      </c>
      <c r="F650" s="40"/>
      <c r="J650" s="41"/>
      <c r="K650" s="41"/>
      <c r="L650" s="41"/>
      <c r="N650" s="41"/>
      <c r="O650" s="41"/>
      <c r="P650" s="41"/>
      <c r="T650" s="38"/>
      <c r="U650" s="38"/>
      <c r="V650" s="38"/>
      <c r="W650" s="38"/>
    </row>
    <row r="651" ht="15.75" customHeight="1">
      <c r="A651" s="51" t="s">
        <v>60</v>
      </c>
      <c r="B651" s="51" t="s">
        <v>52</v>
      </c>
      <c r="C651" s="39">
        <v>30.0</v>
      </c>
      <c r="D651" s="39"/>
      <c r="E651" s="30">
        <v>1.1469446E7</v>
      </c>
      <c r="F651" s="40"/>
      <c r="J651" s="41"/>
      <c r="K651" s="41"/>
      <c r="L651" s="41"/>
      <c r="N651" s="41"/>
      <c r="O651" s="41"/>
      <c r="P651" s="41"/>
      <c r="T651" s="38"/>
      <c r="U651" s="38"/>
      <c r="V651" s="38"/>
      <c r="W651" s="38"/>
    </row>
    <row r="652" ht="15.75" customHeight="1">
      <c r="A652" s="51" t="s">
        <v>60</v>
      </c>
      <c r="B652" s="51" t="s">
        <v>52</v>
      </c>
      <c r="C652" s="39">
        <v>30.0</v>
      </c>
      <c r="D652" s="39" t="str">
        <f>CONCATENATE(A652,B652,C652)</f>
        <v>Com ABAP1BP3_330</v>
      </c>
      <c r="F652" s="42">
        <f>AVERAGE(E650:E652)</f>
        <v>11871020</v>
      </c>
      <c r="G652" s="48">
        <f>STDEV(E650:E652)/F652*100</f>
        <v>4.784015165</v>
      </c>
      <c r="H652" s="42">
        <f>F652-$F$628</f>
        <v>5557227.667</v>
      </c>
      <c r="I652" s="30">
        <v>9076167.0</v>
      </c>
      <c r="J652" s="46">
        <f>AVERAGE(E650:E652)</f>
        <v>11871020</v>
      </c>
      <c r="K652" s="46">
        <f>STDEV(E650:E652)/F652*100</f>
        <v>4.784015165</v>
      </c>
      <c r="L652" s="45">
        <f>J652-$J$628</f>
        <v>7479700.333</v>
      </c>
      <c r="N652" s="46">
        <f>AVERAGE(E650:E652)</f>
        <v>11871020</v>
      </c>
      <c r="O652" s="49">
        <f>STDEV(E650:E652)/F652*100</f>
        <v>4.784015165</v>
      </c>
      <c r="P652" s="45">
        <f>N652-$N$628</f>
        <v>7479700.333</v>
      </c>
      <c r="T652" s="37" t="str">
        <f>IF(H652&gt;0,"+","-")</f>
        <v>+</v>
      </c>
      <c r="U652" s="37" t="str">
        <f>IF(L652&gt;0,"+","-")</f>
        <v>+</v>
      </c>
      <c r="V652" s="37" t="str">
        <f>IF(P652&gt;0,"+","-")</f>
        <v>+</v>
      </c>
      <c r="W652" s="38" t="str">
        <f>IF(T652="+","1",IF(U652="+","2",IF(V652="+","3","ERRADO")))</f>
        <v>1</v>
      </c>
    </row>
    <row r="653" ht="15.75" customHeight="1">
      <c r="A653" s="51" t="s">
        <v>60</v>
      </c>
      <c r="B653" s="51" t="s">
        <v>53</v>
      </c>
      <c r="C653" s="39">
        <v>30.0</v>
      </c>
      <c r="D653" s="39"/>
      <c r="E653" s="30">
        <v>8829159.0</v>
      </c>
      <c r="F653" s="40"/>
      <c r="J653" s="41"/>
      <c r="K653" s="41"/>
      <c r="L653" s="41"/>
      <c r="N653" s="41"/>
      <c r="O653" s="41"/>
      <c r="P653" s="41"/>
      <c r="T653" s="38"/>
      <c r="U653" s="38"/>
      <c r="V653" s="38"/>
      <c r="W653" s="38"/>
    </row>
    <row r="654" ht="15.75" customHeight="1">
      <c r="A654" s="51" t="s">
        <v>60</v>
      </c>
      <c r="B654" s="51" t="s">
        <v>53</v>
      </c>
      <c r="C654" s="39">
        <v>30.0</v>
      </c>
      <c r="D654" s="39"/>
      <c r="E654" s="30">
        <v>9050987.0</v>
      </c>
      <c r="F654" s="40"/>
      <c r="J654" s="41"/>
      <c r="K654" s="41"/>
      <c r="L654" s="41"/>
      <c r="N654" s="41"/>
      <c r="O654" s="41"/>
      <c r="P654" s="41"/>
      <c r="T654" s="38"/>
      <c r="U654" s="38"/>
      <c r="V654" s="38"/>
      <c r="W654" s="38"/>
    </row>
    <row r="655" ht="15.75" customHeight="1">
      <c r="A655" s="51" t="s">
        <v>60</v>
      </c>
      <c r="B655" s="51" t="s">
        <v>53</v>
      </c>
      <c r="C655" s="39">
        <v>30.0</v>
      </c>
      <c r="D655" s="39" t="str">
        <f>CONCATENATE(A655,B655,C655)</f>
        <v>Com ABAP1BP3_430</v>
      </c>
      <c r="E655" s="30">
        <v>9752585.0</v>
      </c>
      <c r="F655" s="42">
        <f>AVERAGE(E653:E655)</f>
        <v>9210910.333</v>
      </c>
      <c r="G655" s="25">
        <f>STDEV(E653:E655)/F655*100</f>
        <v>5.233335717</v>
      </c>
      <c r="H655" s="42">
        <f>F655-$F$628</f>
        <v>2897118</v>
      </c>
      <c r="J655" s="46">
        <f>AVERAGE(E653:E655)</f>
        <v>9210910.333</v>
      </c>
      <c r="K655" s="46">
        <f>STDEV(E653:E655)/F655*100</f>
        <v>5.233335717</v>
      </c>
      <c r="L655" s="45">
        <f>J655-$J$628</f>
        <v>4819590.667</v>
      </c>
      <c r="N655" s="46">
        <f>AVERAGE(E653:E655)</f>
        <v>9210910.333</v>
      </c>
      <c r="O655" s="46">
        <f>STDEV(E653:E655)/F655*100</f>
        <v>5.233335717</v>
      </c>
      <c r="P655" s="45">
        <f>N655-$N$628</f>
        <v>4819590.667</v>
      </c>
      <c r="T655" s="37" t="str">
        <f>IF(H655&gt;0,"+","-")</f>
        <v>+</v>
      </c>
      <c r="U655" s="37" t="str">
        <f>IF(L655&gt;0,"+","-")</f>
        <v>+</v>
      </c>
      <c r="V655" s="37" t="str">
        <f>IF(P655&gt;0,"+","-")</f>
        <v>+</v>
      </c>
      <c r="W655" s="38" t="str">
        <f>IF(T655="+","1",IF(U655="+","2",IF(V655="+","3","ERRADO")))</f>
        <v>1</v>
      </c>
    </row>
    <row r="656" ht="15.75" customHeight="1">
      <c r="A656" s="51" t="s">
        <v>60</v>
      </c>
      <c r="B656" s="51" t="s">
        <v>54</v>
      </c>
      <c r="C656" s="39">
        <v>30.0</v>
      </c>
      <c r="D656" s="39"/>
      <c r="E656" s="30">
        <v>8558398.0</v>
      </c>
      <c r="F656" s="40"/>
      <c r="J656" s="41"/>
      <c r="K656" s="41"/>
      <c r="L656" s="41"/>
      <c r="N656" s="41"/>
      <c r="O656" s="41"/>
      <c r="P656" s="41"/>
      <c r="T656" s="38"/>
      <c r="U656" s="38"/>
      <c r="V656" s="38"/>
      <c r="W656" s="38"/>
    </row>
    <row r="657" ht="15.75" customHeight="1">
      <c r="A657" s="51" t="s">
        <v>60</v>
      </c>
      <c r="B657" s="51" t="s">
        <v>54</v>
      </c>
      <c r="C657" s="39">
        <v>30.0</v>
      </c>
      <c r="D657" s="39"/>
      <c r="E657" s="30">
        <v>9163469.0</v>
      </c>
      <c r="F657" s="40"/>
      <c r="J657" s="41"/>
      <c r="K657" s="41"/>
      <c r="L657" s="41"/>
      <c r="N657" s="41"/>
      <c r="O657" s="41"/>
      <c r="P657" s="41"/>
      <c r="T657" s="38"/>
      <c r="U657" s="38"/>
      <c r="V657" s="38"/>
      <c r="W657" s="38"/>
    </row>
    <row r="658" ht="15.75" customHeight="1">
      <c r="A658" s="51" t="s">
        <v>60</v>
      </c>
      <c r="B658" s="51" t="s">
        <v>54</v>
      </c>
      <c r="C658" s="39">
        <v>30.0</v>
      </c>
      <c r="D658" s="39" t="str">
        <f>CONCATENATE(A658,B658,C658)</f>
        <v>Com ABAP1BP3_530</v>
      </c>
      <c r="E658" s="30">
        <v>9611590.0</v>
      </c>
      <c r="F658" s="42">
        <f>AVERAGE(E656:E658)</f>
        <v>9111152.333</v>
      </c>
      <c r="G658" s="25">
        <f>STDEV(E656:E658)/F658*100</f>
        <v>5.801039052</v>
      </c>
      <c r="H658" s="42">
        <f>F658-$F$628</f>
        <v>2797360</v>
      </c>
      <c r="J658" s="46">
        <f>AVERAGE(E656:E658)</f>
        <v>9111152.333</v>
      </c>
      <c r="K658" s="46">
        <f>STDEV(E656:E658)/F658*100</f>
        <v>5.801039052</v>
      </c>
      <c r="L658" s="45">
        <f>J658-$J$628</f>
        <v>4719832.667</v>
      </c>
      <c r="N658" s="46">
        <f>AVERAGE(E656:E658)</f>
        <v>9111152.333</v>
      </c>
      <c r="O658" s="46">
        <f>STDEV(E656:E658)/F658*100</f>
        <v>5.801039052</v>
      </c>
      <c r="P658" s="45">
        <f>N658-$N$628</f>
        <v>4719832.667</v>
      </c>
      <c r="T658" s="37" t="str">
        <f>IF(H658&gt;0,"+","-")</f>
        <v>+</v>
      </c>
      <c r="U658" s="37" t="str">
        <f>IF(L658&gt;0,"+","-")</f>
        <v>+</v>
      </c>
      <c r="V658" s="37" t="str">
        <f>IF(P658&gt;0,"+","-")</f>
        <v>+</v>
      </c>
      <c r="W658" s="38" t="str">
        <f>IF(T658="+","1",IF(U658="+","2",IF(V658="+","3","ERRADO")))</f>
        <v>1</v>
      </c>
    </row>
    <row r="659" ht="15.75" customHeight="1">
      <c r="A659" s="51" t="s">
        <v>60</v>
      </c>
      <c r="B659" s="51" t="s">
        <v>55</v>
      </c>
      <c r="C659" s="39">
        <v>30.0</v>
      </c>
      <c r="D659" s="39"/>
      <c r="E659" s="31">
        <v>1.1878186E7</v>
      </c>
      <c r="F659" s="40"/>
      <c r="J659" s="41"/>
      <c r="K659" s="41"/>
      <c r="L659" s="41"/>
      <c r="N659" s="41"/>
      <c r="O659" s="41"/>
      <c r="P659" s="41"/>
      <c r="T659" s="38"/>
      <c r="U659" s="38"/>
      <c r="V659" s="38"/>
      <c r="W659" s="38"/>
    </row>
    <row r="660" ht="15.75" customHeight="1">
      <c r="A660" s="51" t="s">
        <v>60</v>
      </c>
      <c r="B660" s="51" t="s">
        <v>55</v>
      </c>
      <c r="C660" s="39">
        <v>30.0</v>
      </c>
      <c r="D660" s="39"/>
      <c r="E660" s="31">
        <v>1.1926604E7</v>
      </c>
      <c r="F660" s="40"/>
      <c r="J660" s="41"/>
      <c r="K660" s="41"/>
      <c r="L660" s="41"/>
      <c r="N660" s="41"/>
      <c r="O660" s="41"/>
      <c r="P660" s="41"/>
      <c r="T660" s="38"/>
      <c r="U660" s="38"/>
      <c r="V660" s="38"/>
      <c r="W660" s="38"/>
    </row>
    <row r="661" ht="15.75" customHeight="1">
      <c r="A661" s="51" t="s">
        <v>60</v>
      </c>
      <c r="B661" s="51" t="s">
        <v>55</v>
      </c>
      <c r="C661" s="39">
        <v>30.0</v>
      </c>
      <c r="D661" s="39" t="str">
        <f>CONCATENATE(A661,B661,C661)</f>
        <v>Com ABAP10BP3_130</v>
      </c>
      <c r="E661" s="31">
        <v>1.2233636E7</v>
      </c>
      <c r="F661" s="42">
        <f>AVERAGE(E659:E661)</f>
        <v>12012808.67</v>
      </c>
      <c r="G661" s="25">
        <f>STDEV(E659:E661)/F661*100</f>
        <v>1.60468949</v>
      </c>
      <c r="H661" s="42">
        <f>F661-$F$628</f>
        <v>5699016.333</v>
      </c>
      <c r="J661" s="46">
        <f>AVERAGE(E659:E661)</f>
        <v>12012808.67</v>
      </c>
      <c r="K661" s="46">
        <f>STDEV(E659:E661)/F661*100</f>
        <v>1.60468949</v>
      </c>
      <c r="L661" s="45">
        <f>J661-$J$628</f>
        <v>7621489</v>
      </c>
      <c r="N661" s="46">
        <f>AVERAGE(E659:E661)</f>
        <v>12012808.67</v>
      </c>
      <c r="O661" s="46">
        <f>STDEV(E659:E661)/F661*100</f>
        <v>1.60468949</v>
      </c>
      <c r="P661" s="45">
        <f>N661-$N$628</f>
        <v>7621489</v>
      </c>
      <c r="T661" s="37" t="str">
        <f>IF(H661&gt;0,"+","-")</f>
        <v>+</v>
      </c>
      <c r="U661" s="37" t="str">
        <f>IF(L661&gt;0,"+","-")</f>
        <v>+</v>
      </c>
      <c r="V661" s="37" t="str">
        <f>IF(P661&gt;0,"+","-")</f>
        <v>+</v>
      </c>
      <c r="W661" s="38" t="str">
        <f>IF(T661="+","1",IF(U661="+","2",IF(V661="+","3","ERRADO")))</f>
        <v>1</v>
      </c>
    </row>
    <row r="662" ht="15.75" customHeight="1">
      <c r="A662" s="51" t="s">
        <v>60</v>
      </c>
      <c r="B662" s="51" t="s">
        <v>56</v>
      </c>
      <c r="C662" s="39">
        <v>30.0</v>
      </c>
      <c r="D662" s="39"/>
      <c r="E662" s="31">
        <v>1.0616702E7</v>
      </c>
      <c r="F662" s="40"/>
      <c r="J662" s="41"/>
      <c r="K662" s="41"/>
      <c r="L662" s="41"/>
      <c r="N662" s="41"/>
      <c r="O662" s="41"/>
      <c r="P662" s="41"/>
      <c r="T662" s="38"/>
      <c r="U662" s="38"/>
      <c r="V662" s="38"/>
      <c r="W662" s="38"/>
    </row>
    <row r="663" ht="15.75" customHeight="1">
      <c r="A663" s="51" t="s">
        <v>60</v>
      </c>
      <c r="B663" s="55" t="s">
        <v>56</v>
      </c>
      <c r="C663" s="39">
        <v>30.0</v>
      </c>
      <c r="D663" s="39"/>
      <c r="E663" s="31">
        <v>1.0370627E7</v>
      </c>
      <c r="F663" s="40"/>
      <c r="J663" s="41"/>
      <c r="K663" s="41"/>
      <c r="L663" s="41"/>
      <c r="N663" s="41"/>
      <c r="O663" s="41"/>
      <c r="P663" s="41"/>
      <c r="T663" s="38"/>
      <c r="U663" s="38"/>
      <c r="V663" s="38"/>
      <c r="W663" s="38"/>
    </row>
    <row r="664" ht="15.75" customHeight="1">
      <c r="A664" s="51" t="s">
        <v>60</v>
      </c>
      <c r="B664" s="55" t="s">
        <v>56</v>
      </c>
      <c r="C664" s="39">
        <v>30.0</v>
      </c>
      <c r="D664" s="39" t="str">
        <f>CONCATENATE(A664,B664,C664)</f>
        <v>Com ABAP10BP3_230</v>
      </c>
      <c r="E664" s="31">
        <v>1.0058631E7</v>
      </c>
      <c r="F664" s="42">
        <f>AVERAGE(E662:E664)</f>
        <v>10348653.33</v>
      </c>
      <c r="G664" s="25">
        <f>STDEV(E662:E664)/F664*100</f>
        <v>2.702609092</v>
      </c>
      <c r="H664" s="42">
        <f>F664-$F$628</f>
        <v>4034861</v>
      </c>
      <c r="J664" s="46">
        <f>AVERAGE(E662:E664)</f>
        <v>10348653.33</v>
      </c>
      <c r="K664" s="46">
        <f>STDEV(E662:E664)/F664*100</f>
        <v>2.702609092</v>
      </c>
      <c r="L664" s="45">
        <f>J664-$J$628</f>
        <v>5957333.667</v>
      </c>
      <c r="N664" s="46">
        <f>AVERAGE(E662:E664)</f>
        <v>10348653.33</v>
      </c>
      <c r="O664" s="49">
        <f>STDEV(E662:E664)/F664*100</f>
        <v>2.702609092</v>
      </c>
      <c r="P664" s="45">
        <f>N664-$N$628</f>
        <v>5957333.667</v>
      </c>
      <c r="T664" s="37" t="str">
        <f>IF(H664&gt;0,"+","-")</f>
        <v>+</v>
      </c>
      <c r="U664" s="37" t="str">
        <f>IF(L664&gt;0,"+","-")</f>
        <v>+</v>
      </c>
      <c r="V664" s="37" t="str">
        <f>IF(P664&gt;0,"+","-")</f>
        <v>+</v>
      </c>
      <c r="W664" s="38" t="str">
        <f>IF(T664="+","1",IF(U664="+","2",IF(V664="+","3","ERRADO")))</f>
        <v>1</v>
      </c>
    </row>
    <row r="665" ht="15.75" customHeight="1">
      <c r="A665" s="51" t="s">
        <v>60</v>
      </c>
      <c r="B665" s="55" t="s">
        <v>57</v>
      </c>
      <c r="C665" s="39">
        <v>30.0</v>
      </c>
      <c r="D665" s="39"/>
      <c r="E665" s="31">
        <v>3.2987824E7</v>
      </c>
      <c r="F665" s="40"/>
      <c r="J665" s="41"/>
      <c r="K665" s="41"/>
      <c r="L665" s="41"/>
      <c r="N665" s="41"/>
      <c r="O665" s="41"/>
      <c r="P665" s="41"/>
      <c r="T665" s="38"/>
      <c r="U665" s="38"/>
      <c r="V665" s="38"/>
      <c r="W665" s="38"/>
    </row>
    <row r="666" ht="15.75" customHeight="1">
      <c r="A666" s="51" t="s">
        <v>60</v>
      </c>
      <c r="B666" s="55" t="s">
        <v>57</v>
      </c>
      <c r="C666" s="39">
        <v>30.0</v>
      </c>
      <c r="D666" s="39"/>
      <c r="E666" s="31">
        <v>3.061824E7</v>
      </c>
      <c r="F666" s="40"/>
      <c r="J666" s="41"/>
      <c r="K666" s="41"/>
      <c r="L666" s="41"/>
      <c r="N666" s="41"/>
      <c r="O666" s="41"/>
      <c r="P666" s="41"/>
      <c r="T666" s="38"/>
      <c r="U666" s="38"/>
      <c r="V666" s="38"/>
      <c r="W666" s="38"/>
    </row>
    <row r="667" ht="15.75" customHeight="1">
      <c r="A667" s="51" t="s">
        <v>60</v>
      </c>
      <c r="B667" s="55" t="s">
        <v>57</v>
      </c>
      <c r="C667" s="39">
        <v>30.0</v>
      </c>
      <c r="D667" s="39" t="str">
        <f>CONCATENATE(A667,B667,C667)</f>
        <v>Com ABAP10BP3_330</v>
      </c>
      <c r="E667" s="31">
        <v>3.058479E7</v>
      </c>
      <c r="F667" s="42">
        <f>AVERAGE(E665:E667)</f>
        <v>31396951.33</v>
      </c>
      <c r="G667" s="25">
        <f>STDEV(E665:E667)/F667*100</f>
        <v>4.388444093</v>
      </c>
      <c r="H667" s="42">
        <f>F667-$F$628</f>
        <v>25083159</v>
      </c>
      <c r="J667" s="46">
        <f>AVERAGE(E665:E667)</f>
        <v>31396951.33</v>
      </c>
      <c r="K667" s="46">
        <f>STDEV(E665:E667)/F667*100</f>
        <v>4.388444093</v>
      </c>
      <c r="L667" s="45">
        <f>J667-$J$628</f>
        <v>27005631.67</v>
      </c>
      <c r="N667" s="46">
        <f>AVERAGE(E665:E667)</f>
        <v>31396951.33</v>
      </c>
      <c r="O667" s="46">
        <f>STDEV(E665:E667)/F667*100</f>
        <v>4.388444093</v>
      </c>
      <c r="P667" s="45">
        <f>N667-$N$628</f>
        <v>27005631.67</v>
      </c>
      <c r="T667" s="37" t="str">
        <f>IF(H667&gt;0,"+","-")</f>
        <v>+</v>
      </c>
      <c r="U667" s="37" t="str">
        <f>IF(L667&gt;0,"+","-")</f>
        <v>+</v>
      </c>
      <c r="V667" s="37" t="str">
        <f>IF(P667&gt;0,"+","-")</f>
        <v>+</v>
      </c>
      <c r="W667" s="38" t="str">
        <f>IF(T667="+","1",IF(U667="+","2",IF(V667="+","3","ERRADO")))</f>
        <v>1</v>
      </c>
    </row>
    <row r="668" ht="15.75" customHeight="1">
      <c r="A668" s="51" t="s">
        <v>60</v>
      </c>
      <c r="B668" s="55" t="s">
        <v>58</v>
      </c>
      <c r="C668" s="39">
        <v>30.0</v>
      </c>
      <c r="D668" s="39"/>
      <c r="E668" s="31">
        <v>1.6085452E7</v>
      </c>
      <c r="F668" s="40"/>
      <c r="J668" s="41"/>
      <c r="K668" s="41"/>
      <c r="L668" s="41"/>
      <c r="N668" s="41"/>
      <c r="O668" s="41"/>
      <c r="P668" s="41"/>
      <c r="T668" s="38"/>
      <c r="U668" s="38"/>
      <c r="V668" s="38"/>
      <c r="W668" s="38"/>
    </row>
    <row r="669" ht="15.75" customHeight="1">
      <c r="A669" s="51" t="s">
        <v>60</v>
      </c>
      <c r="B669" s="55" t="s">
        <v>58</v>
      </c>
      <c r="C669" s="39">
        <v>30.0</v>
      </c>
      <c r="D669" s="39"/>
      <c r="F669" s="40"/>
      <c r="I669" s="31">
        <v>1.3355828E7</v>
      </c>
      <c r="J669" s="41"/>
      <c r="K669" s="41"/>
      <c r="L669" s="41"/>
      <c r="N669" s="41"/>
      <c r="O669" s="41"/>
      <c r="P669" s="41"/>
      <c r="T669" s="38"/>
      <c r="U669" s="38"/>
      <c r="V669" s="38"/>
      <c r="W669" s="38"/>
    </row>
    <row r="670" ht="15.75" customHeight="1">
      <c r="A670" s="51" t="s">
        <v>60</v>
      </c>
      <c r="B670" s="55" t="s">
        <v>58</v>
      </c>
      <c r="C670" s="39">
        <v>30.0</v>
      </c>
      <c r="D670" s="39" t="str">
        <f>CONCATENATE(A670,B670,C670)</f>
        <v>Com ABAP10BP3_430</v>
      </c>
      <c r="E670" s="31">
        <v>1.6679398E7</v>
      </c>
      <c r="F670" s="42">
        <f>AVERAGE(E668:E670)</f>
        <v>16382425</v>
      </c>
      <c r="G670" s="48">
        <f>STDEV(E668:E670)/F670*100</f>
        <v>2.563620735</v>
      </c>
      <c r="H670" s="42">
        <f>F670-$F$628</f>
        <v>10068632.67</v>
      </c>
      <c r="J670" s="46">
        <f>AVERAGE(E668:E670)</f>
        <v>16382425</v>
      </c>
      <c r="K670" s="46">
        <f>STDEV(E668:E670)/F670*100</f>
        <v>2.563620735</v>
      </c>
      <c r="L670" s="45">
        <f>J670-$J$628</f>
        <v>11991105.33</v>
      </c>
      <c r="N670" s="46">
        <f>AVERAGE(E668:E670)</f>
        <v>16382425</v>
      </c>
      <c r="O670" s="46">
        <f>STDEV(E668:E670)/F670*100</f>
        <v>2.563620735</v>
      </c>
      <c r="P670" s="45">
        <f>N670-$N$628</f>
        <v>11991105.33</v>
      </c>
      <c r="T670" s="37" t="str">
        <f>IF(H670&gt;0,"+","-")</f>
        <v>+</v>
      </c>
      <c r="U670" s="37" t="str">
        <f>IF(L670&gt;0,"+","-")</f>
        <v>+</v>
      </c>
      <c r="V670" s="37" t="str">
        <f>IF(P670&gt;0,"+","-")</f>
        <v>+</v>
      </c>
      <c r="W670" s="38" t="str">
        <f>IF(T670="+","1",IF(U670="+","2",IF(V670="+","3","ERRADO")))</f>
        <v>1</v>
      </c>
    </row>
    <row r="671" ht="15.75" customHeight="1">
      <c r="A671" s="51" t="s">
        <v>60</v>
      </c>
      <c r="B671" s="55" t="s">
        <v>59</v>
      </c>
      <c r="C671" s="39">
        <v>30.0</v>
      </c>
      <c r="D671" s="39"/>
      <c r="E671" s="31">
        <v>7762431.0</v>
      </c>
      <c r="F671" s="40"/>
      <c r="J671" s="41"/>
      <c r="K671" s="41"/>
      <c r="L671" s="41"/>
      <c r="N671" s="41"/>
      <c r="O671" s="41"/>
      <c r="P671" s="41"/>
      <c r="T671" s="38"/>
      <c r="U671" s="38"/>
      <c r="V671" s="38"/>
      <c r="W671" s="38"/>
    </row>
    <row r="672" ht="15.75" customHeight="1">
      <c r="A672" s="51" t="s">
        <v>60</v>
      </c>
      <c r="B672" s="55" t="s">
        <v>59</v>
      </c>
      <c r="C672" s="39">
        <v>30.0</v>
      </c>
      <c r="D672" s="39"/>
      <c r="E672" s="31">
        <v>9082436.0</v>
      </c>
      <c r="F672" s="40"/>
      <c r="J672" s="41"/>
      <c r="K672" s="41"/>
      <c r="L672" s="41"/>
      <c r="N672" s="41"/>
      <c r="O672" s="41"/>
      <c r="P672" s="41"/>
      <c r="T672" s="38"/>
      <c r="U672" s="38"/>
      <c r="V672" s="38"/>
      <c r="W672" s="38"/>
    </row>
    <row r="673" ht="15.75" customHeight="1">
      <c r="A673" s="51" t="s">
        <v>60</v>
      </c>
      <c r="B673" s="55" t="s">
        <v>59</v>
      </c>
      <c r="C673" s="39">
        <v>30.0</v>
      </c>
      <c r="D673" s="39" t="str">
        <f>CONCATENATE(A673,B673,C673)</f>
        <v>Com ABAP10BP3_530</v>
      </c>
      <c r="E673" s="31">
        <v>8563625.0</v>
      </c>
      <c r="F673" s="42">
        <f>AVERAGE(E671:E673)</f>
        <v>8469497.333</v>
      </c>
      <c r="G673" s="25">
        <f>STDEV(E671:E673)/F673*100</f>
        <v>7.851912603</v>
      </c>
      <c r="H673" s="42">
        <f>F673-$F$628</f>
        <v>2155705</v>
      </c>
      <c r="J673" s="46">
        <f>AVERAGE(E671:E673)</f>
        <v>8469497.333</v>
      </c>
      <c r="K673" s="46">
        <f>STDEV(E671:E673)/F673*100</f>
        <v>7.851912603</v>
      </c>
      <c r="L673" s="45">
        <f>J673-$J$628</f>
        <v>4078177.667</v>
      </c>
      <c r="N673" s="46">
        <f>AVERAGE(E671:E673)</f>
        <v>8469497.333</v>
      </c>
      <c r="O673" s="46">
        <f>STDEV(E671:E673)/F673*100</f>
        <v>7.851912603</v>
      </c>
      <c r="P673" s="45">
        <f>N673-$N$628</f>
        <v>4078177.667</v>
      </c>
      <c r="T673" s="37" t="str">
        <f>IF(H673&gt;0,"+","-")</f>
        <v>+</v>
      </c>
      <c r="U673" s="37" t="str">
        <f>IF(L673&gt;0,"+","-")</f>
        <v>+</v>
      </c>
      <c r="V673" s="37" t="str">
        <f>IF(P673&gt;0,"+","-")</f>
        <v>+</v>
      </c>
      <c r="W673" s="38" t="str">
        <f>IF(T673="+","1",IF(U673="+","2",IF(V673="+","3","ERRADO")))</f>
        <v>1</v>
      </c>
    </row>
    <row r="674" ht="15.75" customHeight="1">
      <c r="A674" s="25" t="s">
        <v>42</v>
      </c>
      <c r="B674" s="25" t="s">
        <v>43</v>
      </c>
      <c r="C674" s="39">
        <v>35.0</v>
      </c>
      <c r="D674" s="39"/>
      <c r="E674" s="28">
        <v>1.0107915E7</v>
      </c>
      <c r="F674" s="40"/>
      <c r="J674" s="53"/>
      <c r="K674" s="53"/>
      <c r="L674" s="53"/>
      <c r="N674" s="53"/>
      <c r="O674" s="53"/>
      <c r="P674" s="53"/>
      <c r="T674" s="38"/>
      <c r="U674" s="38"/>
      <c r="V674" s="38"/>
      <c r="W674" s="38"/>
    </row>
    <row r="675" ht="15.75" customHeight="1">
      <c r="A675" s="25" t="s">
        <v>42</v>
      </c>
      <c r="B675" s="25" t="s">
        <v>43</v>
      </c>
      <c r="C675" s="39">
        <v>35.0</v>
      </c>
      <c r="D675" s="39"/>
      <c r="E675" s="28">
        <v>1.0000583E7</v>
      </c>
      <c r="F675" s="40"/>
      <c r="J675" s="53"/>
      <c r="K675" s="53"/>
      <c r="L675" s="53"/>
      <c r="N675" s="53"/>
      <c r="O675" s="53"/>
      <c r="P675" s="53"/>
      <c r="T675" s="38"/>
      <c r="U675" s="38"/>
      <c r="V675" s="38"/>
      <c r="W675" s="38"/>
    </row>
    <row r="676" ht="15.75" customHeight="1">
      <c r="A676" s="25" t="s">
        <v>42</v>
      </c>
      <c r="B676" s="25" t="s">
        <v>43</v>
      </c>
      <c r="C676" s="39">
        <v>35.0</v>
      </c>
      <c r="D676" s="39" t="str">
        <f>CONCATENATE(A676,B676,C676)</f>
        <v>Sem ABAPbranco35</v>
      </c>
      <c r="E676" s="28">
        <v>8312860.0</v>
      </c>
      <c r="F676" s="42">
        <f>AVERAGE(E674:E676)</f>
        <v>9473786</v>
      </c>
      <c r="G676" s="25">
        <f>STDEV(E674:E676)/F676*100</f>
        <v>10.62745862</v>
      </c>
      <c r="H676" s="25" t="s">
        <v>44</v>
      </c>
      <c r="J676" s="43">
        <v>2843785.5</v>
      </c>
      <c r="K676" s="41" t="s">
        <v>44</v>
      </c>
      <c r="L676" s="41" t="s">
        <v>44</v>
      </c>
      <c r="N676" s="43">
        <v>2496477.6666666665</v>
      </c>
      <c r="O676" s="41" t="s">
        <v>44</v>
      </c>
      <c r="P676" s="41" t="s">
        <v>44</v>
      </c>
      <c r="T676" s="38"/>
      <c r="U676" s="38"/>
      <c r="V676" s="38"/>
      <c r="W676" s="38"/>
    </row>
    <row r="677" ht="15.75" customHeight="1">
      <c r="A677" s="25" t="s">
        <v>42</v>
      </c>
      <c r="B677" s="25" t="s">
        <v>45</v>
      </c>
      <c r="C677" s="39">
        <v>35.0</v>
      </c>
      <c r="D677" s="39"/>
      <c r="E677" s="29">
        <v>1.339221E7</v>
      </c>
      <c r="F677" s="40"/>
      <c r="J677" s="41"/>
      <c r="K677" s="41"/>
      <c r="L677" s="41"/>
      <c r="N677" s="41"/>
      <c r="O677" s="41"/>
      <c r="P677" s="41"/>
      <c r="T677" s="38"/>
      <c r="U677" s="38"/>
      <c r="V677" s="38"/>
      <c r="W677" s="38"/>
    </row>
    <row r="678" ht="15.75" customHeight="1">
      <c r="A678" s="25" t="s">
        <v>42</v>
      </c>
      <c r="B678" s="25" t="s">
        <v>45</v>
      </c>
      <c r="C678" s="39">
        <v>35.0</v>
      </c>
      <c r="D678" s="39"/>
      <c r="E678" s="29">
        <v>1.521949E7</v>
      </c>
      <c r="F678" s="40"/>
      <c r="J678" s="41"/>
      <c r="K678" s="41"/>
      <c r="L678" s="41"/>
      <c r="N678" s="41"/>
      <c r="O678" s="41"/>
      <c r="P678" s="41"/>
      <c r="T678" s="38"/>
      <c r="U678" s="38"/>
      <c r="V678" s="38"/>
      <c r="W678" s="38"/>
    </row>
    <row r="679" ht="15.75" customHeight="1">
      <c r="A679" s="25" t="s">
        <v>42</v>
      </c>
      <c r="B679" s="25" t="s">
        <v>45</v>
      </c>
      <c r="C679" s="39">
        <v>35.0</v>
      </c>
      <c r="D679" s="39" t="str">
        <f>CONCATENATE(A679,B679,C679)</f>
        <v>Sem ABAPC135</v>
      </c>
      <c r="E679" s="29">
        <v>1.4910146E7</v>
      </c>
      <c r="F679" s="42">
        <f>AVERAGE(E677:E679)</f>
        <v>14507282</v>
      </c>
      <c r="G679" s="25">
        <f>STDEV(E677:E679)/F679*100</f>
        <v>6.741366577</v>
      </c>
      <c r="H679" s="42">
        <f>F679-$F$676</f>
        <v>5033496</v>
      </c>
      <c r="J679" s="46">
        <f>AVERAGE(E677:E679)</f>
        <v>14507282</v>
      </c>
      <c r="K679" s="46">
        <f>STDEV(E677:E679)/F679*100</f>
        <v>6.741366577</v>
      </c>
      <c r="L679" s="45">
        <f>J679-$J$676</f>
        <v>11663496.5</v>
      </c>
      <c r="N679" s="46">
        <f>AVERAGE(E677:E679)</f>
        <v>14507282</v>
      </c>
      <c r="O679" s="46">
        <f>STDEV(E677:E679)/F679*100</f>
        <v>6.741366577</v>
      </c>
      <c r="P679" s="45">
        <f>N679-$N$676</f>
        <v>12010804.33</v>
      </c>
      <c r="T679" s="37" t="str">
        <f>IF(H679&gt;0,"+","-")</f>
        <v>+</v>
      </c>
      <c r="U679" s="37" t="str">
        <f>IF(L679&gt;0,"+","-")</f>
        <v>+</v>
      </c>
      <c r="V679" s="37" t="str">
        <f>IF(P679&gt;0,"+","-")</f>
        <v>+</v>
      </c>
      <c r="W679" s="38" t="str">
        <f>IF(T679="+","1",IF(U679="+","2",IF(V679="+","3","ERRADO")))</f>
        <v>1</v>
      </c>
    </row>
    <row r="680" ht="15.75" customHeight="1">
      <c r="A680" s="25" t="s">
        <v>42</v>
      </c>
      <c r="B680" s="25" t="s">
        <v>46</v>
      </c>
      <c r="C680" s="39">
        <v>35.0</v>
      </c>
      <c r="D680" s="39"/>
      <c r="E680" s="29">
        <v>1.076724E7</v>
      </c>
      <c r="F680" s="40"/>
      <c r="J680" s="41"/>
      <c r="K680" s="41"/>
      <c r="L680" s="41"/>
      <c r="N680" s="41"/>
      <c r="O680" s="41"/>
      <c r="P680" s="41"/>
      <c r="T680" s="38"/>
      <c r="U680" s="38"/>
      <c r="V680" s="38"/>
      <c r="W680" s="38"/>
    </row>
    <row r="681" ht="15.75" customHeight="1">
      <c r="A681" s="25" t="s">
        <v>42</v>
      </c>
      <c r="B681" s="25" t="s">
        <v>46</v>
      </c>
      <c r="C681" s="39">
        <v>35.0</v>
      </c>
      <c r="D681" s="39"/>
      <c r="E681" s="29">
        <v>1.0570536E7</v>
      </c>
      <c r="F681" s="40"/>
      <c r="J681" s="41"/>
      <c r="K681" s="41"/>
      <c r="L681" s="41"/>
      <c r="N681" s="41"/>
      <c r="O681" s="41"/>
      <c r="P681" s="41"/>
      <c r="T681" s="38"/>
      <c r="U681" s="38"/>
      <c r="V681" s="38"/>
      <c r="W681" s="38"/>
    </row>
    <row r="682" ht="15.75" customHeight="1">
      <c r="A682" s="25" t="s">
        <v>42</v>
      </c>
      <c r="B682" s="25" t="s">
        <v>46</v>
      </c>
      <c r="C682" s="39">
        <v>35.0</v>
      </c>
      <c r="D682" s="39" t="str">
        <f>CONCATENATE(A682,B682,C682)</f>
        <v>Sem ABAPC235</v>
      </c>
      <c r="E682" s="29">
        <v>1.1036698E7</v>
      </c>
      <c r="F682" s="42">
        <f>AVERAGE(E680:E682)</f>
        <v>10791491.33</v>
      </c>
      <c r="G682" s="25">
        <f>STDEV(E680:E682)/F682*100</f>
        <v>2.168609579</v>
      </c>
      <c r="H682" s="42">
        <f>F682-$F$676</f>
        <v>1317705.333</v>
      </c>
      <c r="J682" s="46">
        <f>AVERAGE(E680:E682)</f>
        <v>10791491.33</v>
      </c>
      <c r="K682" s="46">
        <f>STDEV(E680:E682)/F682*100</f>
        <v>2.168609579</v>
      </c>
      <c r="L682" s="45">
        <f>J682-$J$676</f>
        <v>7947705.833</v>
      </c>
      <c r="N682" s="46">
        <f>AVERAGE(E680:E682)</f>
        <v>10791491.33</v>
      </c>
      <c r="O682" s="46">
        <f>STDEV(E680:E682)/F682*100</f>
        <v>2.168609579</v>
      </c>
      <c r="P682" s="45">
        <f>N682-$N$676</f>
        <v>8295013.667</v>
      </c>
      <c r="T682" s="37" t="str">
        <f>IF(H682&gt;0,"+","-")</f>
        <v>+</v>
      </c>
      <c r="U682" s="37" t="str">
        <f>IF(L682&gt;0,"+","-")</f>
        <v>+</v>
      </c>
      <c r="V682" s="37" t="str">
        <f>IF(P682&gt;0,"+","-")</f>
        <v>+</v>
      </c>
      <c r="W682" s="38" t="str">
        <f>IF(T682="+","1",IF(U682="+","2",IF(V682="+","3","ERRADO")))</f>
        <v>1</v>
      </c>
    </row>
    <row r="683" ht="15.75" customHeight="1">
      <c r="A683" s="25" t="s">
        <v>42</v>
      </c>
      <c r="B683" s="25" t="s">
        <v>47</v>
      </c>
      <c r="C683" s="39">
        <v>35.0</v>
      </c>
      <c r="D683" s="39"/>
      <c r="E683" s="29">
        <v>9612308.0</v>
      </c>
      <c r="F683" s="40"/>
      <c r="J683" s="41"/>
      <c r="K683" s="41"/>
      <c r="L683" s="41"/>
      <c r="N683" s="41"/>
      <c r="O683" s="41"/>
      <c r="P683" s="41"/>
      <c r="T683" s="38"/>
      <c r="U683" s="38"/>
      <c r="V683" s="38"/>
      <c r="W683" s="38"/>
    </row>
    <row r="684" ht="15.75" customHeight="1">
      <c r="A684" s="25" t="s">
        <v>42</v>
      </c>
      <c r="B684" s="25" t="s">
        <v>47</v>
      </c>
      <c r="C684" s="39">
        <v>35.0</v>
      </c>
      <c r="D684" s="39"/>
      <c r="E684" s="29">
        <v>9537904.0</v>
      </c>
      <c r="F684" s="40"/>
      <c r="J684" s="41"/>
      <c r="K684" s="41"/>
      <c r="L684" s="41"/>
      <c r="N684" s="41"/>
      <c r="O684" s="41"/>
      <c r="P684" s="41"/>
      <c r="T684" s="38"/>
      <c r="U684" s="38"/>
      <c r="V684" s="38"/>
      <c r="W684" s="38"/>
    </row>
    <row r="685" ht="15.75" customHeight="1">
      <c r="A685" s="25" t="s">
        <v>42</v>
      </c>
      <c r="B685" s="25" t="s">
        <v>47</v>
      </c>
      <c r="C685" s="39">
        <v>35.0</v>
      </c>
      <c r="D685" s="39" t="str">
        <f>CONCATENATE(A685,B685,C685)</f>
        <v>Sem ABAPC335</v>
      </c>
      <c r="E685" s="29">
        <v>9582069.0</v>
      </c>
      <c r="F685" s="42">
        <f>AVERAGE(E683:E685)</f>
        <v>9577427</v>
      </c>
      <c r="G685" s="25">
        <f>STDEV(E683:E685)/F685*100</f>
        <v>0.3906955104</v>
      </c>
      <c r="H685" s="42">
        <f>F685-$F$676</f>
        <v>103641</v>
      </c>
      <c r="J685" s="46">
        <f>AVERAGE(E683:E685)</f>
        <v>9577427</v>
      </c>
      <c r="K685" s="46">
        <f>STDEV(E683:E685)/F685*100</f>
        <v>0.3906955104</v>
      </c>
      <c r="L685" s="45">
        <f>J685-$J$676</f>
        <v>6733641.5</v>
      </c>
      <c r="N685" s="46">
        <f>AVERAGE(E683:E685)</f>
        <v>9577427</v>
      </c>
      <c r="O685" s="46">
        <f>STDEV(E683:E685)/F685*100</f>
        <v>0.3906955104</v>
      </c>
      <c r="P685" s="45">
        <f>N685-$N$676</f>
        <v>7080949.333</v>
      </c>
      <c r="T685" s="37" t="str">
        <f>IF(H685&gt;0,"+","-")</f>
        <v>+</v>
      </c>
      <c r="U685" s="37" t="str">
        <f>IF(L685&gt;0,"+","-")</f>
        <v>+</v>
      </c>
      <c r="V685" s="37" t="str">
        <f>IF(P685&gt;0,"+","-")</f>
        <v>+</v>
      </c>
      <c r="W685" s="38" t="str">
        <f>IF(T685="+","1",IF(U685="+","2",IF(V685="+","3","ERRADO")))</f>
        <v>1</v>
      </c>
    </row>
    <row r="686" ht="15.75" customHeight="1">
      <c r="A686" s="25" t="s">
        <v>42</v>
      </c>
      <c r="B686" s="25" t="s">
        <v>48</v>
      </c>
      <c r="C686" s="39">
        <v>35.0</v>
      </c>
      <c r="D686" s="39"/>
      <c r="E686" s="29">
        <v>7996788.0</v>
      </c>
      <c r="F686" s="40"/>
      <c r="J686" s="41"/>
      <c r="K686" s="41"/>
      <c r="L686" s="41"/>
      <c r="N686" s="41"/>
      <c r="O686" s="41"/>
      <c r="P686" s="41"/>
      <c r="T686" s="38"/>
      <c r="U686" s="38"/>
      <c r="V686" s="38"/>
      <c r="W686" s="38"/>
    </row>
    <row r="687" ht="15.75" customHeight="1">
      <c r="A687" s="25" t="s">
        <v>42</v>
      </c>
      <c r="B687" s="25" t="s">
        <v>48</v>
      </c>
      <c r="C687" s="39">
        <v>35.0</v>
      </c>
      <c r="D687" s="39"/>
      <c r="E687" s="29">
        <v>7865246.0</v>
      </c>
      <c r="F687" s="40"/>
      <c r="J687" s="41"/>
      <c r="K687" s="41"/>
      <c r="L687" s="41"/>
      <c r="N687" s="41"/>
      <c r="O687" s="41"/>
      <c r="P687" s="41"/>
      <c r="T687" s="38"/>
      <c r="U687" s="38"/>
      <c r="V687" s="38"/>
      <c r="W687" s="38"/>
    </row>
    <row r="688" ht="15.75" customHeight="1">
      <c r="A688" s="25" t="s">
        <v>42</v>
      </c>
      <c r="B688" s="25" t="s">
        <v>48</v>
      </c>
      <c r="C688" s="39">
        <v>35.0</v>
      </c>
      <c r="D688" s="39" t="str">
        <f>CONCATENATE(A688,B688,C688)</f>
        <v>Sem ABAPC435</v>
      </c>
      <c r="E688" s="29">
        <v>8164737.0</v>
      </c>
      <c r="F688" s="42">
        <f>AVERAGE(E686:E688)</f>
        <v>8008923.667</v>
      </c>
      <c r="G688" s="25">
        <f>STDEV(E686:E688)/F688*100</f>
        <v>1.874332494</v>
      </c>
      <c r="H688" s="42">
        <f>F688-$F$676</f>
        <v>-1464862.333</v>
      </c>
      <c r="J688" s="46">
        <f>AVERAGE(E686:E688)</f>
        <v>8008923.667</v>
      </c>
      <c r="K688" s="46">
        <f>STDEV(E686:E688)/F688*100</f>
        <v>1.874332494</v>
      </c>
      <c r="L688" s="45">
        <f>J688-$J$676</f>
        <v>5165138.167</v>
      </c>
      <c r="N688" s="46">
        <f>AVERAGE(E686:E688)</f>
        <v>8008923.667</v>
      </c>
      <c r="O688" s="49">
        <f>STDEV(E686:E688)/F688*100</f>
        <v>1.874332494</v>
      </c>
      <c r="P688" s="45">
        <f>N688-$N$676</f>
        <v>5512446</v>
      </c>
      <c r="T688" s="37" t="str">
        <f>IF(H688&gt;0,"+","-")</f>
        <v>-</v>
      </c>
      <c r="U688" s="37" t="str">
        <f>IF(L688&gt;0,"+","-")</f>
        <v>+</v>
      </c>
      <c r="V688" s="37" t="str">
        <f>IF(P688&gt;0,"+","-")</f>
        <v>+</v>
      </c>
      <c r="W688" s="38" t="str">
        <f>IF(T688="+","1",IF(U688="+","2",IF(V688="+","3","ERRADO")))</f>
        <v>2</v>
      </c>
    </row>
    <row r="689" ht="15.75" customHeight="1">
      <c r="A689" s="25" t="s">
        <v>42</v>
      </c>
      <c r="B689" s="25" t="s">
        <v>49</v>
      </c>
      <c r="C689" s="39">
        <v>35.0</v>
      </c>
      <c r="D689" s="39"/>
      <c r="E689" s="29">
        <v>1.1069124E7</v>
      </c>
      <c r="F689" s="40"/>
      <c r="J689" s="41"/>
      <c r="K689" s="41"/>
      <c r="L689" s="41"/>
      <c r="N689" s="41"/>
      <c r="O689" s="41"/>
      <c r="P689" s="41"/>
      <c r="T689" s="38"/>
      <c r="U689" s="38"/>
      <c r="V689" s="38"/>
      <c r="W689" s="38"/>
    </row>
    <row r="690" ht="15.75" customHeight="1">
      <c r="A690" s="25" t="s">
        <v>42</v>
      </c>
      <c r="B690" s="25" t="s">
        <v>49</v>
      </c>
      <c r="C690" s="39">
        <v>35.0</v>
      </c>
      <c r="D690" s="39"/>
      <c r="E690" s="29">
        <v>1.1704089E7</v>
      </c>
      <c r="F690" s="40"/>
      <c r="J690" s="41"/>
      <c r="K690" s="41"/>
      <c r="L690" s="41"/>
      <c r="N690" s="41"/>
      <c r="O690" s="41"/>
      <c r="P690" s="41"/>
      <c r="T690" s="38"/>
      <c r="U690" s="38"/>
      <c r="V690" s="38"/>
      <c r="W690" s="38"/>
    </row>
    <row r="691" ht="15.75" customHeight="1">
      <c r="A691" s="25" t="s">
        <v>42</v>
      </c>
      <c r="B691" s="25" t="s">
        <v>49</v>
      </c>
      <c r="C691" s="39">
        <v>35.0</v>
      </c>
      <c r="D691" s="39" t="str">
        <f>CONCATENATE(A691,B691,C691)</f>
        <v>Sem ABAPC535</v>
      </c>
      <c r="E691" s="29">
        <v>1.1011059E7</v>
      </c>
      <c r="F691" s="42">
        <f>AVERAGE(E689:E691)</f>
        <v>11261424</v>
      </c>
      <c r="G691" s="25">
        <f>STDEV(E689:E691)/F691*100</f>
        <v>3.413927992</v>
      </c>
      <c r="H691" s="42">
        <f>F691-$F$676</f>
        <v>1787638</v>
      </c>
      <c r="J691" s="46">
        <f>AVERAGE(E689:E691)</f>
        <v>11261424</v>
      </c>
      <c r="K691" s="46">
        <f>STDEV(E689:E691)/F691*100</f>
        <v>3.413927992</v>
      </c>
      <c r="L691" s="45">
        <f>J691-$J$676</f>
        <v>8417638.5</v>
      </c>
      <c r="N691" s="46">
        <f>AVERAGE(E689:E691)</f>
        <v>11261424</v>
      </c>
      <c r="O691" s="46">
        <f>STDEV(E689:E691)/F691*100</f>
        <v>3.413927992</v>
      </c>
      <c r="P691" s="45">
        <f>N691-$N$676</f>
        <v>8764946.333</v>
      </c>
      <c r="T691" s="37" t="str">
        <f>IF(H691&gt;0,"+","-")</f>
        <v>+</v>
      </c>
      <c r="U691" s="37" t="str">
        <f>IF(L691&gt;0,"+","-")</f>
        <v>+</v>
      </c>
      <c r="V691" s="37" t="str">
        <f>IF(P691&gt;0,"+","-")</f>
        <v>+</v>
      </c>
      <c r="W691" s="38" t="str">
        <f>IF(T691="+","1",IF(U691="+","2",IF(V691="+","3","ERRADO")))</f>
        <v>1</v>
      </c>
    </row>
    <row r="692" ht="15.75" customHeight="1">
      <c r="A692" s="25" t="s">
        <v>42</v>
      </c>
      <c r="B692" s="25" t="s">
        <v>50</v>
      </c>
      <c r="C692" s="39">
        <v>35.0</v>
      </c>
      <c r="D692" s="39"/>
      <c r="E692" s="30">
        <v>9673647.0</v>
      </c>
      <c r="F692" s="40"/>
      <c r="J692" s="41"/>
      <c r="K692" s="41"/>
      <c r="L692" s="41"/>
      <c r="N692" s="41"/>
      <c r="O692" s="41"/>
      <c r="P692" s="41"/>
      <c r="T692" s="38"/>
      <c r="U692" s="38"/>
      <c r="V692" s="38"/>
      <c r="W692" s="38"/>
    </row>
    <row r="693" ht="15.75" customHeight="1">
      <c r="A693" s="25" t="s">
        <v>42</v>
      </c>
      <c r="B693" s="25" t="s">
        <v>50</v>
      </c>
      <c r="C693" s="39">
        <v>35.0</v>
      </c>
      <c r="D693" s="39"/>
      <c r="E693" s="30">
        <v>9495956.0</v>
      </c>
      <c r="F693" s="40"/>
      <c r="J693" s="41"/>
      <c r="K693" s="41"/>
      <c r="L693" s="41"/>
      <c r="N693" s="41"/>
      <c r="O693" s="41"/>
      <c r="P693" s="41"/>
      <c r="T693" s="38"/>
      <c r="U693" s="38"/>
      <c r="V693" s="38"/>
      <c r="W693" s="38"/>
    </row>
    <row r="694" ht="15.75" customHeight="1">
      <c r="A694" s="25" t="s">
        <v>42</v>
      </c>
      <c r="B694" s="25" t="s">
        <v>50</v>
      </c>
      <c r="C694" s="39">
        <v>35.0</v>
      </c>
      <c r="D694" s="39" t="str">
        <f>CONCATENATE(A694,B694,C694)</f>
        <v>Sem ABAP1BP3_135</v>
      </c>
      <c r="E694" s="30">
        <v>9182160.0</v>
      </c>
      <c r="F694" s="42">
        <f>AVERAGE(E692:E694)</f>
        <v>9450587.667</v>
      </c>
      <c r="G694" s="25">
        <f>STDEV(E692:E694)/F694*100</f>
        <v>2.633323922</v>
      </c>
      <c r="H694" s="42">
        <f>F694-$F$676</f>
        <v>-23198.33333</v>
      </c>
      <c r="J694" s="46">
        <f>AVERAGE(E692:E694)</f>
        <v>9450587.667</v>
      </c>
      <c r="K694" s="46">
        <f>STDEV(E692:E694)/F694*100</f>
        <v>2.633323922</v>
      </c>
      <c r="L694" s="45">
        <f>J694-$J$676</f>
        <v>6606802.167</v>
      </c>
      <c r="N694" s="46">
        <f>AVERAGE(E692:E694)</f>
        <v>9450587.667</v>
      </c>
      <c r="O694" s="46">
        <f>STDEV(E692:E694)/F694*100</f>
        <v>2.633323922</v>
      </c>
      <c r="P694" s="45">
        <f>N694-$N$676</f>
        <v>6954110</v>
      </c>
      <c r="T694" s="37" t="str">
        <f>IF(H694&gt;0,"+","-")</f>
        <v>-</v>
      </c>
      <c r="U694" s="37" t="str">
        <f>IF(L694&gt;0,"+","-")</f>
        <v>+</v>
      </c>
      <c r="V694" s="37" t="str">
        <f>IF(P694&gt;0,"+","-")</f>
        <v>+</v>
      </c>
      <c r="W694" s="38" t="str">
        <f>IF(T694="+","1",IF(U694="+","2",IF(V694="+","3","ERRADO")))</f>
        <v>2</v>
      </c>
    </row>
    <row r="695" ht="15.75" customHeight="1">
      <c r="A695" s="25" t="s">
        <v>42</v>
      </c>
      <c r="B695" s="25" t="s">
        <v>51</v>
      </c>
      <c r="C695" s="39">
        <v>35.0</v>
      </c>
      <c r="D695" s="39"/>
      <c r="E695" s="30">
        <v>9721535.0</v>
      </c>
      <c r="F695" s="40"/>
      <c r="J695" s="41"/>
      <c r="K695" s="41"/>
      <c r="L695" s="41"/>
      <c r="N695" s="41"/>
      <c r="O695" s="41"/>
      <c r="P695" s="41"/>
      <c r="T695" s="38"/>
      <c r="U695" s="38"/>
      <c r="V695" s="38"/>
      <c r="W695" s="38"/>
    </row>
    <row r="696" ht="15.75" customHeight="1">
      <c r="A696" s="25" t="s">
        <v>42</v>
      </c>
      <c r="B696" s="25" t="s">
        <v>51</v>
      </c>
      <c r="C696" s="39">
        <v>35.0</v>
      </c>
      <c r="D696" s="39"/>
      <c r="E696" s="30">
        <v>1.0688181E7</v>
      </c>
      <c r="F696" s="40"/>
      <c r="J696" s="41"/>
      <c r="K696" s="41"/>
      <c r="L696" s="41"/>
      <c r="N696" s="41"/>
      <c r="O696" s="41"/>
      <c r="P696" s="41"/>
      <c r="T696" s="38"/>
      <c r="U696" s="38"/>
      <c r="V696" s="38"/>
      <c r="W696" s="38"/>
    </row>
    <row r="697" ht="15.75" customHeight="1">
      <c r="A697" s="25" t="s">
        <v>42</v>
      </c>
      <c r="B697" s="25" t="s">
        <v>51</v>
      </c>
      <c r="C697" s="39">
        <v>35.0</v>
      </c>
      <c r="D697" s="39" t="str">
        <f>CONCATENATE(A697,B697,C697)</f>
        <v>Sem ABAP1BP3_235</v>
      </c>
      <c r="E697" s="30">
        <v>1.1063295E7</v>
      </c>
      <c r="F697" s="42">
        <f>AVERAGE(E695:E697)</f>
        <v>10491003.67</v>
      </c>
      <c r="G697" s="25">
        <f>STDEV(E695:E697)/F697*100</f>
        <v>6.598710963</v>
      </c>
      <c r="H697" s="42">
        <f>F697-$F$676</f>
        <v>1017217.667</v>
      </c>
      <c r="J697" s="46">
        <f>AVERAGE(E695:E697)</f>
        <v>10491003.67</v>
      </c>
      <c r="K697" s="46">
        <f>STDEV(E695:E697)/F697*100</f>
        <v>6.598710963</v>
      </c>
      <c r="L697" s="45">
        <f>J697-$J$676</f>
        <v>7647218.167</v>
      </c>
      <c r="N697" s="46">
        <f>AVERAGE(E695:E697)</f>
        <v>10491003.67</v>
      </c>
      <c r="O697" s="46">
        <f>STDEV(E695:E697)/F697*100</f>
        <v>6.598710963</v>
      </c>
      <c r="P697" s="45">
        <f>N697-$N$676</f>
        <v>7994526</v>
      </c>
      <c r="T697" s="37" t="str">
        <f>IF(H697&gt;0,"+","-")</f>
        <v>+</v>
      </c>
      <c r="U697" s="37" t="str">
        <f>IF(L697&gt;0,"+","-")</f>
        <v>+</v>
      </c>
      <c r="V697" s="37" t="str">
        <f>IF(P697&gt;0,"+","-")</f>
        <v>+</v>
      </c>
      <c r="W697" s="38" t="str">
        <f>IF(T697="+","1",IF(U697="+","2",IF(V697="+","3","ERRADO")))</f>
        <v>1</v>
      </c>
    </row>
    <row r="698" ht="15.75" customHeight="1">
      <c r="A698" s="25" t="s">
        <v>42</v>
      </c>
      <c r="B698" s="25" t="s">
        <v>52</v>
      </c>
      <c r="C698" s="39">
        <v>35.0</v>
      </c>
      <c r="D698" s="39"/>
      <c r="E698" s="30">
        <v>9499829.0</v>
      </c>
      <c r="F698" s="40"/>
      <c r="J698" s="41"/>
      <c r="K698" s="41"/>
      <c r="L698" s="41"/>
      <c r="N698" s="41"/>
      <c r="O698" s="41"/>
      <c r="P698" s="41"/>
      <c r="T698" s="38"/>
      <c r="U698" s="38"/>
      <c r="V698" s="38"/>
      <c r="W698" s="38"/>
    </row>
    <row r="699" ht="15.75" customHeight="1">
      <c r="A699" s="25" t="s">
        <v>42</v>
      </c>
      <c r="B699" s="25" t="s">
        <v>52</v>
      </c>
      <c r="C699" s="39">
        <v>35.0</v>
      </c>
      <c r="D699" s="39"/>
      <c r="E699" s="30">
        <v>9865775.0</v>
      </c>
      <c r="F699" s="40"/>
      <c r="J699" s="41"/>
      <c r="K699" s="41"/>
      <c r="L699" s="41"/>
      <c r="N699" s="41"/>
      <c r="O699" s="41"/>
      <c r="P699" s="41"/>
      <c r="T699" s="38"/>
      <c r="U699" s="38"/>
      <c r="V699" s="38"/>
      <c r="W699" s="38"/>
    </row>
    <row r="700" ht="15.75" customHeight="1">
      <c r="A700" s="25" t="s">
        <v>42</v>
      </c>
      <c r="B700" s="25" t="s">
        <v>52</v>
      </c>
      <c r="C700" s="39">
        <v>35.0</v>
      </c>
      <c r="D700" s="39" t="str">
        <f>CONCATENATE(A700,B700,C700)</f>
        <v>Sem ABAP1BP3_335</v>
      </c>
      <c r="E700" s="30">
        <v>9465469.0</v>
      </c>
      <c r="F700" s="42">
        <f>AVERAGE(E698:E700)</f>
        <v>9610357.667</v>
      </c>
      <c r="G700" s="25">
        <f>STDEV(E698:E700)/F700*100</f>
        <v>2.308593207</v>
      </c>
      <c r="H700" s="42">
        <f>F700-$F$676</f>
        <v>136571.6667</v>
      </c>
      <c r="J700" s="46">
        <f>AVERAGE(E698:E700)</f>
        <v>9610357.667</v>
      </c>
      <c r="K700" s="46">
        <f>STDEV(E698:E700)/F700*100</f>
        <v>2.308593207</v>
      </c>
      <c r="L700" s="45">
        <f>J700-$J$676</f>
        <v>6766572.167</v>
      </c>
      <c r="N700" s="46">
        <f>AVERAGE(E698:E700)</f>
        <v>9610357.667</v>
      </c>
      <c r="O700" s="49">
        <f>STDEV(E698:E700)/F700*100</f>
        <v>2.308593207</v>
      </c>
      <c r="P700" s="45">
        <f>N700-$N$676</f>
        <v>7113880</v>
      </c>
      <c r="T700" s="37" t="str">
        <f>IF(H700&gt;0,"+","-")</f>
        <v>+</v>
      </c>
      <c r="U700" s="37" t="str">
        <f>IF(L700&gt;0,"+","-")</f>
        <v>+</v>
      </c>
      <c r="V700" s="37" t="str">
        <f>IF(P700&gt;0,"+","-")</f>
        <v>+</v>
      </c>
      <c r="W700" s="38" t="str">
        <f>IF(T700="+","1",IF(U700="+","2",IF(V700="+","3","ERRADO")))</f>
        <v>1</v>
      </c>
    </row>
    <row r="701" ht="15.75" customHeight="1">
      <c r="A701" s="25" t="s">
        <v>42</v>
      </c>
      <c r="B701" s="25" t="s">
        <v>53</v>
      </c>
      <c r="C701" s="39">
        <v>35.0</v>
      </c>
      <c r="D701" s="39"/>
      <c r="E701" s="30">
        <v>9022035.0</v>
      </c>
      <c r="F701" s="40"/>
      <c r="J701" s="41"/>
      <c r="K701" s="41"/>
      <c r="L701" s="41"/>
      <c r="N701" s="41"/>
      <c r="O701" s="41"/>
      <c r="P701" s="41"/>
      <c r="T701" s="38"/>
      <c r="U701" s="38"/>
      <c r="V701" s="38"/>
      <c r="W701" s="38"/>
    </row>
    <row r="702" ht="15.75" customHeight="1">
      <c r="A702" s="25" t="s">
        <v>42</v>
      </c>
      <c r="B702" s="25" t="s">
        <v>53</v>
      </c>
      <c r="C702" s="39">
        <v>35.0</v>
      </c>
      <c r="D702" s="39"/>
      <c r="E702" s="30">
        <v>9078116.0</v>
      </c>
      <c r="F702" s="40"/>
      <c r="J702" s="41"/>
      <c r="K702" s="41"/>
      <c r="L702" s="41"/>
      <c r="N702" s="41"/>
      <c r="O702" s="41"/>
      <c r="P702" s="41"/>
      <c r="T702" s="38"/>
      <c r="U702" s="38"/>
      <c r="V702" s="38"/>
      <c r="W702" s="38"/>
    </row>
    <row r="703" ht="15.75" customHeight="1">
      <c r="A703" s="25" t="s">
        <v>42</v>
      </c>
      <c r="B703" s="25" t="s">
        <v>53</v>
      </c>
      <c r="C703" s="39">
        <v>35.0</v>
      </c>
      <c r="D703" s="39" t="str">
        <f>CONCATENATE(A703,B703,C703)</f>
        <v>Sem ABAP1BP3_435</v>
      </c>
      <c r="E703" s="30">
        <v>9163397.0</v>
      </c>
      <c r="F703" s="42">
        <f>AVERAGE(E701:E703)</f>
        <v>9087849.333</v>
      </c>
      <c r="G703" s="25">
        <f>STDEV(E701:E703)/F703*100</f>
        <v>0.7832640782</v>
      </c>
      <c r="H703" s="42">
        <f>F703-$F$676</f>
        <v>-385936.6667</v>
      </c>
      <c r="J703" s="46">
        <f>AVERAGE(E701:E703)</f>
        <v>9087849.333</v>
      </c>
      <c r="K703" s="46">
        <f>STDEV(E701:E703)/F703*100</f>
        <v>0.7832640782</v>
      </c>
      <c r="L703" s="45">
        <f>J703-$J$676</f>
        <v>6244063.833</v>
      </c>
      <c r="N703" s="46">
        <f>AVERAGE(E701:E703)</f>
        <v>9087849.333</v>
      </c>
      <c r="O703" s="46">
        <f>STDEV(E701:E703)/F703*100</f>
        <v>0.7832640782</v>
      </c>
      <c r="P703" s="45">
        <f>N703-$N$676</f>
        <v>6591371.667</v>
      </c>
      <c r="T703" s="37" t="str">
        <f>IF(H703&gt;0,"+","-")</f>
        <v>-</v>
      </c>
      <c r="U703" s="37" t="str">
        <f>IF(L703&gt;0,"+","-")</f>
        <v>+</v>
      </c>
      <c r="V703" s="37" t="str">
        <f>IF(P703&gt;0,"+","-")</f>
        <v>+</v>
      </c>
      <c r="W703" s="38" t="str">
        <f>IF(T703="+","1",IF(U703="+","2",IF(V703="+","3","ERRADO")))</f>
        <v>2</v>
      </c>
    </row>
    <row r="704" ht="15.75" customHeight="1">
      <c r="A704" s="25" t="s">
        <v>42</v>
      </c>
      <c r="B704" s="25" t="s">
        <v>54</v>
      </c>
      <c r="C704" s="39">
        <v>35.0</v>
      </c>
      <c r="D704" s="39"/>
      <c r="E704" s="30">
        <v>8996964.0</v>
      </c>
      <c r="F704" s="40"/>
      <c r="J704" s="41"/>
      <c r="K704" s="41"/>
      <c r="L704" s="41"/>
      <c r="N704" s="41"/>
      <c r="O704" s="41"/>
      <c r="P704" s="41"/>
      <c r="T704" s="38"/>
      <c r="U704" s="38"/>
      <c r="V704" s="38"/>
      <c r="W704" s="38"/>
    </row>
    <row r="705" ht="15.75" customHeight="1">
      <c r="A705" s="25" t="s">
        <v>42</v>
      </c>
      <c r="B705" s="25" t="s">
        <v>54</v>
      </c>
      <c r="C705" s="39">
        <v>35.0</v>
      </c>
      <c r="D705" s="39"/>
      <c r="E705" s="30">
        <v>8912089.0</v>
      </c>
      <c r="F705" s="40"/>
      <c r="J705" s="41"/>
      <c r="K705" s="41"/>
      <c r="L705" s="41"/>
      <c r="N705" s="41"/>
      <c r="O705" s="41"/>
      <c r="P705" s="41"/>
      <c r="T705" s="38"/>
      <c r="U705" s="38"/>
      <c r="V705" s="38"/>
      <c r="W705" s="38"/>
    </row>
    <row r="706" ht="15.75" customHeight="1">
      <c r="A706" s="25" t="s">
        <v>42</v>
      </c>
      <c r="B706" s="25" t="s">
        <v>54</v>
      </c>
      <c r="C706" s="39">
        <v>35.0</v>
      </c>
      <c r="D706" s="39" t="str">
        <f>CONCATENATE(A706,B706,C706)</f>
        <v>Sem ABAP1BP3_535</v>
      </c>
      <c r="E706" s="30">
        <v>9100197.0</v>
      </c>
      <c r="F706" s="42">
        <f>AVERAGE(E704:E706)</f>
        <v>9003083.333</v>
      </c>
      <c r="G706" s="25">
        <f>STDEV(E704:E706)/F706*100</f>
        <v>1.046343558</v>
      </c>
      <c r="H706" s="42">
        <f>F706-$F$676</f>
        <v>-470702.6667</v>
      </c>
      <c r="J706" s="46">
        <f>AVERAGE(E704:E706)</f>
        <v>9003083.333</v>
      </c>
      <c r="K706" s="46">
        <f>STDEV(E704:E706)/F706*100</f>
        <v>1.046343558</v>
      </c>
      <c r="L706" s="45">
        <f>J706-$J$676</f>
        <v>6159297.833</v>
      </c>
      <c r="N706" s="46">
        <f>AVERAGE(E704:E706)</f>
        <v>9003083.333</v>
      </c>
      <c r="O706" s="46">
        <f>STDEV(E704:E706)/F706*100</f>
        <v>1.046343558</v>
      </c>
      <c r="P706" s="45">
        <f>N706-$N$676</f>
        <v>6506605.667</v>
      </c>
      <c r="T706" s="37" t="str">
        <f>IF(H706&gt;0,"+","-")</f>
        <v>-</v>
      </c>
      <c r="U706" s="37" t="str">
        <f>IF(L706&gt;0,"+","-")</f>
        <v>+</v>
      </c>
      <c r="V706" s="37" t="str">
        <f>IF(P706&gt;0,"+","-")</f>
        <v>+</v>
      </c>
      <c r="W706" s="38" t="str">
        <f>IF(T706="+","1",IF(U706="+","2",IF(V706="+","3","ERRADO")))</f>
        <v>2</v>
      </c>
    </row>
    <row r="707" ht="15.75" customHeight="1">
      <c r="A707" s="25" t="s">
        <v>42</v>
      </c>
      <c r="B707" s="25" t="s">
        <v>55</v>
      </c>
      <c r="C707" s="39">
        <v>35.0</v>
      </c>
      <c r="D707" s="39"/>
      <c r="E707" s="31">
        <v>1.1231141E7</v>
      </c>
      <c r="F707" s="40"/>
      <c r="J707" s="41"/>
      <c r="K707" s="41"/>
      <c r="L707" s="41"/>
      <c r="N707" s="41"/>
      <c r="O707" s="41"/>
      <c r="P707" s="41"/>
      <c r="T707" s="38"/>
      <c r="U707" s="38"/>
      <c r="V707" s="38"/>
      <c r="W707" s="38"/>
    </row>
    <row r="708" ht="15.75" customHeight="1">
      <c r="A708" s="25" t="s">
        <v>42</v>
      </c>
      <c r="B708" s="25" t="s">
        <v>55</v>
      </c>
      <c r="C708" s="39">
        <v>35.0</v>
      </c>
      <c r="D708" s="39"/>
      <c r="E708" s="31">
        <v>1.0858762E7</v>
      </c>
      <c r="F708" s="40"/>
      <c r="J708" s="41"/>
      <c r="K708" s="41"/>
      <c r="L708" s="41"/>
      <c r="N708" s="41"/>
      <c r="O708" s="41"/>
      <c r="P708" s="41"/>
      <c r="T708" s="38"/>
      <c r="U708" s="38"/>
      <c r="V708" s="38"/>
      <c r="W708" s="38"/>
    </row>
    <row r="709" ht="15.75" customHeight="1">
      <c r="A709" s="25" t="s">
        <v>42</v>
      </c>
      <c r="B709" s="25" t="s">
        <v>55</v>
      </c>
      <c r="C709" s="39">
        <v>35.0</v>
      </c>
      <c r="D709" s="39" t="str">
        <f>CONCATENATE(A709,B709,C709)</f>
        <v>Sem ABAP10BP3_135</v>
      </c>
      <c r="E709" s="31">
        <v>1.1446936E7</v>
      </c>
      <c r="F709" s="42">
        <f>AVERAGE(E707:E709)</f>
        <v>11178946.33</v>
      </c>
      <c r="G709" s="25">
        <f>STDEV(E707:E709)/F709*100</f>
        <v>2.661615292</v>
      </c>
      <c r="H709" s="42">
        <f>F709-$F$676</f>
        <v>1705160.333</v>
      </c>
      <c r="J709" s="46">
        <f>AVERAGE(E707:E709)</f>
        <v>11178946.33</v>
      </c>
      <c r="K709" s="46">
        <f>STDEV(E707:E709)/F709*100</f>
        <v>2.661615292</v>
      </c>
      <c r="L709" s="45">
        <f>J709-$J$676</f>
        <v>8335160.833</v>
      </c>
      <c r="N709" s="46">
        <f>AVERAGE(E707:E709)</f>
        <v>11178946.33</v>
      </c>
      <c r="O709" s="46">
        <f>STDEV(E707:E709)/F709*100</f>
        <v>2.661615292</v>
      </c>
      <c r="P709" s="45">
        <f>N709-$N$676</f>
        <v>8682468.667</v>
      </c>
      <c r="T709" s="37" t="str">
        <f>IF(H709&gt;0,"+","-")</f>
        <v>+</v>
      </c>
      <c r="U709" s="37" t="str">
        <f>IF(L709&gt;0,"+","-")</f>
        <v>+</v>
      </c>
      <c r="V709" s="37" t="str">
        <f>IF(P709&gt;0,"+","-")</f>
        <v>+</v>
      </c>
      <c r="W709" s="38" t="str">
        <f>IF(T709="+","1",IF(U709="+","2",IF(V709="+","3","ERRADO")))</f>
        <v>1</v>
      </c>
    </row>
    <row r="710" ht="15.75" customHeight="1">
      <c r="A710" s="25" t="s">
        <v>42</v>
      </c>
      <c r="B710" s="25" t="s">
        <v>56</v>
      </c>
      <c r="C710" s="39">
        <v>35.0</v>
      </c>
      <c r="D710" s="39"/>
      <c r="E710" s="31">
        <v>9289524.0</v>
      </c>
      <c r="F710" s="40"/>
      <c r="J710" s="41"/>
      <c r="K710" s="41"/>
      <c r="L710" s="41"/>
      <c r="N710" s="41"/>
      <c r="O710" s="41"/>
      <c r="P710" s="41"/>
      <c r="T710" s="38"/>
      <c r="U710" s="38"/>
      <c r="V710" s="38"/>
      <c r="W710" s="38"/>
    </row>
    <row r="711" ht="15.75" customHeight="1">
      <c r="A711" s="25" t="s">
        <v>42</v>
      </c>
      <c r="B711" s="50" t="s">
        <v>56</v>
      </c>
      <c r="C711" s="39">
        <v>35.0</v>
      </c>
      <c r="D711" s="39"/>
      <c r="E711" s="31">
        <v>8000497.0</v>
      </c>
      <c r="F711" s="40"/>
      <c r="J711" s="41"/>
      <c r="K711" s="41"/>
      <c r="L711" s="41"/>
      <c r="N711" s="41"/>
      <c r="O711" s="41"/>
      <c r="P711" s="41"/>
      <c r="T711" s="38"/>
      <c r="U711" s="38"/>
      <c r="V711" s="38"/>
      <c r="W711" s="38"/>
    </row>
    <row r="712" ht="15.75" customHeight="1">
      <c r="A712" s="25" t="s">
        <v>42</v>
      </c>
      <c r="B712" s="50" t="s">
        <v>56</v>
      </c>
      <c r="C712" s="39">
        <v>35.0</v>
      </c>
      <c r="D712" s="39" t="str">
        <f>CONCATENATE(A712,B712,C712)</f>
        <v>Sem ABAP10BP3_235</v>
      </c>
      <c r="E712" s="31">
        <v>8318826.0</v>
      </c>
      <c r="F712" s="42">
        <f>AVERAGE(E710:E712)</f>
        <v>8536282.333</v>
      </c>
      <c r="G712" s="25">
        <f>STDEV(E710:E712)/F712*100</f>
        <v>7.865993314</v>
      </c>
      <c r="H712" s="42">
        <f>F712-$F$676</f>
        <v>-937503.6667</v>
      </c>
      <c r="J712" s="46">
        <f>AVERAGE(E710:E712)</f>
        <v>8536282.333</v>
      </c>
      <c r="K712" s="46">
        <f>STDEV(E710:E712)/F712*100</f>
        <v>7.865993314</v>
      </c>
      <c r="L712" s="45">
        <f>J712-$J$676</f>
        <v>5692496.833</v>
      </c>
      <c r="N712" s="46">
        <f>AVERAGE(E710:E712)</f>
        <v>8536282.333</v>
      </c>
      <c r="O712" s="49">
        <f>STDEV(E710:E712)/F712*100</f>
        <v>7.865993314</v>
      </c>
      <c r="P712" s="45">
        <f>N712-$N$676</f>
        <v>6039804.667</v>
      </c>
      <c r="T712" s="37" t="str">
        <f>IF(H712&gt;0,"+","-")</f>
        <v>-</v>
      </c>
      <c r="U712" s="37" t="str">
        <f>IF(L712&gt;0,"+","-")</f>
        <v>+</v>
      </c>
      <c r="V712" s="37" t="str">
        <f>IF(P712&gt;0,"+","-")</f>
        <v>+</v>
      </c>
      <c r="W712" s="38" t="str">
        <f>IF(T712="+","1",IF(U712="+","2",IF(V712="+","3","ERRADO")))</f>
        <v>2</v>
      </c>
    </row>
    <row r="713" ht="15.75" customHeight="1">
      <c r="A713" s="25" t="s">
        <v>42</v>
      </c>
      <c r="B713" s="50" t="s">
        <v>57</v>
      </c>
      <c r="C713" s="39">
        <v>35.0</v>
      </c>
      <c r="D713" s="39"/>
      <c r="E713" s="31">
        <v>2.5223784E7</v>
      </c>
      <c r="F713" s="40"/>
      <c r="J713" s="41"/>
      <c r="K713" s="41"/>
      <c r="L713" s="41"/>
      <c r="N713" s="41"/>
      <c r="O713" s="41"/>
      <c r="P713" s="41"/>
      <c r="T713" s="38"/>
      <c r="U713" s="38"/>
      <c r="V713" s="38"/>
      <c r="W713" s="38"/>
    </row>
    <row r="714" ht="15.75" customHeight="1">
      <c r="A714" s="25" t="s">
        <v>42</v>
      </c>
      <c r="B714" s="50" t="s">
        <v>57</v>
      </c>
      <c r="C714" s="39">
        <v>35.0</v>
      </c>
      <c r="D714" s="39"/>
      <c r="E714" s="31">
        <v>2.5146508E7</v>
      </c>
      <c r="F714" s="40"/>
      <c r="J714" s="41"/>
      <c r="K714" s="41"/>
      <c r="L714" s="41"/>
      <c r="N714" s="41"/>
      <c r="O714" s="41"/>
      <c r="P714" s="41"/>
      <c r="T714" s="38"/>
      <c r="U714" s="38"/>
      <c r="V714" s="38"/>
      <c r="W714" s="38"/>
    </row>
    <row r="715" ht="15.75" customHeight="1">
      <c r="A715" s="25" t="s">
        <v>42</v>
      </c>
      <c r="B715" s="50" t="s">
        <v>57</v>
      </c>
      <c r="C715" s="39">
        <v>35.0</v>
      </c>
      <c r="D715" s="39" t="str">
        <f>CONCATENATE(A715,B715,C715)</f>
        <v>Sem ABAP10BP3_335</v>
      </c>
      <c r="E715" s="31">
        <v>2.7105202E7</v>
      </c>
      <c r="F715" s="42">
        <f>AVERAGE(E713:E715)</f>
        <v>25825164.67</v>
      </c>
      <c r="G715" s="25">
        <f>STDEV(E713:E715)/F715*100</f>
        <v>4.295105245</v>
      </c>
      <c r="H715" s="42">
        <f>F715-$F$676</f>
        <v>16351378.67</v>
      </c>
      <c r="J715" s="46">
        <f>AVERAGE(E713:E715)</f>
        <v>25825164.67</v>
      </c>
      <c r="K715" s="46">
        <f>STDEV(E713:E715)/F715*100</f>
        <v>4.295105245</v>
      </c>
      <c r="L715" s="45">
        <f>J715-$J$676</f>
        <v>22981379.17</v>
      </c>
      <c r="N715" s="46">
        <f>AVERAGE(E713:E715)</f>
        <v>25825164.67</v>
      </c>
      <c r="O715" s="46">
        <f>STDEV(E713:E715)/F715*100</f>
        <v>4.295105245</v>
      </c>
      <c r="P715" s="45">
        <f>N715-$N$676</f>
        <v>23328687</v>
      </c>
      <c r="T715" s="37" t="str">
        <f>IF(H715&gt;0,"+","-")</f>
        <v>+</v>
      </c>
      <c r="U715" s="37" t="str">
        <f>IF(L715&gt;0,"+","-")</f>
        <v>+</v>
      </c>
      <c r="V715" s="37" t="str">
        <f>IF(P715&gt;0,"+","-")</f>
        <v>+</v>
      </c>
      <c r="W715" s="38" t="str">
        <f>IF(T715="+","1",IF(U715="+","2",IF(V715="+","3","ERRADO")))</f>
        <v>1</v>
      </c>
    </row>
    <row r="716" ht="15.75" customHeight="1">
      <c r="A716" s="25" t="s">
        <v>42</v>
      </c>
      <c r="B716" s="50" t="s">
        <v>58</v>
      </c>
      <c r="C716" s="39">
        <v>35.0</v>
      </c>
      <c r="D716" s="39"/>
      <c r="F716" s="40"/>
      <c r="I716" s="31">
        <v>1.5082157E7</v>
      </c>
      <c r="J716" s="41"/>
      <c r="K716" s="41"/>
      <c r="L716" s="41"/>
      <c r="N716" s="41"/>
      <c r="O716" s="41"/>
      <c r="P716" s="41"/>
      <c r="T716" s="38"/>
      <c r="U716" s="38"/>
      <c r="V716" s="38"/>
      <c r="W716" s="38"/>
    </row>
    <row r="717" ht="15.75" customHeight="1">
      <c r="A717" s="25" t="s">
        <v>42</v>
      </c>
      <c r="B717" s="50" t="s">
        <v>58</v>
      </c>
      <c r="C717" s="39">
        <v>35.0</v>
      </c>
      <c r="D717" s="39"/>
      <c r="E717" s="31">
        <v>1.2310797E7</v>
      </c>
      <c r="F717" s="40"/>
      <c r="J717" s="41"/>
      <c r="K717" s="41"/>
      <c r="L717" s="41"/>
      <c r="N717" s="41"/>
      <c r="O717" s="41"/>
      <c r="P717" s="41"/>
      <c r="T717" s="38"/>
      <c r="U717" s="38"/>
      <c r="V717" s="38"/>
      <c r="W717" s="38"/>
    </row>
    <row r="718" ht="15.75" customHeight="1">
      <c r="A718" s="25" t="s">
        <v>42</v>
      </c>
      <c r="B718" s="50" t="s">
        <v>58</v>
      </c>
      <c r="C718" s="39">
        <v>35.0</v>
      </c>
      <c r="D718" s="39" t="str">
        <f>CONCATENATE(A718,B718,C718)</f>
        <v>Sem ABAP10BP3_435</v>
      </c>
      <c r="E718" s="31">
        <v>1.237033E7</v>
      </c>
      <c r="F718" s="42">
        <f>AVERAGE(E716:E718)</f>
        <v>12340563.5</v>
      </c>
      <c r="G718" s="48">
        <f>STDEV(E716:E718)/F718*100</f>
        <v>0.3411204683</v>
      </c>
      <c r="H718" s="42">
        <f>F718-$F$676</f>
        <v>2866777.5</v>
      </c>
      <c r="J718" s="46">
        <f>AVERAGE(E716:E718)</f>
        <v>12340563.5</v>
      </c>
      <c r="K718" s="46">
        <f>STDEV(E716:E718)/F718*100</f>
        <v>0.3411204683</v>
      </c>
      <c r="L718" s="45">
        <f>J718-$J$676</f>
        <v>9496778</v>
      </c>
      <c r="N718" s="46">
        <f>AVERAGE(E716:E718)</f>
        <v>12340563.5</v>
      </c>
      <c r="O718" s="46">
        <f>STDEV(E716:E718)/F718*100</f>
        <v>0.3411204683</v>
      </c>
      <c r="P718" s="45">
        <f>N718-$N$676</f>
        <v>9844085.833</v>
      </c>
      <c r="T718" s="37" t="str">
        <f>IF(H718&gt;0,"+","-")</f>
        <v>+</v>
      </c>
      <c r="U718" s="37" t="str">
        <f>IF(L718&gt;0,"+","-")</f>
        <v>+</v>
      </c>
      <c r="V718" s="37" t="str">
        <f>IF(P718&gt;0,"+","-")</f>
        <v>+</v>
      </c>
      <c r="W718" s="38" t="str">
        <f>IF(T718="+","1",IF(U718="+","2",IF(V718="+","3","ERRADO")))</f>
        <v>1</v>
      </c>
    </row>
    <row r="719" ht="15.75" customHeight="1">
      <c r="A719" s="25" t="s">
        <v>42</v>
      </c>
      <c r="B719" s="50" t="s">
        <v>59</v>
      </c>
      <c r="C719" s="39">
        <v>35.0</v>
      </c>
      <c r="D719" s="39"/>
      <c r="E719" s="31">
        <v>8506794.0</v>
      </c>
      <c r="F719" s="40"/>
      <c r="J719" s="41"/>
      <c r="K719" s="41"/>
      <c r="L719" s="41"/>
      <c r="N719" s="41"/>
      <c r="O719" s="41"/>
      <c r="P719" s="41"/>
      <c r="T719" s="38"/>
      <c r="U719" s="38"/>
      <c r="V719" s="38"/>
      <c r="W719" s="38"/>
    </row>
    <row r="720" ht="15.75" customHeight="1">
      <c r="A720" s="25" t="s">
        <v>42</v>
      </c>
      <c r="B720" s="50" t="s">
        <v>59</v>
      </c>
      <c r="C720" s="39">
        <v>35.0</v>
      </c>
      <c r="D720" s="39"/>
      <c r="E720" s="31">
        <v>8635011.0</v>
      </c>
      <c r="F720" s="40"/>
      <c r="J720" s="41"/>
      <c r="K720" s="41"/>
      <c r="L720" s="41"/>
      <c r="N720" s="41"/>
      <c r="O720" s="41"/>
      <c r="P720" s="41"/>
      <c r="T720" s="38"/>
      <c r="U720" s="38"/>
      <c r="V720" s="38"/>
      <c r="W720" s="38"/>
    </row>
    <row r="721" ht="15.75" customHeight="1">
      <c r="A721" s="25" t="s">
        <v>42</v>
      </c>
      <c r="B721" s="50" t="s">
        <v>59</v>
      </c>
      <c r="C721" s="39">
        <v>35.0</v>
      </c>
      <c r="D721" s="39" t="str">
        <f>CONCATENATE(A721,B721,C721)</f>
        <v>Sem ABAP10BP3_535</v>
      </c>
      <c r="E721" s="31">
        <v>8755434.0</v>
      </c>
      <c r="F721" s="42">
        <f>AVERAGE(E719:E721)</f>
        <v>8632413</v>
      </c>
      <c r="G721" s="25">
        <f>STDEV(E719:E721)/F721*100</f>
        <v>1.440389355</v>
      </c>
      <c r="H721" s="42">
        <f>F721-$F$676</f>
        <v>-841373</v>
      </c>
      <c r="J721" s="46">
        <f>AVERAGE(E719:E721)</f>
        <v>8632413</v>
      </c>
      <c r="K721" s="46">
        <f>STDEV(E719:E721)/F721*100</f>
        <v>1.440389355</v>
      </c>
      <c r="L721" s="45">
        <f>J721-$J$676</f>
        <v>5788627.5</v>
      </c>
      <c r="N721" s="46">
        <f>AVERAGE(E719:E721)</f>
        <v>8632413</v>
      </c>
      <c r="O721" s="49">
        <f>STDEV(E719:E721)/F721*100</f>
        <v>1.440389355</v>
      </c>
      <c r="P721" s="45">
        <f>N721-$N$676</f>
        <v>6135935.333</v>
      </c>
      <c r="T721" s="37" t="str">
        <f>IF(H721&gt;0,"+","-")</f>
        <v>-</v>
      </c>
      <c r="U721" s="37" t="str">
        <f>IF(L721&gt;0,"+","-")</f>
        <v>+</v>
      </c>
      <c r="V721" s="37" t="str">
        <f>IF(P721&gt;0,"+","-")</f>
        <v>+</v>
      </c>
      <c r="W721" s="38" t="str">
        <f>IF(T721="+","1",IF(U721="+","2",IF(V721="+","3","ERRADO")))</f>
        <v>2</v>
      </c>
    </row>
    <row r="722" ht="15.75" customHeight="1">
      <c r="A722" s="51" t="s">
        <v>60</v>
      </c>
      <c r="B722" s="51" t="s">
        <v>43</v>
      </c>
      <c r="C722" s="39">
        <v>35.0</v>
      </c>
      <c r="D722" s="39"/>
      <c r="E722" s="28">
        <v>5832279.0</v>
      </c>
      <c r="F722" s="40"/>
      <c r="J722" s="53"/>
      <c r="K722" s="53"/>
      <c r="L722" s="53"/>
      <c r="N722" s="53"/>
      <c r="O722" s="53"/>
      <c r="P722" s="53"/>
      <c r="T722" s="38"/>
      <c r="U722" s="38"/>
      <c r="V722" s="38"/>
      <c r="W722" s="38"/>
    </row>
    <row r="723" ht="15.75" customHeight="1">
      <c r="A723" s="51" t="s">
        <v>60</v>
      </c>
      <c r="B723" s="51" t="s">
        <v>43</v>
      </c>
      <c r="C723" s="39">
        <v>35.0</v>
      </c>
      <c r="D723" s="39"/>
      <c r="E723" s="28">
        <v>6515041.0</v>
      </c>
      <c r="F723" s="40"/>
      <c r="J723" s="53"/>
      <c r="K723" s="53"/>
      <c r="L723" s="53"/>
      <c r="N723" s="53"/>
      <c r="O723" s="53"/>
      <c r="P723" s="53"/>
      <c r="T723" s="38"/>
      <c r="U723" s="38"/>
      <c r="V723" s="38"/>
      <c r="W723" s="38"/>
    </row>
    <row r="724" ht="15.75" customHeight="1">
      <c r="A724" s="51" t="s">
        <v>60</v>
      </c>
      <c r="B724" s="51" t="s">
        <v>43</v>
      </c>
      <c r="C724" s="39">
        <v>35.0</v>
      </c>
      <c r="D724" s="39" t="str">
        <f>CONCATENATE(A724,B724,C724)</f>
        <v>Com ABAPbranco35</v>
      </c>
      <c r="E724" s="28">
        <v>6835818.0</v>
      </c>
      <c r="F724" s="42">
        <f>AVERAGE(E722:E724)</f>
        <v>6394379.333</v>
      </c>
      <c r="G724" s="25">
        <f>STDEV(E722:E724)/F724*100</f>
        <v>8.015397714</v>
      </c>
      <c r="H724" s="25" t="s">
        <v>44</v>
      </c>
      <c r="J724" s="43">
        <v>4456578.0</v>
      </c>
      <c r="K724" s="41" t="s">
        <v>44</v>
      </c>
      <c r="L724" s="41" t="s">
        <v>44</v>
      </c>
      <c r="N724" s="43">
        <v>4456578.0</v>
      </c>
      <c r="O724" s="41" t="s">
        <v>44</v>
      </c>
      <c r="P724" s="41" t="s">
        <v>44</v>
      </c>
      <c r="T724" s="38"/>
      <c r="U724" s="38"/>
      <c r="V724" s="38"/>
      <c r="W724" s="38"/>
    </row>
    <row r="725" ht="15.75" customHeight="1">
      <c r="A725" s="51" t="s">
        <v>60</v>
      </c>
      <c r="B725" s="51" t="s">
        <v>45</v>
      </c>
      <c r="C725" s="39">
        <v>35.0</v>
      </c>
      <c r="D725" s="39"/>
      <c r="E725" s="29">
        <v>1.9227962E7</v>
      </c>
      <c r="F725" s="40"/>
      <c r="J725" s="41"/>
      <c r="K725" s="41"/>
      <c r="L725" s="41"/>
      <c r="N725" s="41"/>
      <c r="O725" s="41"/>
      <c r="P725" s="41"/>
      <c r="T725" s="38"/>
      <c r="U725" s="38"/>
      <c r="V725" s="38"/>
      <c r="W725" s="38"/>
    </row>
    <row r="726" ht="15.75" customHeight="1">
      <c r="A726" s="51" t="s">
        <v>60</v>
      </c>
      <c r="B726" s="51" t="s">
        <v>45</v>
      </c>
      <c r="C726" s="39">
        <v>35.0</v>
      </c>
      <c r="D726" s="39"/>
      <c r="E726" s="29">
        <v>1.8286794E7</v>
      </c>
      <c r="F726" s="40"/>
      <c r="J726" s="41"/>
      <c r="K726" s="41"/>
      <c r="L726" s="41"/>
      <c r="N726" s="41"/>
      <c r="O726" s="41"/>
      <c r="P726" s="41"/>
      <c r="T726" s="38"/>
      <c r="U726" s="38"/>
      <c r="V726" s="38"/>
      <c r="W726" s="38"/>
    </row>
    <row r="727" ht="15.75" customHeight="1">
      <c r="A727" s="51" t="s">
        <v>60</v>
      </c>
      <c r="B727" s="51" t="s">
        <v>45</v>
      </c>
      <c r="C727" s="39">
        <v>35.0</v>
      </c>
      <c r="D727" s="39" t="str">
        <f>CONCATENATE(A727,B727,C727)</f>
        <v>Com ABAPC135</v>
      </c>
      <c r="E727" s="29">
        <v>1.7176772E7</v>
      </c>
      <c r="F727" s="42">
        <f>AVERAGE(E725:E727)</f>
        <v>18230509.33</v>
      </c>
      <c r="G727" s="25">
        <f>STDEV(E725:E727)/F727*100</f>
        <v>5.632057045</v>
      </c>
      <c r="H727" s="42">
        <f>F727-$F$724</f>
        <v>11836130</v>
      </c>
      <c r="J727" s="46">
        <f>AVERAGE(E725:E727)</f>
        <v>18230509.33</v>
      </c>
      <c r="K727" s="46">
        <f>STDEV(E725:E727)/F727*100</f>
        <v>5.632057045</v>
      </c>
      <c r="L727" s="45">
        <f>J727-$J$724</f>
        <v>13773931.33</v>
      </c>
      <c r="N727" s="46">
        <f>AVERAGE(E725:E727)</f>
        <v>18230509.33</v>
      </c>
      <c r="O727" s="46">
        <f>STDEV(E725:E727)/F727*100</f>
        <v>5.632057045</v>
      </c>
      <c r="P727" s="45">
        <f>N727-$N$724</f>
        <v>13773931.33</v>
      </c>
      <c r="T727" s="37" t="str">
        <f>IF(H727&gt;0,"+","-")</f>
        <v>+</v>
      </c>
      <c r="U727" s="37" t="str">
        <f>IF(L727&gt;0,"+","-")</f>
        <v>+</v>
      </c>
      <c r="V727" s="37" t="str">
        <f>IF(P727&gt;0,"+","-")</f>
        <v>+</v>
      </c>
      <c r="W727" s="38" t="str">
        <f>IF(T727="+","1",IF(U727="+","2",IF(V727="+","3","ERRADO")))</f>
        <v>1</v>
      </c>
    </row>
    <row r="728" ht="15.75" customHeight="1">
      <c r="A728" s="51" t="s">
        <v>60</v>
      </c>
      <c r="B728" s="51" t="s">
        <v>46</v>
      </c>
      <c r="C728" s="39">
        <v>35.0</v>
      </c>
      <c r="D728" s="39"/>
      <c r="E728" s="29">
        <v>1.1678788E7</v>
      </c>
      <c r="F728" s="40"/>
      <c r="J728" s="41"/>
      <c r="K728" s="41"/>
      <c r="L728" s="41"/>
      <c r="N728" s="41"/>
      <c r="O728" s="41"/>
      <c r="P728" s="41"/>
      <c r="T728" s="38"/>
      <c r="U728" s="38"/>
      <c r="V728" s="38"/>
      <c r="W728" s="38"/>
    </row>
    <row r="729" ht="15.75" customHeight="1">
      <c r="A729" s="51" t="s">
        <v>60</v>
      </c>
      <c r="B729" s="51" t="s">
        <v>46</v>
      </c>
      <c r="C729" s="39">
        <v>35.0</v>
      </c>
      <c r="D729" s="39"/>
      <c r="E729" s="29">
        <v>1.1698797E7</v>
      </c>
      <c r="F729" s="40"/>
      <c r="J729" s="41"/>
      <c r="K729" s="41"/>
      <c r="L729" s="41"/>
      <c r="N729" s="41"/>
      <c r="O729" s="41"/>
      <c r="P729" s="41"/>
      <c r="T729" s="38"/>
      <c r="U729" s="38"/>
      <c r="V729" s="38"/>
      <c r="W729" s="38"/>
    </row>
    <row r="730" ht="15.75" customHeight="1">
      <c r="A730" s="51" t="s">
        <v>60</v>
      </c>
      <c r="B730" s="51" t="s">
        <v>46</v>
      </c>
      <c r="C730" s="39">
        <v>35.0</v>
      </c>
      <c r="D730" s="39" t="str">
        <f>CONCATENATE(A730,B730,C730)</f>
        <v>Com ABAPC235</v>
      </c>
      <c r="E730" s="29">
        <v>1.3336631E7</v>
      </c>
      <c r="F730" s="42">
        <f>AVERAGE(E728:E730)</f>
        <v>12238072</v>
      </c>
      <c r="G730" s="25">
        <f>STDEV(E728:E730)/F730*100</f>
        <v>7.774366768</v>
      </c>
      <c r="H730" s="42">
        <f>F730-$F$724</f>
        <v>5843692.667</v>
      </c>
      <c r="J730" s="46">
        <f>AVERAGE(E728:E730)</f>
        <v>12238072</v>
      </c>
      <c r="K730" s="46">
        <f>STDEV(E728:E730)/F730*100</f>
        <v>7.774366768</v>
      </c>
      <c r="L730" s="45">
        <f>J730-$J$724</f>
        <v>7781494</v>
      </c>
      <c r="N730" s="46">
        <f>AVERAGE(E728:E730)</f>
        <v>12238072</v>
      </c>
      <c r="O730" s="46">
        <f>STDEV(E728:E730)/F730*100</f>
        <v>7.774366768</v>
      </c>
      <c r="P730" s="45">
        <f>N730-$N$724</f>
        <v>7781494</v>
      </c>
      <c r="T730" s="37" t="str">
        <f>IF(H730&gt;0,"+","-")</f>
        <v>+</v>
      </c>
      <c r="U730" s="37" t="str">
        <f>IF(L730&gt;0,"+","-")</f>
        <v>+</v>
      </c>
      <c r="V730" s="37" t="str">
        <f>IF(P730&gt;0,"+","-")</f>
        <v>+</v>
      </c>
      <c r="W730" s="38" t="str">
        <f>IF(T730="+","1",IF(U730="+","2",IF(V730="+","3","ERRADO")))</f>
        <v>1</v>
      </c>
    </row>
    <row r="731" ht="15.75" customHeight="1">
      <c r="A731" s="51" t="s">
        <v>60</v>
      </c>
      <c r="B731" s="51" t="s">
        <v>47</v>
      </c>
      <c r="C731" s="39">
        <v>35.0</v>
      </c>
      <c r="D731" s="39"/>
      <c r="E731" s="29">
        <v>9774688.0</v>
      </c>
      <c r="F731" s="40"/>
      <c r="J731" s="41"/>
      <c r="K731" s="41"/>
      <c r="L731" s="41"/>
      <c r="N731" s="41"/>
      <c r="O731" s="41"/>
      <c r="P731" s="41"/>
      <c r="T731" s="38"/>
      <c r="U731" s="38"/>
      <c r="V731" s="38"/>
      <c r="W731" s="38"/>
    </row>
    <row r="732" ht="15.75" customHeight="1">
      <c r="A732" s="51" t="s">
        <v>60</v>
      </c>
      <c r="B732" s="51" t="s">
        <v>47</v>
      </c>
      <c r="C732" s="39">
        <v>35.0</v>
      </c>
      <c r="D732" s="39"/>
      <c r="E732" s="29">
        <v>1.061358E7</v>
      </c>
      <c r="F732" s="40"/>
      <c r="J732" s="41"/>
      <c r="K732" s="41"/>
      <c r="L732" s="41"/>
      <c r="N732" s="41"/>
      <c r="O732" s="41"/>
      <c r="P732" s="41"/>
      <c r="T732" s="38"/>
      <c r="U732" s="38"/>
      <c r="V732" s="38"/>
      <c r="W732" s="38"/>
    </row>
    <row r="733" ht="15.75" customHeight="1">
      <c r="A733" s="51" t="s">
        <v>60</v>
      </c>
      <c r="B733" s="51" t="s">
        <v>47</v>
      </c>
      <c r="C733" s="39">
        <v>35.0</v>
      </c>
      <c r="D733" s="39" t="str">
        <f>CONCATENATE(A733,B733,C733)</f>
        <v>Com ABAPC335</v>
      </c>
      <c r="E733" s="29">
        <v>1.2014134E7</v>
      </c>
      <c r="F733" s="42">
        <f>AVERAGE(E731:E733)</f>
        <v>10800800.67</v>
      </c>
      <c r="G733" s="25">
        <f>STDEV(E731:E733)/F733*100</f>
        <v>10.47515884</v>
      </c>
      <c r="H733" s="42">
        <f>F733-$F$724</f>
        <v>4406421.333</v>
      </c>
      <c r="J733" s="46">
        <f>AVERAGE(E731:E733)</f>
        <v>10800800.67</v>
      </c>
      <c r="K733" s="46">
        <f>STDEV(E731:E733)/F733*100</f>
        <v>10.47515884</v>
      </c>
      <c r="L733" s="45">
        <f>J733-$J$724</f>
        <v>6344222.667</v>
      </c>
      <c r="N733" s="46">
        <f>AVERAGE(E731:E733)</f>
        <v>10800800.67</v>
      </c>
      <c r="O733" s="49">
        <f>STDEV(E731:E733)/F733*100</f>
        <v>10.47515884</v>
      </c>
      <c r="P733" s="45">
        <f>N733-$N$724</f>
        <v>6344222.667</v>
      </c>
      <c r="T733" s="37" t="str">
        <f>IF(H733&gt;0,"+","-")</f>
        <v>+</v>
      </c>
      <c r="U733" s="37" t="str">
        <f>IF(L733&gt;0,"+","-")</f>
        <v>+</v>
      </c>
      <c r="V733" s="37" t="str">
        <f>IF(P733&gt;0,"+","-")</f>
        <v>+</v>
      </c>
      <c r="W733" s="38" t="str">
        <f>IF(T733="+","1",IF(U733="+","2",IF(V733="+","3","ERRADO")))</f>
        <v>1</v>
      </c>
    </row>
    <row r="734" ht="15.75" customHeight="1">
      <c r="A734" s="51" t="s">
        <v>60</v>
      </c>
      <c r="B734" s="51" t="s">
        <v>48</v>
      </c>
      <c r="C734" s="39">
        <v>35.0</v>
      </c>
      <c r="D734" s="39"/>
      <c r="E734" s="29">
        <v>1.0686136E7</v>
      </c>
      <c r="F734" s="40"/>
      <c r="J734" s="41"/>
      <c r="K734" s="41"/>
      <c r="L734" s="41"/>
      <c r="N734" s="41"/>
      <c r="O734" s="41"/>
      <c r="P734" s="41"/>
      <c r="T734" s="38"/>
      <c r="U734" s="38"/>
      <c r="V734" s="38"/>
      <c r="W734" s="38"/>
    </row>
    <row r="735" ht="15.75" customHeight="1">
      <c r="A735" s="51" t="s">
        <v>60</v>
      </c>
      <c r="B735" s="51" t="s">
        <v>48</v>
      </c>
      <c r="C735" s="39">
        <v>35.0</v>
      </c>
      <c r="D735" s="39"/>
      <c r="E735" s="29">
        <v>1.0488726E7</v>
      </c>
      <c r="F735" s="40"/>
      <c r="J735" s="41"/>
      <c r="K735" s="41"/>
      <c r="L735" s="41"/>
      <c r="N735" s="41"/>
      <c r="O735" s="41"/>
      <c r="P735" s="41"/>
      <c r="T735" s="38"/>
      <c r="U735" s="38"/>
      <c r="V735" s="38"/>
      <c r="W735" s="38"/>
    </row>
    <row r="736" ht="15.75" customHeight="1">
      <c r="A736" s="51" t="s">
        <v>60</v>
      </c>
      <c r="B736" s="51" t="s">
        <v>48</v>
      </c>
      <c r="C736" s="39">
        <v>35.0</v>
      </c>
      <c r="D736" s="39" t="str">
        <f>CONCATENATE(A736,B736,C736)</f>
        <v>Com ABAPC435</v>
      </c>
      <c r="E736" s="29">
        <v>1.0339159E7</v>
      </c>
      <c r="F736" s="42">
        <f>AVERAGE(E734:E736)</f>
        <v>10504673.67</v>
      </c>
      <c r="G736" s="25">
        <f>STDEV(E734:E736)/F736*100</f>
        <v>1.656761306</v>
      </c>
      <c r="H736" s="42">
        <f>F736-$F$724</f>
        <v>4110294.333</v>
      </c>
      <c r="J736" s="46">
        <f>AVERAGE(E734:E736)</f>
        <v>10504673.67</v>
      </c>
      <c r="K736" s="46">
        <f>STDEV(E734:E736)/F736*100</f>
        <v>1.656761306</v>
      </c>
      <c r="L736" s="45">
        <f>J736-$J$724</f>
        <v>6048095.667</v>
      </c>
      <c r="N736" s="46">
        <f>AVERAGE(E734:E736)</f>
        <v>10504673.67</v>
      </c>
      <c r="O736" s="49">
        <f>STDEV(E734:E736)/F736*100</f>
        <v>1.656761306</v>
      </c>
      <c r="P736" s="45">
        <f>N736-$N$724</f>
        <v>6048095.667</v>
      </c>
      <c r="T736" s="37" t="str">
        <f>IF(H736&gt;0,"+","-")</f>
        <v>+</v>
      </c>
      <c r="U736" s="37" t="str">
        <f>IF(L736&gt;0,"+","-")</f>
        <v>+</v>
      </c>
      <c r="V736" s="37" t="str">
        <f>IF(P736&gt;0,"+","-")</f>
        <v>+</v>
      </c>
      <c r="W736" s="38" t="str">
        <f>IF(T736="+","1",IF(U736="+","2",IF(V736="+","3","ERRADO")))</f>
        <v>1</v>
      </c>
    </row>
    <row r="737" ht="15.75" customHeight="1">
      <c r="A737" s="51" t="s">
        <v>60</v>
      </c>
      <c r="B737" s="51" t="s">
        <v>49</v>
      </c>
      <c r="C737" s="39">
        <v>35.0</v>
      </c>
      <c r="D737" s="39"/>
      <c r="E737" s="29">
        <v>1.3869266E7</v>
      </c>
      <c r="F737" s="40"/>
      <c r="J737" s="41"/>
      <c r="K737" s="41"/>
      <c r="L737" s="41"/>
      <c r="N737" s="41"/>
      <c r="O737" s="41"/>
      <c r="P737" s="41"/>
      <c r="T737" s="38"/>
      <c r="U737" s="38"/>
      <c r="V737" s="38"/>
      <c r="W737" s="38"/>
    </row>
    <row r="738" ht="15.75" customHeight="1">
      <c r="A738" s="51" t="s">
        <v>60</v>
      </c>
      <c r="B738" s="51" t="s">
        <v>49</v>
      </c>
      <c r="C738" s="39">
        <v>35.0</v>
      </c>
      <c r="D738" s="39"/>
      <c r="E738" s="29">
        <v>1.3492525E7</v>
      </c>
      <c r="F738" s="40"/>
      <c r="J738" s="41"/>
      <c r="K738" s="41"/>
      <c r="L738" s="41"/>
      <c r="N738" s="41"/>
      <c r="O738" s="41"/>
      <c r="P738" s="41"/>
      <c r="T738" s="38"/>
      <c r="U738" s="38"/>
      <c r="V738" s="38"/>
      <c r="W738" s="38"/>
    </row>
    <row r="739" ht="15.75" customHeight="1">
      <c r="A739" s="51" t="s">
        <v>60</v>
      </c>
      <c r="B739" s="51" t="s">
        <v>49</v>
      </c>
      <c r="C739" s="39">
        <v>35.0</v>
      </c>
      <c r="D739" s="39" t="str">
        <f>CONCATENATE(A739,B739,C739)</f>
        <v>Com ABAPC535</v>
      </c>
      <c r="E739" s="29">
        <v>1.2358198E7</v>
      </c>
      <c r="F739" s="42">
        <f>AVERAGE(E737:E739)</f>
        <v>13239996.33</v>
      </c>
      <c r="G739" s="25">
        <f>STDEV(E737:E739)/F739*100</f>
        <v>5.940705701</v>
      </c>
      <c r="H739" s="42">
        <f>F739-$F$724</f>
        <v>6845617</v>
      </c>
      <c r="J739" s="46">
        <f>AVERAGE(E737:E739)</f>
        <v>13239996.33</v>
      </c>
      <c r="K739" s="46">
        <f>STDEV(E737:E739)/F739*100</f>
        <v>5.940705701</v>
      </c>
      <c r="L739" s="45">
        <f>J739-$J$724</f>
        <v>8783418.333</v>
      </c>
      <c r="N739" s="46">
        <f>AVERAGE(E737:E739)</f>
        <v>13239996.33</v>
      </c>
      <c r="O739" s="46">
        <f>STDEV(E737:E739)/F739*100</f>
        <v>5.940705701</v>
      </c>
      <c r="P739" s="45">
        <f>N739-$N$724</f>
        <v>8783418.333</v>
      </c>
      <c r="T739" s="37" t="str">
        <f>IF(H739&gt;0,"+","-")</f>
        <v>+</v>
      </c>
      <c r="U739" s="37" t="str">
        <f>IF(L739&gt;0,"+","-")</f>
        <v>+</v>
      </c>
      <c r="V739" s="37" t="str">
        <f>IF(P739&gt;0,"+","-")</f>
        <v>+</v>
      </c>
      <c r="W739" s="38" t="str">
        <f>IF(T739="+","1",IF(U739="+","2",IF(V739="+","3","ERRADO")))</f>
        <v>1</v>
      </c>
    </row>
    <row r="740" ht="15.75" customHeight="1">
      <c r="A740" s="51" t="s">
        <v>60</v>
      </c>
      <c r="B740" s="51" t="s">
        <v>50</v>
      </c>
      <c r="C740" s="39">
        <v>35.0</v>
      </c>
      <c r="D740" s="39"/>
      <c r="E740" s="30">
        <v>1.3104629E7</v>
      </c>
      <c r="F740" s="40"/>
      <c r="J740" s="41"/>
      <c r="K740" s="41"/>
      <c r="L740" s="41"/>
      <c r="N740" s="41"/>
      <c r="O740" s="41"/>
      <c r="P740" s="41"/>
      <c r="T740" s="38"/>
      <c r="U740" s="38"/>
      <c r="V740" s="38"/>
      <c r="W740" s="38"/>
    </row>
    <row r="741" ht="15.75" customHeight="1">
      <c r="A741" s="51" t="s">
        <v>60</v>
      </c>
      <c r="B741" s="51" t="s">
        <v>50</v>
      </c>
      <c r="C741" s="39">
        <v>35.0</v>
      </c>
      <c r="D741" s="39"/>
      <c r="E741" s="30">
        <v>1.3031504E7</v>
      </c>
      <c r="F741" s="40"/>
      <c r="J741" s="41"/>
      <c r="K741" s="41"/>
      <c r="L741" s="41"/>
      <c r="N741" s="41"/>
      <c r="O741" s="41"/>
      <c r="P741" s="41"/>
      <c r="T741" s="38"/>
      <c r="U741" s="38"/>
      <c r="V741" s="38"/>
      <c r="W741" s="38"/>
    </row>
    <row r="742" ht="15.75" customHeight="1">
      <c r="A742" s="51" t="s">
        <v>60</v>
      </c>
      <c r="B742" s="51" t="s">
        <v>50</v>
      </c>
      <c r="C742" s="39">
        <v>35.0</v>
      </c>
      <c r="D742" s="39" t="str">
        <f>CONCATENATE(A742,B742,C742)</f>
        <v>Com ABAP1BP3_135</v>
      </c>
      <c r="E742" s="30">
        <v>1.4068605E7</v>
      </c>
      <c r="F742" s="42">
        <f>AVERAGE(E740:E742)</f>
        <v>13401579.33</v>
      </c>
      <c r="G742" s="25">
        <f>STDEV(E740:E742)/F742*100</f>
        <v>4.319021626</v>
      </c>
      <c r="H742" s="42">
        <f>F742-$F$724</f>
        <v>7007200</v>
      </c>
      <c r="J742" s="46">
        <f>AVERAGE(E740:E742)</f>
        <v>13401579.33</v>
      </c>
      <c r="K742" s="46">
        <f>STDEV(E740:E742)/F742*100</f>
        <v>4.319021626</v>
      </c>
      <c r="L742" s="45">
        <f>J742-$J$724</f>
        <v>8945001.333</v>
      </c>
      <c r="N742" s="46">
        <f>AVERAGE(E740:E742)</f>
        <v>13401579.33</v>
      </c>
      <c r="O742" s="46">
        <f>STDEV(E740:E742)/F742*100</f>
        <v>4.319021626</v>
      </c>
      <c r="P742" s="45">
        <f>N742-$N$724</f>
        <v>8945001.333</v>
      </c>
      <c r="T742" s="37" t="str">
        <f>IF(H742&gt;0,"+","-")</f>
        <v>+</v>
      </c>
      <c r="U742" s="37" t="str">
        <f>IF(L742&gt;0,"+","-")</f>
        <v>+</v>
      </c>
      <c r="V742" s="37" t="str">
        <f>IF(P742&gt;0,"+","-")</f>
        <v>+</v>
      </c>
      <c r="W742" s="38" t="str">
        <f>IF(T742="+","1",IF(U742="+","2",IF(V742="+","3","ERRADO")))</f>
        <v>1</v>
      </c>
    </row>
    <row r="743" ht="15.75" customHeight="1">
      <c r="A743" s="51" t="s">
        <v>60</v>
      </c>
      <c r="B743" s="51" t="s">
        <v>51</v>
      </c>
      <c r="C743" s="39">
        <v>35.0</v>
      </c>
      <c r="D743" s="39"/>
      <c r="E743" s="30">
        <v>1.3642155E7</v>
      </c>
      <c r="F743" s="40"/>
      <c r="J743" s="41"/>
      <c r="K743" s="41"/>
      <c r="L743" s="41"/>
      <c r="N743" s="41"/>
      <c r="O743" s="41"/>
      <c r="P743" s="41"/>
      <c r="T743" s="38"/>
      <c r="U743" s="38"/>
      <c r="V743" s="38"/>
      <c r="W743" s="38"/>
    </row>
    <row r="744" ht="15.75" customHeight="1">
      <c r="A744" s="51" t="s">
        <v>60</v>
      </c>
      <c r="B744" s="51" t="s">
        <v>51</v>
      </c>
      <c r="C744" s="39">
        <v>35.0</v>
      </c>
      <c r="D744" s="39"/>
      <c r="E744" s="30">
        <v>1.3795855E7</v>
      </c>
      <c r="F744" s="40"/>
      <c r="J744" s="41"/>
      <c r="K744" s="41"/>
      <c r="L744" s="41"/>
      <c r="N744" s="41"/>
      <c r="O744" s="41"/>
      <c r="P744" s="41"/>
      <c r="T744" s="38"/>
      <c r="U744" s="38"/>
      <c r="V744" s="38"/>
      <c r="W744" s="38"/>
    </row>
    <row r="745" ht="15.75" customHeight="1">
      <c r="A745" s="51" t="s">
        <v>60</v>
      </c>
      <c r="B745" s="51" t="s">
        <v>51</v>
      </c>
      <c r="C745" s="39">
        <v>35.0</v>
      </c>
      <c r="D745" s="39" t="str">
        <f>CONCATENATE(A745,B745,C745)</f>
        <v>Com ABAP1BP3_235</v>
      </c>
      <c r="E745" s="30">
        <v>1.3145515E7</v>
      </c>
      <c r="F745" s="42">
        <f>AVERAGE(E743:E745)</f>
        <v>13527841.67</v>
      </c>
      <c r="G745" s="25">
        <f>STDEV(E743:E745)/F745*100</f>
        <v>2.512641308</v>
      </c>
      <c r="H745" s="42">
        <f>F745-$F$724</f>
        <v>7133462.333</v>
      </c>
      <c r="J745" s="46">
        <f>AVERAGE(E743:E745)</f>
        <v>13527841.67</v>
      </c>
      <c r="K745" s="46">
        <f>STDEV(E743:E745)/F745*100</f>
        <v>2.512641308</v>
      </c>
      <c r="L745" s="45">
        <f>J745-$J$724</f>
        <v>9071263.667</v>
      </c>
      <c r="N745" s="46">
        <f>AVERAGE(E743:E745)</f>
        <v>13527841.67</v>
      </c>
      <c r="O745" s="46">
        <f>STDEV(E743:E745)/F745*100</f>
        <v>2.512641308</v>
      </c>
      <c r="P745" s="45">
        <f>N745-$N$724</f>
        <v>9071263.667</v>
      </c>
      <c r="T745" s="37" t="str">
        <f>IF(H745&gt;0,"+","-")</f>
        <v>+</v>
      </c>
      <c r="U745" s="37" t="str">
        <f>IF(L745&gt;0,"+","-")</f>
        <v>+</v>
      </c>
      <c r="V745" s="37" t="str">
        <f>IF(P745&gt;0,"+","-")</f>
        <v>+</v>
      </c>
      <c r="W745" s="38" t="str">
        <f>IF(T745="+","1",IF(U745="+","2",IF(V745="+","3","ERRADO")))</f>
        <v>1</v>
      </c>
    </row>
    <row r="746" ht="15.75" customHeight="1">
      <c r="A746" s="51" t="s">
        <v>60</v>
      </c>
      <c r="B746" s="51" t="s">
        <v>52</v>
      </c>
      <c r="C746" s="39">
        <v>35.0</v>
      </c>
      <c r="D746" s="39"/>
      <c r="E746" s="30">
        <v>1.4599437E7</v>
      </c>
      <c r="F746" s="40"/>
      <c r="J746" s="41"/>
      <c r="K746" s="41"/>
      <c r="L746" s="41"/>
      <c r="N746" s="41"/>
      <c r="O746" s="41"/>
      <c r="P746" s="41"/>
      <c r="T746" s="38"/>
      <c r="U746" s="38"/>
      <c r="V746" s="38"/>
      <c r="W746" s="38"/>
    </row>
    <row r="747" ht="15.75" customHeight="1">
      <c r="A747" s="51" t="s">
        <v>60</v>
      </c>
      <c r="B747" s="51" t="s">
        <v>52</v>
      </c>
      <c r="C747" s="39">
        <v>35.0</v>
      </c>
      <c r="D747" s="39"/>
      <c r="E747" s="30">
        <v>1.3538952E7</v>
      </c>
      <c r="F747" s="40"/>
      <c r="J747" s="41"/>
      <c r="K747" s="41"/>
      <c r="L747" s="41"/>
      <c r="N747" s="41"/>
      <c r="O747" s="41"/>
      <c r="P747" s="41"/>
      <c r="T747" s="38"/>
      <c r="U747" s="38"/>
      <c r="V747" s="38"/>
      <c r="W747" s="38"/>
    </row>
    <row r="748" ht="15.75" customHeight="1">
      <c r="A748" s="51" t="s">
        <v>60</v>
      </c>
      <c r="B748" s="51" t="s">
        <v>52</v>
      </c>
      <c r="C748" s="39">
        <v>35.0</v>
      </c>
      <c r="D748" s="39" t="str">
        <f>CONCATENATE(A748,B748,C748)</f>
        <v>Com ABAP1BP3_335</v>
      </c>
      <c r="F748" s="42">
        <f>AVERAGE(E746:E748)</f>
        <v>14069194.5</v>
      </c>
      <c r="G748" s="48">
        <f>STDEV(E746:E748)/F748*100</f>
        <v>5.329915191</v>
      </c>
      <c r="H748" s="42">
        <f>F748-$F$724</f>
        <v>7674815.167</v>
      </c>
      <c r="I748" s="30">
        <v>1.0615636E7</v>
      </c>
      <c r="J748" s="46">
        <f>AVERAGE(E746:E748)</f>
        <v>14069194.5</v>
      </c>
      <c r="K748" s="46">
        <f>STDEV(E746:E748)/F748*100</f>
        <v>5.329915191</v>
      </c>
      <c r="L748" s="45">
        <f>J748-$J$724</f>
        <v>9612616.5</v>
      </c>
      <c r="N748" s="46">
        <f>AVERAGE(E746:E748)</f>
        <v>14069194.5</v>
      </c>
      <c r="O748" s="49">
        <f>STDEV(E746:E748)/F748*100</f>
        <v>5.329915191</v>
      </c>
      <c r="P748" s="45">
        <f>N748-$N$724</f>
        <v>9612616.5</v>
      </c>
      <c r="T748" s="37" t="str">
        <f>IF(H748&gt;0,"+","-")</f>
        <v>+</v>
      </c>
      <c r="U748" s="37" t="str">
        <f>IF(L748&gt;0,"+","-")</f>
        <v>+</v>
      </c>
      <c r="V748" s="37" t="str">
        <f>IF(P748&gt;0,"+","-")</f>
        <v>+</v>
      </c>
      <c r="W748" s="38" t="str">
        <f>IF(T748="+","1",IF(U748="+","2",IF(V748="+","3","ERRADO")))</f>
        <v>1</v>
      </c>
    </row>
    <row r="749" ht="15.75" customHeight="1">
      <c r="A749" s="51" t="s">
        <v>60</v>
      </c>
      <c r="B749" s="51" t="s">
        <v>53</v>
      </c>
      <c r="C749" s="39">
        <v>35.0</v>
      </c>
      <c r="D749" s="39"/>
      <c r="E749" s="30">
        <v>1.0768826E7</v>
      </c>
      <c r="F749" s="40"/>
      <c r="J749" s="41"/>
      <c r="K749" s="41"/>
      <c r="L749" s="41"/>
      <c r="N749" s="41"/>
      <c r="O749" s="41"/>
      <c r="P749" s="41"/>
      <c r="T749" s="38"/>
      <c r="U749" s="38"/>
      <c r="V749" s="38"/>
      <c r="W749" s="38"/>
    </row>
    <row r="750" ht="15.75" customHeight="1">
      <c r="A750" s="51" t="s">
        <v>60</v>
      </c>
      <c r="B750" s="51" t="s">
        <v>53</v>
      </c>
      <c r="C750" s="39">
        <v>35.0</v>
      </c>
      <c r="D750" s="39"/>
      <c r="E750" s="30">
        <v>1.0856475E7</v>
      </c>
      <c r="F750" s="40"/>
      <c r="J750" s="41"/>
      <c r="K750" s="41"/>
      <c r="L750" s="41"/>
      <c r="N750" s="41"/>
      <c r="O750" s="41"/>
      <c r="P750" s="41"/>
      <c r="T750" s="38"/>
      <c r="U750" s="38"/>
      <c r="V750" s="38"/>
      <c r="W750" s="38"/>
    </row>
    <row r="751" ht="15.75" customHeight="1">
      <c r="A751" s="51" t="s">
        <v>60</v>
      </c>
      <c r="B751" s="51" t="s">
        <v>53</v>
      </c>
      <c r="C751" s="39">
        <v>35.0</v>
      </c>
      <c r="D751" s="39" t="str">
        <f>CONCATENATE(A751,B751,C751)</f>
        <v>Com ABAP1BP3_435</v>
      </c>
      <c r="E751" s="30">
        <v>1.1703957E7</v>
      </c>
      <c r="F751" s="42">
        <f>AVERAGE(E749:E751)</f>
        <v>11109752.67</v>
      </c>
      <c r="G751" s="25">
        <f>STDEV(E749:E751)/F751*100</f>
        <v>4.648697437</v>
      </c>
      <c r="H751" s="42">
        <f>F751-$F$724</f>
        <v>4715373.333</v>
      </c>
      <c r="J751" s="46">
        <f>AVERAGE(E749:E751)</f>
        <v>11109752.67</v>
      </c>
      <c r="K751" s="46">
        <f>STDEV(E749:E751)/F751*100</f>
        <v>4.648697437</v>
      </c>
      <c r="L751" s="45">
        <f>J751-$J$724</f>
        <v>6653174.667</v>
      </c>
      <c r="N751" s="46">
        <f>AVERAGE(E749:E751)</f>
        <v>11109752.67</v>
      </c>
      <c r="O751" s="46">
        <f>STDEV(E749:E751)/F751*100</f>
        <v>4.648697437</v>
      </c>
      <c r="P751" s="45">
        <f>N751-$N$724</f>
        <v>6653174.667</v>
      </c>
      <c r="T751" s="37" t="str">
        <f>IF(H751&gt;0,"+","-")</f>
        <v>+</v>
      </c>
      <c r="U751" s="37" t="str">
        <f>IF(L751&gt;0,"+","-")</f>
        <v>+</v>
      </c>
      <c r="V751" s="37" t="str">
        <f>IF(P751&gt;0,"+","-")</f>
        <v>+</v>
      </c>
      <c r="W751" s="38" t="str">
        <f>IF(T751="+","1",IF(U751="+","2",IF(V751="+","3","ERRADO")))</f>
        <v>1</v>
      </c>
    </row>
    <row r="752" ht="15.75" customHeight="1">
      <c r="A752" s="51" t="s">
        <v>60</v>
      </c>
      <c r="B752" s="51" t="s">
        <v>54</v>
      </c>
      <c r="C752" s="39">
        <v>35.0</v>
      </c>
      <c r="D752" s="39"/>
      <c r="E752" s="30">
        <v>1.0423691E7</v>
      </c>
      <c r="F752" s="40"/>
      <c r="J752" s="41"/>
      <c r="K752" s="41"/>
      <c r="L752" s="41"/>
      <c r="N752" s="41"/>
      <c r="O752" s="41"/>
      <c r="P752" s="41"/>
      <c r="T752" s="38"/>
      <c r="U752" s="38"/>
      <c r="V752" s="38"/>
      <c r="W752" s="38"/>
    </row>
    <row r="753" ht="15.75" customHeight="1">
      <c r="A753" s="51" t="s">
        <v>60</v>
      </c>
      <c r="B753" s="51" t="s">
        <v>54</v>
      </c>
      <c r="C753" s="39">
        <v>35.0</v>
      </c>
      <c r="D753" s="39"/>
      <c r="E753" s="30">
        <v>1.1217752E7</v>
      </c>
      <c r="F753" s="40"/>
      <c r="J753" s="41"/>
      <c r="K753" s="41"/>
      <c r="L753" s="41"/>
      <c r="N753" s="41"/>
      <c r="O753" s="41"/>
      <c r="P753" s="41"/>
      <c r="T753" s="38"/>
      <c r="U753" s="38"/>
      <c r="V753" s="38"/>
      <c r="W753" s="38"/>
    </row>
    <row r="754" ht="15.75" customHeight="1">
      <c r="A754" s="51" t="s">
        <v>60</v>
      </c>
      <c r="B754" s="51" t="s">
        <v>54</v>
      </c>
      <c r="C754" s="39">
        <v>35.0</v>
      </c>
      <c r="D754" s="39" t="str">
        <f>CONCATENATE(A754,B754,C754)</f>
        <v>Com ABAP1BP3_535</v>
      </c>
      <c r="E754" s="30">
        <v>1.2216454E7</v>
      </c>
      <c r="F754" s="42">
        <f>AVERAGE(E752:E754)</f>
        <v>11285965.67</v>
      </c>
      <c r="G754" s="25">
        <f>STDEV(E752:E754)/F754*100</f>
        <v>7.959673433</v>
      </c>
      <c r="H754" s="42">
        <f>F754-$F$724</f>
        <v>4891586.333</v>
      </c>
      <c r="J754" s="46">
        <f>AVERAGE(E752:E754)</f>
        <v>11285965.67</v>
      </c>
      <c r="K754" s="46">
        <f>STDEV(E752:E754)/F754*100</f>
        <v>7.959673433</v>
      </c>
      <c r="L754" s="45">
        <f>J754-$J$724</f>
        <v>6829387.667</v>
      </c>
      <c r="N754" s="46">
        <f>AVERAGE(E752:E754)</f>
        <v>11285965.67</v>
      </c>
      <c r="O754" s="46">
        <f>STDEV(E752:E754)/F754*100</f>
        <v>7.959673433</v>
      </c>
      <c r="P754" s="45">
        <f>N754-$N$724</f>
        <v>6829387.667</v>
      </c>
      <c r="T754" s="37" t="str">
        <f>IF(H754&gt;0,"+","-")</f>
        <v>+</v>
      </c>
      <c r="U754" s="37" t="str">
        <f>IF(L754&gt;0,"+","-")</f>
        <v>+</v>
      </c>
      <c r="V754" s="37" t="str">
        <f>IF(P754&gt;0,"+","-")</f>
        <v>+</v>
      </c>
      <c r="W754" s="38" t="str">
        <f>IF(T754="+","1",IF(U754="+","2",IF(V754="+","3","ERRADO")))</f>
        <v>1</v>
      </c>
    </row>
    <row r="755" ht="15.75" customHeight="1">
      <c r="A755" s="51" t="s">
        <v>60</v>
      </c>
      <c r="B755" s="51" t="s">
        <v>55</v>
      </c>
      <c r="C755" s="39">
        <v>35.0</v>
      </c>
      <c r="D755" s="39"/>
      <c r="E755" s="31">
        <v>1.4604664E7</v>
      </c>
      <c r="F755" s="40"/>
      <c r="J755" s="41"/>
      <c r="K755" s="41"/>
      <c r="L755" s="41"/>
      <c r="N755" s="41"/>
      <c r="O755" s="41"/>
      <c r="P755" s="41"/>
      <c r="T755" s="38"/>
      <c r="U755" s="38"/>
      <c r="V755" s="38"/>
      <c r="W755" s="38"/>
    </row>
    <row r="756" ht="15.75" customHeight="1">
      <c r="A756" s="51" t="s">
        <v>60</v>
      </c>
      <c r="B756" s="51" t="s">
        <v>55</v>
      </c>
      <c r="C756" s="39">
        <v>35.0</v>
      </c>
      <c r="D756" s="39"/>
      <c r="E756" s="31">
        <v>1.4730535E7</v>
      </c>
      <c r="F756" s="40"/>
      <c r="J756" s="41"/>
      <c r="K756" s="41"/>
      <c r="L756" s="41"/>
      <c r="N756" s="41"/>
      <c r="O756" s="41"/>
      <c r="P756" s="41"/>
      <c r="T756" s="38"/>
      <c r="U756" s="38"/>
      <c r="V756" s="38"/>
      <c r="W756" s="38"/>
    </row>
    <row r="757" ht="15.75" customHeight="1">
      <c r="A757" s="51" t="s">
        <v>60</v>
      </c>
      <c r="B757" s="51" t="s">
        <v>55</v>
      </c>
      <c r="C757" s="39">
        <v>35.0</v>
      </c>
      <c r="D757" s="39" t="str">
        <f>CONCATENATE(A757,B757,C757)</f>
        <v>Com ABAP10BP3_135</v>
      </c>
      <c r="E757" s="31">
        <v>1.5159761E7</v>
      </c>
      <c r="F757" s="42">
        <f>AVERAGE(E755:E757)</f>
        <v>14831653.33</v>
      </c>
      <c r="G757" s="25">
        <f>STDEV(E755:E757)/F757*100</f>
        <v>1.962261587</v>
      </c>
      <c r="H757" s="42">
        <f>F757-$F$724</f>
        <v>8437274</v>
      </c>
      <c r="J757" s="46">
        <f>AVERAGE(E755:E757)</f>
        <v>14831653.33</v>
      </c>
      <c r="K757" s="46">
        <f>STDEV(E755:E757)/F757*100</f>
        <v>1.962261587</v>
      </c>
      <c r="L757" s="45">
        <f>J757-$J$724</f>
        <v>10375075.33</v>
      </c>
      <c r="N757" s="46">
        <f>AVERAGE(E755:E757)</f>
        <v>14831653.33</v>
      </c>
      <c r="O757" s="46">
        <f>STDEV(E755:E757)/F757*100</f>
        <v>1.962261587</v>
      </c>
      <c r="P757" s="45">
        <f>N757-$N$724</f>
        <v>10375075.33</v>
      </c>
      <c r="T757" s="37" t="str">
        <f>IF(H757&gt;0,"+","-")</f>
        <v>+</v>
      </c>
      <c r="U757" s="37" t="str">
        <f>IF(L757&gt;0,"+","-")</f>
        <v>+</v>
      </c>
      <c r="V757" s="37" t="str">
        <f>IF(P757&gt;0,"+","-")</f>
        <v>+</v>
      </c>
      <c r="W757" s="38" t="str">
        <f>IF(T757="+","1",IF(U757="+","2",IF(V757="+","3","ERRADO")))</f>
        <v>1</v>
      </c>
    </row>
    <row r="758" ht="15.75" customHeight="1">
      <c r="A758" s="51" t="s">
        <v>60</v>
      </c>
      <c r="B758" s="51" t="s">
        <v>56</v>
      </c>
      <c r="C758" s="39">
        <v>35.0</v>
      </c>
      <c r="D758" s="39"/>
      <c r="E758" s="31">
        <v>1.2925673E7</v>
      </c>
      <c r="F758" s="40"/>
      <c r="J758" s="41"/>
      <c r="K758" s="41"/>
      <c r="L758" s="41"/>
      <c r="N758" s="41"/>
      <c r="O758" s="41"/>
      <c r="P758" s="41"/>
      <c r="T758" s="38"/>
      <c r="U758" s="38"/>
      <c r="V758" s="38"/>
      <c r="W758" s="38"/>
    </row>
    <row r="759" ht="15.75" customHeight="1">
      <c r="A759" s="51" t="s">
        <v>60</v>
      </c>
      <c r="B759" s="55" t="s">
        <v>56</v>
      </c>
      <c r="C759" s="39">
        <v>35.0</v>
      </c>
      <c r="D759" s="39"/>
      <c r="E759" s="31">
        <v>1.2660291E7</v>
      </c>
      <c r="F759" s="40"/>
      <c r="J759" s="41"/>
      <c r="K759" s="41"/>
      <c r="L759" s="41"/>
      <c r="N759" s="41"/>
      <c r="O759" s="41"/>
      <c r="P759" s="41"/>
      <c r="T759" s="38"/>
      <c r="U759" s="38"/>
      <c r="V759" s="38"/>
      <c r="W759" s="38"/>
    </row>
    <row r="760" ht="15.75" customHeight="1">
      <c r="A760" s="51" t="s">
        <v>60</v>
      </c>
      <c r="B760" s="55" t="s">
        <v>56</v>
      </c>
      <c r="C760" s="39">
        <v>35.0</v>
      </c>
      <c r="D760" s="39" t="str">
        <f>CONCATENATE(A760,B760,C760)</f>
        <v>Com ABAP10BP3_235</v>
      </c>
      <c r="E760" s="31">
        <v>1.2418398E7</v>
      </c>
      <c r="F760" s="42">
        <f>AVERAGE(E758:E760)</f>
        <v>12668120.67</v>
      </c>
      <c r="G760" s="25">
        <f>STDEV(E758:E760)/F760*100</f>
        <v>2.002886831</v>
      </c>
      <c r="H760" s="42">
        <f>F760-$F$724</f>
        <v>6273741.333</v>
      </c>
      <c r="J760" s="46">
        <f>AVERAGE(E758:E760)</f>
        <v>12668120.67</v>
      </c>
      <c r="K760" s="46">
        <f>STDEV(E758:E760)/F760*100</f>
        <v>2.002886831</v>
      </c>
      <c r="L760" s="45">
        <f>J760-$J$724</f>
        <v>8211542.667</v>
      </c>
      <c r="N760" s="46">
        <f>AVERAGE(E758:E760)</f>
        <v>12668120.67</v>
      </c>
      <c r="O760" s="49">
        <f>STDEV(E758:E760)/F760*100</f>
        <v>2.002886831</v>
      </c>
      <c r="P760" s="45">
        <f>N760-$N$724</f>
        <v>8211542.667</v>
      </c>
      <c r="T760" s="37" t="str">
        <f>IF(H760&gt;0,"+","-")</f>
        <v>+</v>
      </c>
      <c r="U760" s="37" t="str">
        <f>IF(L760&gt;0,"+","-")</f>
        <v>+</v>
      </c>
      <c r="V760" s="37" t="str">
        <f>IF(P760&gt;0,"+","-")</f>
        <v>+</v>
      </c>
      <c r="W760" s="38" t="str">
        <f>IF(T760="+","1",IF(U760="+","2",IF(V760="+","3","ERRADO")))</f>
        <v>1</v>
      </c>
    </row>
    <row r="761" ht="15.75" customHeight="1">
      <c r="A761" s="51" t="s">
        <v>60</v>
      </c>
      <c r="B761" s="55" t="s">
        <v>57</v>
      </c>
      <c r="C761" s="39">
        <v>35.0</v>
      </c>
      <c r="D761" s="39"/>
      <c r="E761" s="31">
        <v>3.9756976E7</v>
      </c>
      <c r="F761" s="40"/>
      <c r="J761" s="41"/>
      <c r="K761" s="41"/>
      <c r="L761" s="41"/>
      <c r="N761" s="41"/>
      <c r="O761" s="41"/>
      <c r="P761" s="41"/>
      <c r="T761" s="38"/>
      <c r="U761" s="38"/>
      <c r="V761" s="38"/>
      <c r="W761" s="38"/>
    </row>
    <row r="762" ht="15.75" customHeight="1">
      <c r="A762" s="51" t="s">
        <v>60</v>
      </c>
      <c r="B762" s="55" t="s">
        <v>57</v>
      </c>
      <c r="C762" s="39">
        <v>35.0</v>
      </c>
      <c r="D762" s="39"/>
      <c r="E762" s="31">
        <v>3.7026156E7</v>
      </c>
      <c r="F762" s="40"/>
      <c r="J762" s="41"/>
      <c r="K762" s="41"/>
      <c r="L762" s="41"/>
      <c r="N762" s="41"/>
      <c r="O762" s="41"/>
      <c r="P762" s="41"/>
      <c r="T762" s="38"/>
      <c r="U762" s="38"/>
      <c r="V762" s="38"/>
      <c r="W762" s="38"/>
    </row>
    <row r="763" ht="15.75" customHeight="1">
      <c r="A763" s="51" t="s">
        <v>60</v>
      </c>
      <c r="B763" s="55" t="s">
        <v>57</v>
      </c>
      <c r="C763" s="39">
        <v>35.0</v>
      </c>
      <c r="D763" s="39" t="str">
        <f>CONCATENATE(A763,B763,C763)</f>
        <v>Com ABAP10BP3_335</v>
      </c>
      <c r="E763" s="31">
        <v>3.6854812E7</v>
      </c>
      <c r="F763" s="42">
        <f>AVERAGE(E761:E763)</f>
        <v>37879314.67</v>
      </c>
      <c r="G763" s="25">
        <f>STDEV(E761:E763)/F763*100</f>
        <v>4.298804507</v>
      </c>
      <c r="H763" s="42">
        <f>F763-$F$724</f>
        <v>31484935.33</v>
      </c>
      <c r="J763" s="46">
        <f>AVERAGE(E761:E763)</f>
        <v>37879314.67</v>
      </c>
      <c r="K763" s="46">
        <f>STDEV(E761:E763)/F763*100</f>
        <v>4.298804507</v>
      </c>
      <c r="L763" s="45">
        <f>J763-$J$724</f>
        <v>33422736.67</v>
      </c>
      <c r="N763" s="46">
        <f>AVERAGE(E761:E763)</f>
        <v>37879314.67</v>
      </c>
      <c r="O763" s="46">
        <f>STDEV(E761:E763)/F763*100</f>
        <v>4.298804507</v>
      </c>
      <c r="P763" s="45">
        <f>N763-$N$724</f>
        <v>33422736.67</v>
      </c>
      <c r="T763" s="37" t="str">
        <f>IF(H763&gt;0,"+","-")</f>
        <v>+</v>
      </c>
      <c r="U763" s="37" t="str">
        <f>IF(L763&gt;0,"+","-")</f>
        <v>+</v>
      </c>
      <c r="V763" s="37" t="str">
        <f>IF(P763&gt;0,"+","-")</f>
        <v>+</v>
      </c>
      <c r="W763" s="38" t="str">
        <f>IF(T763="+","1",IF(U763="+","2",IF(V763="+","3","ERRADO")))</f>
        <v>1</v>
      </c>
    </row>
    <row r="764" ht="15.75" customHeight="1">
      <c r="A764" s="51" t="s">
        <v>60</v>
      </c>
      <c r="B764" s="55" t="s">
        <v>58</v>
      </c>
      <c r="C764" s="39">
        <v>35.0</v>
      </c>
      <c r="D764" s="39"/>
      <c r="E764" s="31">
        <v>1.9893648E7</v>
      </c>
      <c r="F764" s="40"/>
      <c r="J764" s="41"/>
      <c r="K764" s="41"/>
      <c r="L764" s="41"/>
      <c r="N764" s="41"/>
      <c r="O764" s="41"/>
      <c r="P764" s="41"/>
      <c r="T764" s="38"/>
      <c r="U764" s="38"/>
      <c r="V764" s="38"/>
      <c r="W764" s="38"/>
    </row>
    <row r="765" ht="15.75" customHeight="1">
      <c r="A765" s="51" t="s">
        <v>60</v>
      </c>
      <c r="B765" s="55" t="s">
        <v>58</v>
      </c>
      <c r="C765" s="39">
        <v>35.0</v>
      </c>
      <c r="D765" s="39"/>
      <c r="F765" s="40"/>
      <c r="I765" s="31">
        <v>1.6548213E7</v>
      </c>
      <c r="J765" s="41"/>
      <c r="K765" s="41"/>
      <c r="L765" s="41"/>
      <c r="N765" s="41"/>
      <c r="O765" s="41"/>
      <c r="P765" s="41"/>
      <c r="T765" s="38"/>
      <c r="U765" s="38"/>
      <c r="V765" s="38"/>
      <c r="W765" s="38"/>
    </row>
    <row r="766" ht="15.75" customHeight="1">
      <c r="A766" s="51" t="s">
        <v>60</v>
      </c>
      <c r="B766" s="55" t="s">
        <v>58</v>
      </c>
      <c r="C766" s="39">
        <v>35.0</v>
      </c>
      <c r="D766" s="39" t="str">
        <f>CONCATENATE(A766,B766,C766)</f>
        <v>Com ABAP10BP3_435</v>
      </c>
      <c r="E766" s="31">
        <v>2.142456E7</v>
      </c>
      <c r="F766" s="42">
        <f>AVERAGE(E764:E766)</f>
        <v>20659104</v>
      </c>
      <c r="G766" s="48">
        <f>STDEV(E764:E766)/F766*100</f>
        <v>5.239909033</v>
      </c>
      <c r="H766" s="42">
        <f>F766-$F$724</f>
        <v>14264724.67</v>
      </c>
      <c r="J766" s="46">
        <f>AVERAGE(E764:E766)</f>
        <v>20659104</v>
      </c>
      <c r="K766" s="46">
        <f>STDEV(E764:E766)/F766*100</f>
        <v>5.239909033</v>
      </c>
      <c r="L766" s="45">
        <f>J766-$J$724</f>
        <v>16202526</v>
      </c>
      <c r="N766" s="46">
        <f>AVERAGE(E764:E766)</f>
        <v>20659104</v>
      </c>
      <c r="O766" s="46">
        <f>STDEV(E764:E766)/F766*100</f>
        <v>5.239909033</v>
      </c>
      <c r="P766" s="45">
        <f>N766-$N$724</f>
        <v>16202526</v>
      </c>
      <c r="T766" s="37" t="str">
        <f>IF(H766&gt;0,"+","-")</f>
        <v>+</v>
      </c>
      <c r="U766" s="37" t="str">
        <f>IF(L766&gt;0,"+","-")</f>
        <v>+</v>
      </c>
      <c r="V766" s="37" t="str">
        <f>IF(P766&gt;0,"+","-")</f>
        <v>+</v>
      </c>
      <c r="W766" s="38" t="str">
        <f>IF(T766="+","1",IF(U766="+","2",IF(V766="+","3","ERRADO")))</f>
        <v>1</v>
      </c>
    </row>
    <row r="767" ht="15.75" customHeight="1">
      <c r="A767" s="51" t="s">
        <v>60</v>
      </c>
      <c r="B767" s="55" t="s">
        <v>59</v>
      </c>
      <c r="C767" s="39">
        <v>35.0</v>
      </c>
      <c r="D767" s="39"/>
      <c r="E767" s="31">
        <v>9284652.0</v>
      </c>
      <c r="F767" s="40"/>
      <c r="J767" s="41"/>
      <c r="K767" s="41"/>
      <c r="L767" s="41"/>
      <c r="N767" s="41"/>
      <c r="O767" s="41"/>
      <c r="P767" s="41"/>
      <c r="T767" s="38"/>
      <c r="U767" s="38"/>
      <c r="V767" s="38"/>
      <c r="W767" s="38"/>
    </row>
    <row r="768" ht="15.75" customHeight="1">
      <c r="A768" s="51" t="s">
        <v>60</v>
      </c>
      <c r="B768" s="55" t="s">
        <v>59</v>
      </c>
      <c r="C768" s="39">
        <v>35.0</v>
      </c>
      <c r="D768" s="39"/>
      <c r="E768" s="31">
        <v>1.0897498E7</v>
      </c>
      <c r="F768" s="40"/>
      <c r="J768" s="41"/>
      <c r="K768" s="41"/>
      <c r="L768" s="41"/>
      <c r="N768" s="41"/>
      <c r="O768" s="41"/>
      <c r="P768" s="41"/>
      <c r="T768" s="38"/>
      <c r="U768" s="38"/>
      <c r="V768" s="38"/>
      <c r="W768" s="38"/>
    </row>
    <row r="769" ht="15.75" customHeight="1">
      <c r="A769" s="51" t="s">
        <v>60</v>
      </c>
      <c r="B769" s="55" t="s">
        <v>59</v>
      </c>
      <c r="C769" s="39">
        <v>35.0</v>
      </c>
      <c r="D769" s="39" t="str">
        <f>CONCATENATE(A769,B769,C769)</f>
        <v>Com ABAP10BP3_535</v>
      </c>
      <c r="E769" s="31">
        <v>1.0291188E7</v>
      </c>
      <c r="F769" s="42">
        <f>AVERAGE(E767:E769)</f>
        <v>10157779.33</v>
      </c>
      <c r="G769" s="25">
        <f>STDEV(E767:E769)/F769*100</f>
        <v>8.020033101</v>
      </c>
      <c r="H769" s="42">
        <f>F769-$F$724</f>
        <v>3763400</v>
      </c>
      <c r="J769" s="46">
        <f>AVERAGE(E767:E769)</f>
        <v>10157779.33</v>
      </c>
      <c r="K769" s="46">
        <f>STDEV(E767:E769)/F769*100</f>
        <v>8.020033101</v>
      </c>
      <c r="L769" s="45">
        <f>J769-$J$724</f>
        <v>5701201.333</v>
      </c>
      <c r="N769" s="46">
        <f>AVERAGE(E767:E769)</f>
        <v>10157779.33</v>
      </c>
      <c r="O769" s="46">
        <f>STDEV(E767:E769)/F769*100</f>
        <v>8.020033101</v>
      </c>
      <c r="P769" s="45">
        <f>N769-$N$724</f>
        <v>5701201.333</v>
      </c>
      <c r="T769" s="37" t="str">
        <f>IF(H769&gt;0,"+","-")</f>
        <v>+</v>
      </c>
      <c r="U769" s="37" t="str">
        <f>IF(L769&gt;0,"+","-")</f>
        <v>+</v>
      </c>
      <c r="V769" s="37" t="str">
        <f>IF(P769&gt;0,"+","-")</f>
        <v>+</v>
      </c>
      <c r="W769" s="38" t="str">
        <f>IF(T769="+","1",IF(U769="+","2",IF(V769="+","3","ERRADO")))</f>
        <v>1</v>
      </c>
    </row>
    <row r="770" ht="15.75" customHeight="1">
      <c r="A770" s="25" t="s">
        <v>42</v>
      </c>
      <c r="B770" s="25" t="s">
        <v>43</v>
      </c>
      <c r="C770" s="39">
        <v>40.0</v>
      </c>
      <c r="D770" s="39"/>
      <c r="E770" s="28">
        <v>1.0319017E7</v>
      </c>
      <c r="F770" s="40"/>
      <c r="J770" s="53"/>
      <c r="K770" s="53"/>
      <c r="L770" s="53"/>
      <c r="N770" s="53"/>
      <c r="O770" s="53"/>
      <c r="P770" s="53"/>
      <c r="T770" s="38"/>
      <c r="U770" s="38"/>
      <c r="V770" s="38"/>
      <c r="W770" s="38"/>
    </row>
    <row r="771" ht="15.75" customHeight="1">
      <c r="A771" s="25" t="s">
        <v>42</v>
      </c>
      <c r="B771" s="25" t="s">
        <v>43</v>
      </c>
      <c r="C771" s="39">
        <v>40.0</v>
      </c>
      <c r="D771" s="39"/>
      <c r="E771" s="28">
        <v>1.0142173E7</v>
      </c>
      <c r="F771" s="40"/>
      <c r="J771" s="53"/>
      <c r="K771" s="53"/>
      <c r="L771" s="53"/>
      <c r="N771" s="53"/>
      <c r="O771" s="53"/>
      <c r="P771" s="53"/>
      <c r="T771" s="38"/>
      <c r="U771" s="38"/>
      <c r="V771" s="38"/>
      <c r="W771" s="38"/>
    </row>
    <row r="772" ht="15.75" customHeight="1">
      <c r="A772" s="25" t="s">
        <v>42</v>
      </c>
      <c r="B772" s="25" t="s">
        <v>43</v>
      </c>
      <c r="C772" s="39">
        <v>40.0</v>
      </c>
      <c r="D772" s="39" t="str">
        <f>CONCATENATE(A772,B772,C772)</f>
        <v>Sem ABAPbranco40</v>
      </c>
      <c r="F772" s="42">
        <f>AVERAGE(E770:E772)</f>
        <v>10230595</v>
      </c>
      <c r="G772" s="48">
        <f>STDEV(E770:E772)/F772*100</f>
        <v>1.222290508</v>
      </c>
      <c r="H772" s="25" t="s">
        <v>44</v>
      </c>
      <c r="I772" s="28">
        <v>8384243.0</v>
      </c>
      <c r="J772" s="43">
        <v>2885998.0</v>
      </c>
      <c r="K772" s="41" t="s">
        <v>44</v>
      </c>
      <c r="L772" s="41" t="s">
        <v>44</v>
      </c>
      <c r="N772" s="43">
        <v>2528111.0</v>
      </c>
      <c r="O772" s="41" t="s">
        <v>44</v>
      </c>
      <c r="P772" s="41" t="s">
        <v>44</v>
      </c>
      <c r="T772" s="38"/>
      <c r="U772" s="38"/>
      <c r="V772" s="38"/>
      <c r="W772" s="38"/>
    </row>
    <row r="773" ht="15.75" customHeight="1">
      <c r="A773" s="25" t="s">
        <v>42</v>
      </c>
      <c r="B773" s="25" t="s">
        <v>45</v>
      </c>
      <c r="C773" s="39">
        <v>40.0</v>
      </c>
      <c r="D773" s="39"/>
      <c r="E773" s="29">
        <v>1.5462404E7</v>
      </c>
      <c r="F773" s="40"/>
      <c r="J773" s="41"/>
      <c r="K773" s="41"/>
      <c r="L773" s="41"/>
      <c r="N773" s="41"/>
      <c r="O773" s="41"/>
      <c r="P773" s="41"/>
      <c r="T773" s="38"/>
      <c r="U773" s="38"/>
      <c r="V773" s="38"/>
      <c r="W773" s="38"/>
    </row>
    <row r="774" ht="15.75" customHeight="1">
      <c r="A774" s="25" t="s">
        <v>42</v>
      </c>
      <c r="B774" s="25" t="s">
        <v>45</v>
      </c>
      <c r="C774" s="39">
        <v>40.0</v>
      </c>
      <c r="D774" s="39"/>
      <c r="E774" s="29">
        <v>1.7570944E7</v>
      </c>
      <c r="F774" s="40"/>
      <c r="J774" s="41"/>
      <c r="K774" s="41"/>
      <c r="L774" s="41"/>
      <c r="N774" s="41"/>
      <c r="O774" s="41"/>
      <c r="P774" s="41"/>
      <c r="T774" s="38"/>
      <c r="U774" s="38"/>
      <c r="V774" s="38"/>
      <c r="W774" s="38"/>
    </row>
    <row r="775" ht="15.75" customHeight="1">
      <c r="A775" s="25" t="s">
        <v>42</v>
      </c>
      <c r="B775" s="25" t="s">
        <v>45</v>
      </c>
      <c r="C775" s="39">
        <v>40.0</v>
      </c>
      <c r="D775" s="39" t="str">
        <f>CONCATENATE(A775,B775,C775)</f>
        <v>Sem ABAPC140</v>
      </c>
      <c r="E775" s="29">
        <v>1.7063356E7</v>
      </c>
      <c r="F775" s="42">
        <f>AVERAGE(E773:E775)</f>
        <v>16698901.33</v>
      </c>
      <c r="G775" s="25">
        <f>STDEV(E773:E775)/F775*100</f>
        <v>6.590268576</v>
      </c>
      <c r="H775" s="42">
        <f>F775-$F$772</f>
        <v>6468306.333</v>
      </c>
      <c r="J775" s="46">
        <f>AVERAGE(E773:E775)</f>
        <v>16698901.33</v>
      </c>
      <c r="K775" s="46">
        <f>STDEV(E773:E775)/F775*100</f>
        <v>6.590268576</v>
      </c>
      <c r="L775" s="45">
        <f>J775-$J$772</f>
        <v>13812903.33</v>
      </c>
      <c r="N775" s="46">
        <f>AVERAGE(E773:E775)</f>
        <v>16698901.33</v>
      </c>
      <c r="O775" s="46">
        <f>STDEV(E773:E775)/F775*100</f>
        <v>6.590268576</v>
      </c>
      <c r="P775" s="45">
        <f>N775-$N$772</f>
        <v>14170790.33</v>
      </c>
      <c r="T775" s="37" t="str">
        <f>IF(H775&gt;0,"+","-")</f>
        <v>+</v>
      </c>
      <c r="U775" s="37" t="str">
        <f>IF(L775&gt;0,"+","-")</f>
        <v>+</v>
      </c>
      <c r="V775" s="37" t="str">
        <f>IF(P775&gt;0,"+","-")</f>
        <v>+</v>
      </c>
      <c r="W775" s="38" t="str">
        <f>IF(T775="+","1",IF(U775="+","2",IF(V775="+","3","ERRADO")))</f>
        <v>1</v>
      </c>
    </row>
    <row r="776" ht="15.75" customHeight="1">
      <c r="A776" s="25" t="s">
        <v>42</v>
      </c>
      <c r="B776" s="25" t="s">
        <v>46</v>
      </c>
      <c r="C776" s="39">
        <v>40.0</v>
      </c>
      <c r="D776" s="39"/>
      <c r="E776" s="29">
        <v>1.2141007E7</v>
      </c>
      <c r="F776" s="40"/>
      <c r="J776" s="41"/>
      <c r="K776" s="41"/>
      <c r="L776" s="41"/>
      <c r="N776" s="41"/>
      <c r="O776" s="41"/>
      <c r="P776" s="41"/>
      <c r="T776" s="38"/>
      <c r="U776" s="38"/>
      <c r="V776" s="38"/>
      <c r="W776" s="38"/>
    </row>
    <row r="777" ht="15.75" customHeight="1">
      <c r="A777" s="25" t="s">
        <v>42</v>
      </c>
      <c r="B777" s="25" t="s">
        <v>46</v>
      </c>
      <c r="C777" s="39">
        <v>40.0</v>
      </c>
      <c r="D777" s="39"/>
      <c r="E777" s="29">
        <v>1.1950657E7</v>
      </c>
      <c r="F777" s="40"/>
      <c r="J777" s="41"/>
      <c r="K777" s="41"/>
      <c r="L777" s="41"/>
      <c r="N777" s="41"/>
      <c r="O777" s="41"/>
      <c r="P777" s="41"/>
      <c r="T777" s="38"/>
      <c r="U777" s="38"/>
      <c r="V777" s="38"/>
      <c r="W777" s="38"/>
    </row>
    <row r="778" ht="15.75" customHeight="1">
      <c r="A778" s="25" t="s">
        <v>42</v>
      </c>
      <c r="B778" s="25" t="s">
        <v>46</v>
      </c>
      <c r="C778" s="39">
        <v>40.0</v>
      </c>
      <c r="D778" s="39" t="str">
        <f>CONCATENATE(A778,B778,C778)</f>
        <v>Sem ABAPC240</v>
      </c>
      <c r="E778" s="29">
        <v>1.2552508E7</v>
      </c>
      <c r="F778" s="42">
        <f>AVERAGE(E776:E778)</f>
        <v>12214724</v>
      </c>
      <c r="G778" s="25">
        <f>STDEV(E776:E778)/F778*100</f>
        <v>2.51845909</v>
      </c>
      <c r="H778" s="42">
        <f>F778-$F$772</f>
        <v>1984129</v>
      </c>
      <c r="J778" s="46">
        <f>AVERAGE(E776:E778)</f>
        <v>12214724</v>
      </c>
      <c r="K778" s="46">
        <f>STDEV(E776:E778)/F778*100</f>
        <v>2.51845909</v>
      </c>
      <c r="L778" s="45">
        <f>J778-$J$772</f>
        <v>9328726</v>
      </c>
      <c r="N778" s="46">
        <f>AVERAGE(E776:E778)</f>
        <v>12214724</v>
      </c>
      <c r="O778" s="46">
        <f>STDEV(E776:E778)/F778*100</f>
        <v>2.51845909</v>
      </c>
      <c r="P778" s="45">
        <f>N778-$N$772</f>
        <v>9686613</v>
      </c>
      <c r="T778" s="37" t="str">
        <f>IF(H778&gt;0,"+","-")</f>
        <v>+</v>
      </c>
      <c r="U778" s="37" t="str">
        <f>IF(L778&gt;0,"+","-")</f>
        <v>+</v>
      </c>
      <c r="V778" s="37" t="str">
        <f>IF(P778&gt;0,"+","-")</f>
        <v>+</v>
      </c>
      <c r="W778" s="38" t="str">
        <f>IF(T778="+","1",IF(U778="+","2",IF(V778="+","3","ERRADO")))</f>
        <v>1</v>
      </c>
    </row>
    <row r="779" ht="15.75" customHeight="1">
      <c r="A779" s="25" t="s">
        <v>42</v>
      </c>
      <c r="B779" s="25" t="s">
        <v>47</v>
      </c>
      <c r="C779" s="39">
        <v>40.0</v>
      </c>
      <c r="D779" s="39"/>
      <c r="E779" s="29">
        <v>1.06593E7</v>
      </c>
      <c r="F779" s="40"/>
      <c r="J779" s="41"/>
      <c r="K779" s="41"/>
      <c r="L779" s="41"/>
      <c r="N779" s="41"/>
      <c r="O779" s="41"/>
      <c r="P779" s="41"/>
      <c r="T779" s="38"/>
      <c r="U779" s="38"/>
      <c r="V779" s="38"/>
      <c r="W779" s="38"/>
    </row>
    <row r="780" ht="15.75" customHeight="1">
      <c r="A780" s="25" t="s">
        <v>42</v>
      </c>
      <c r="B780" s="25" t="s">
        <v>47</v>
      </c>
      <c r="C780" s="39">
        <v>40.0</v>
      </c>
      <c r="D780" s="39"/>
      <c r="E780" s="29">
        <v>1.0909919E7</v>
      </c>
      <c r="F780" s="40"/>
      <c r="J780" s="41"/>
      <c r="K780" s="41"/>
      <c r="L780" s="41"/>
      <c r="N780" s="41"/>
      <c r="O780" s="41"/>
      <c r="P780" s="41"/>
      <c r="T780" s="38"/>
      <c r="U780" s="38"/>
      <c r="V780" s="38"/>
      <c r="W780" s="38"/>
    </row>
    <row r="781" ht="15.75" customHeight="1">
      <c r="A781" s="25" t="s">
        <v>42</v>
      </c>
      <c r="B781" s="25" t="s">
        <v>47</v>
      </c>
      <c r="C781" s="39">
        <v>40.0</v>
      </c>
      <c r="D781" s="39" t="str">
        <f>CONCATENATE(A781,B781,C781)</f>
        <v>Sem ABAPC340</v>
      </c>
      <c r="E781" s="29">
        <v>1.0921079E7</v>
      </c>
      <c r="F781" s="42">
        <f>AVERAGE(E779:E781)</f>
        <v>10830099.33</v>
      </c>
      <c r="G781" s="25">
        <f>STDEV(E779:E781)/F781*100</f>
        <v>1.366762848</v>
      </c>
      <c r="H781" s="42">
        <f>F781-$F$772</f>
        <v>599504.3333</v>
      </c>
      <c r="J781" s="46">
        <f>AVERAGE(E779:E781)</f>
        <v>10830099.33</v>
      </c>
      <c r="K781" s="46">
        <f>STDEV(E779:E781)/F781*100</f>
        <v>1.366762848</v>
      </c>
      <c r="L781" s="45">
        <f>J781-$J$772</f>
        <v>7944101.333</v>
      </c>
      <c r="N781" s="46">
        <f>AVERAGE(E779:E781)</f>
        <v>10830099.33</v>
      </c>
      <c r="O781" s="46">
        <f>STDEV(E779:E781)/F781*100</f>
        <v>1.366762848</v>
      </c>
      <c r="P781" s="45">
        <f>N781-$N$772</f>
        <v>8301988.333</v>
      </c>
      <c r="T781" s="37" t="str">
        <f>IF(H781&gt;0,"+","-")</f>
        <v>+</v>
      </c>
      <c r="U781" s="37" t="str">
        <f>IF(L781&gt;0,"+","-")</f>
        <v>+</v>
      </c>
      <c r="V781" s="37" t="str">
        <f>IF(P781&gt;0,"+","-")</f>
        <v>+</v>
      </c>
      <c r="W781" s="38" t="str">
        <f>IF(T781="+","1",IF(U781="+","2",IF(V781="+","3","ERRADO")))</f>
        <v>1</v>
      </c>
    </row>
    <row r="782" ht="15.75" customHeight="1">
      <c r="A782" s="25" t="s">
        <v>42</v>
      </c>
      <c r="B782" s="25" t="s">
        <v>48</v>
      </c>
      <c r="C782" s="39">
        <v>40.0</v>
      </c>
      <c r="D782" s="39"/>
      <c r="E782" s="29">
        <v>9046263.0</v>
      </c>
      <c r="F782" s="40"/>
      <c r="J782" s="41"/>
      <c r="K782" s="41"/>
      <c r="L782" s="41"/>
      <c r="N782" s="41"/>
      <c r="O782" s="41"/>
      <c r="P782" s="41"/>
      <c r="T782" s="38"/>
      <c r="U782" s="38"/>
      <c r="V782" s="38"/>
      <c r="W782" s="38"/>
    </row>
    <row r="783" ht="15.75" customHeight="1">
      <c r="A783" s="25" t="s">
        <v>42</v>
      </c>
      <c r="B783" s="25" t="s">
        <v>48</v>
      </c>
      <c r="C783" s="39">
        <v>40.0</v>
      </c>
      <c r="D783" s="39"/>
      <c r="E783" s="29">
        <v>8904057.0</v>
      </c>
      <c r="F783" s="40"/>
      <c r="J783" s="41"/>
      <c r="K783" s="41"/>
      <c r="L783" s="41"/>
      <c r="N783" s="41"/>
      <c r="O783" s="41"/>
      <c r="P783" s="41"/>
      <c r="T783" s="38"/>
      <c r="U783" s="38"/>
      <c r="V783" s="38"/>
      <c r="W783" s="38"/>
    </row>
    <row r="784" ht="15.75" customHeight="1">
      <c r="A784" s="25" t="s">
        <v>42</v>
      </c>
      <c r="B784" s="25" t="s">
        <v>48</v>
      </c>
      <c r="C784" s="39">
        <v>40.0</v>
      </c>
      <c r="D784" s="39" t="str">
        <f>CONCATENATE(A784,B784,C784)</f>
        <v>Sem ABAPC440</v>
      </c>
      <c r="E784" s="29">
        <v>9336029.0</v>
      </c>
      <c r="F784" s="42">
        <f>AVERAGE(E782:E784)</f>
        <v>9095449.667</v>
      </c>
      <c r="G784" s="25">
        <f>STDEV(E782:E784)/F784*100</f>
        <v>2.42040177</v>
      </c>
      <c r="H784" s="42">
        <f>F784-$F$772</f>
        <v>-1135145.333</v>
      </c>
      <c r="J784" s="46">
        <f>AVERAGE(E782:E784)</f>
        <v>9095449.667</v>
      </c>
      <c r="K784" s="46">
        <f>STDEV(E782:E784)/F784*100</f>
        <v>2.42040177</v>
      </c>
      <c r="L784" s="45">
        <f>J784-$J$772</f>
        <v>6209451.667</v>
      </c>
      <c r="N784" s="46">
        <f>AVERAGE(E782:E784)</f>
        <v>9095449.667</v>
      </c>
      <c r="O784" s="49">
        <f>STDEV(E782:E784)/F784*100</f>
        <v>2.42040177</v>
      </c>
      <c r="P784" s="45">
        <f>N784-$N$772</f>
        <v>6567338.667</v>
      </c>
      <c r="T784" s="37" t="str">
        <f>IF(H784&gt;0,"+","-")</f>
        <v>-</v>
      </c>
      <c r="U784" s="37" t="str">
        <f>IF(L784&gt;0,"+","-")</f>
        <v>+</v>
      </c>
      <c r="V784" s="37" t="str">
        <f>IF(P784&gt;0,"+","-")</f>
        <v>+</v>
      </c>
      <c r="W784" s="38" t="str">
        <f>IF(T784="+","1",IF(U784="+","2",IF(V784="+","3","ERRADO")))</f>
        <v>2</v>
      </c>
    </row>
    <row r="785" ht="15.75" customHeight="1">
      <c r="A785" s="25" t="s">
        <v>42</v>
      </c>
      <c r="B785" s="25" t="s">
        <v>49</v>
      </c>
      <c r="C785" s="39">
        <v>40.0</v>
      </c>
      <c r="D785" s="39"/>
      <c r="E785" s="29">
        <v>1.2549193E7</v>
      </c>
      <c r="F785" s="40"/>
      <c r="J785" s="41"/>
      <c r="K785" s="41"/>
      <c r="L785" s="41"/>
      <c r="N785" s="41"/>
      <c r="O785" s="41"/>
      <c r="P785" s="41"/>
      <c r="T785" s="38"/>
      <c r="U785" s="38"/>
      <c r="V785" s="38"/>
      <c r="W785" s="38"/>
    </row>
    <row r="786" ht="15.75" customHeight="1">
      <c r="A786" s="25" t="s">
        <v>42</v>
      </c>
      <c r="B786" s="25" t="s">
        <v>49</v>
      </c>
      <c r="C786" s="39">
        <v>40.0</v>
      </c>
      <c r="D786" s="39"/>
      <c r="E786" s="29">
        <v>1.3346134E7</v>
      </c>
      <c r="F786" s="40"/>
      <c r="J786" s="41"/>
      <c r="K786" s="41"/>
      <c r="L786" s="41"/>
      <c r="N786" s="41"/>
      <c r="O786" s="41"/>
      <c r="P786" s="41"/>
      <c r="T786" s="38"/>
      <c r="U786" s="38"/>
      <c r="V786" s="38"/>
      <c r="W786" s="38"/>
    </row>
    <row r="787" ht="15.75" customHeight="1">
      <c r="A787" s="25" t="s">
        <v>42</v>
      </c>
      <c r="B787" s="25" t="s">
        <v>49</v>
      </c>
      <c r="C787" s="39">
        <v>40.0</v>
      </c>
      <c r="D787" s="39" t="str">
        <f>CONCATENATE(A787,B787,C787)</f>
        <v>Sem ABAPC540</v>
      </c>
      <c r="E787" s="29">
        <v>1.2602994E7</v>
      </c>
      <c r="F787" s="42">
        <f>AVERAGE(E785:E787)</f>
        <v>12832773.67</v>
      </c>
      <c r="G787" s="25">
        <f>STDEV(E785:E787)/F787*100</f>
        <v>3.470770978</v>
      </c>
      <c r="H787" s="42">
        <f>F787-$F$772</f>
        <v>2602178.667</v>
      </c>
      <c r="J787" s="46">
        <f>AVERAGE(E785:E787)</f>
        <v>12832773.67</v>
      </c>
      <c r="K787" s="46">
        <f>STDEV(E785:E787)/F787*100</f>
        <v>3.470770978</v>
      </c>
      <c r="L787" s="45">
        <f>J787-$J$772</f>
        <v>9946775.667</v>
      </c>
      <c r="N787" s="46">
        <f>AVERAGE(E785:E787)</f>
        <v>12832773.67</v>
      </c>
      <c r="O787" s="46">
        <f>STDEV(E785:E787)/F787*100</f>
        <v>3.470770978</v>
      </c>
      <c r="P787" s="45">
        <f>N787-$N$772</f>
        <v>10304662.67</v>
      </c>
      <c r="T787" s="37" t="str">
        <f>IF(H787&gt;0,"+","-")</f>
        <v>+</v>
      </c>
      <c r="U787" s="37" t="str">
        <f>IF(L787&gt;0,"+","-")</f>
        <v>+</v>
      </c>
      <c r="V787" s="37" t="str">
        <f>IF(P787&gt;0,"+","-")</f>
        <v>+</v>
      </c>
      <c r="W787" s="38" t="str">
        <f>IF(T787="+","1",IF(U787="+","2",IF(V787="+","3","ERRADO")))</f>
        <v>1</v>
      </c>
    </row>
    <row r="788" ht="15.75" customHeight="1">
      <c r="A788" s="25" t="s">
        <v>42</v>
      </c>
      <c r="B788" s="25" t="s">
        <v>50</v>
      </c>
      <c r="C788" s="39">
        <v>40.0</v>
      </c>
      <c r="D788" s="39"/>
      <c r="E788" s="30">
        <v>1.0784368E7</v>
      </c>
      <c r="F788" s="40"/>
      <c r="J788" s="41"/>
      <c r="K788" s="41"/>
      <c r="L788" s="41"/>
      <c r="N788" s="41"/>
      <c r="O788" s="41"/>
      <c r="P788" s="41"/>
      <c r="T788" s="38"/>
      <c r="U788" s="38"/>
      <c r="V788" s="38"/>
      <c r="W788" s="38"/>
    </row>
    <row r="789" ht="15.75" customHeight="1">
      <c r="A789" s="25" t="s">
        <v>42</v>
      </c>
      <c r="B789" s="25" t="s">
        <v>50</v>
      </c>
      <c r="C789" s="39">
        <v>40.0</v>
      </c>
      <c r="D789" s="39"/>
      <c r="E789" s="30">
        <v>1.0549444E7</v>
      </c>
      <c r="F789" s="40"/>
      <c r="J789" s="41"/>
      <c r="K789" s="41"/>
      <c r="L789" s="41"/>
      <c r="N789" s="41"/>
      <c r="O789" s="41"/>
      <c r="P789" s="41"/>
      <c r="T789" s="38"/>
      <c r="U789" s="38"/>
      <c r="V789" s="38"/>
      <c r="W789" s="38"/>
    </row>
    <row r="790" ht="15.75" customHeight="1">
      <c r="A790" s="25" t="s">
        <v>42</v>
      </c>
      <c r="B790" s="25" t="s">
        <v>50</v>
      </c>
      <c r="C790" s="39">
        <v>40.0</v>
      </c>
      <c r="D790" s="39" t="str">
        <f>CONCATENATE(A790,B790,C790)</f>
        <v>Sem ABAP1BP3_140</v>
      </c>
      <c r="E790" s="30">
        <v>1.0312517E7</v>
      </c>
      <c r="F790" s="42">
        <f>AVERAGE(E788:E790)</f>
        <v>10548776.33</v>
      </c>
      <c r="G790" s="25">
        <f>STDEV(E788:E790)/F790*100</f>
        <v>2.236526789</v>
      </c>
      <c r="H790" s="42">
        <f>F790-$F$772</f>
        <v>318181.3333</v>
      </c>
      <c r="J790" s="46">
        <f>AVERAGE(E788:E790)</f>
        <v>10548776.33</v>
      </c>
      <c r="K790" s="46">
        <f>STDEV(E788:E790)/F790*100</f>
        <v>2.236526789</v>
      </c>
      <c r="L790" s="45">
        <f>J790-$J$772</f>
        <v>7662778.333</v>
      </c>
      <c r="N790" s="46">
        <f>AVERAGE(E788:E790)</f>
        <v>10548776.33</v>
      </c>
      <c r="O790" s="46">
        <f>STDEV(E788:E790)/F790*100</f>
        <v>2.236526789</v>
      </c>
      <c r="P790" s="45">
        <f>N790-$N$772</f>
        <v>8020665.333</v>
      </c>
      <c r="T790" s="37" t="str">
        <f>IF(H790&gt;0,"+","-")</f>
        <v>+</v>
      </c>
      <c r="U790" s="37" t="str">
        <f>IF(L790&gt;0,"+","-")</f>
        <v>+</v>
      </c>
      <c r="V790" s="37" t="str">
        <f>IF(P790&gt;0,"+","-")</f>
        <v>+</v>
      </c>
      <c r="W790" s="38" t="str">
        <f>IF(T790="+","1",IF(U790="+","2",IF(V790="+","3","ERRADO")))</f>
        <v>1</v>
      </c>
    </row>
    <row r="791" ht="15.75" customHeight="1">
      <c r="A791" s="25" t="s">
        <v>42</v>
      </c>
      <c r="B791" s="25" t="s">
        <v>51</v>
      </c>
      <c r="C791" s="39">
        <v>40.0</v>
      </c>
      <c r="D791" s="39"/>
      <c r="E791" s="30">
        <v>1.0792504E7</v>
      </c>
      <c r="F791" s="40"/>
      <c r="J791" s="41"/>
      <c r="K791" s="41"/>
      <c r="L791" s="41"/>
      <c r="N791" s="41"/>
      <c r="O791" s="41"/>
      <c r="P791" s="41"/>
      <c r="T791" s="38"/>
      <c r="U791" s="38"/>
      <c r="V791" s="38"/>
      <c r="W791" s="38"/>
    </row>
    <row r="792" ht="15.75" customHeight="1">
      <c r="A792" s="25" t="s">
        <v>42</v>
      </c>
      <c r="B792" s="25" t="s">
        <v>51</v>
      </c>
      <c r="C792" s="39">
        <v>40.0</v>
      </c>
      <c r="D792" s="39"/>
      <c r="E792" s="30">
        <v>1.1889406E7</v>
      </c>
      <c r="F792" s="40"/>
      <c r="J792" s="41"/>
      <c r="K792" s="41"/>
      <c r="L792" s="41"/>
      <c r="N792" s="41"/>
      <c r="O792" s="41"/>
      <c r="P792" s="41"/>
      <c r="T792" s="38"/>
      <c r="U792" s="38"/>
      <c r="V792" s="38"/>
      <c r="W792" s="38"/>
    </row>
    <row r="793" ht="15.75" customHeight="1">
      <c r="A793" s="25" t="s">
        <v>42</v>
      </c>
      <c r="B793" s="25" t="s">
        <v>51</v>
      </c>
      <c r="C793" s="39">
        <v>40.0</v>
      </c>
      <c r="D793" s="39" t="str">
        <f>CONCATENATE(A793,B793,C793)</f>
        <v>Sem ABAP1BP3_240</v>
      </c>
      <c r="E793" s="30">
        <v>1.2070841E7</v>
      </c>
      <c r="F793" s="42">
        <f>AVERAGE(E791:E793)</f>
        <v>11584250.33</v>
      </c>
      <c r="G793" s="25">
        <f>STDEV(E791:E793)/F793*100</f>
        <v>5.970585469</v>
      </c>
      <c r="H793" s="42">
        <f>F793-$F$772</f>
        <v>1353655.333</v>
      </c>
      <c r="J793" s="46">
        <f>AVERAGE(E791:E793)</f>
        <v>11584250.33</v>
      </c>
      <c r="K793" s="46">
        <f>STDEV(E791:E793)/F793*100</f>
        <v>5.970585469</v>
      </c>
      <c r="L793" s="45">
        <f>J793-$J$772</f>
        <v>8698252.333</v>
      </c>
      <c r="N793" s="46">
        <f>AVERAGE(E791:E793)</f>
        <v>11584250.33</v>
      </c>
      <c r="O793" s="46">
        <f>STDEV(E791:E793)/F793*100</f>
        <v>5.970585469</v>
      </c>
      <c r="P793" s="45">
        <f>N793-$N$772</f>
        <v>9056139.333</v>
      </c>
      <c r="T793" s="37" t="str">
        <f>IF(H793&gt;0,"+","-")</f>
        <v>+</v>
      </c>
      <c r="U793" s="37" t="str">
        <f>IF(L793&gt;0,"+","-")</f>
        <v>+</v>
      </c>
      <c r="V793" s="37" t="str">
        <f>IF(P793&gt;0,"+","-")</f>
        <v>+</v>
      </c>
      <c r="W793" s="38" t="str">
        <f>IF(T793="+","1",IF(U793="+","2",IF(V793="+","3","ERRADO")))</f>
        <v>1</v>
      </c>
    </row>
    <row r="794" ht="15.75" customHeight="1">
      <c r="A794" s="25" t="s">
        <v>42</v>
      </c>
      <c r="B794" s="25" t="s">
        <v>52</v>
      </c>
      <c r="C794" s="39">
        <v>40.0</v>
      </c>
      <c r="D794" s="39"/>
      <c r="E794" s="30">
        <v>1.0734827E7</v>
      </c>
      <c r="F794" s="40"/>
      <c r="J794" s="41"/>
      <c r="K794" s="41"/>
      <c r="L794" s="41"/>
      <c r="N794" s="41"/>
      <c r="O794" s="41"/>
      <c r="P794" s="41"/>
      <c r="T794" s="38"/>
      <c r="U794" s="38"/>
      <c r="V794" s="38"/>
      <c r="W794" s="38"/>
    </row>
    <row r="795" ht="15.75" customHeight="1">
      <c r="A795" s="25" t="s">
        <v>42</v>
      </c>
      <c r="B795" s="25" t="s">
        <v>52</v>
      </c>
      <c r="C795" s="39">
        <v>40.0</v>
      </c>
      <c r="D795" s="39"/>
      <c r="E795" s="30">
        <v>1.1079891E7</v>
      </c>
      <c r="F795" s="40"/>
      <c r="J795" s="41"/>
      <c r="K795" s="41"/>
      <c r="L795" s="41"/>
      <c r="N795" s="41"/>
      <c r="O795" s="41"/>
      <c r="P795" s="41"/>
      <c r="T795" s="38"/>
      <c r="U795" s="38"/>
      <c r="V795" s="38"/>
      <c r="W795" s="38"/>
    </row>
    <row r="796" ht="15.75" customHeight="1">
      <c r="A796" s="25" t="s">
        <v>42</v>
      </c>
      <c r="B796" s="25" t="s">
        <v>52</v>
      </c>
      <c r="C796" s="39">
        <v>40.0</v>
      </c>
      <c r="D796" s="39" t="str">
        <f>CONCATENATE(A796,B796,C796)</f>
        <v>Sem ABAP1BP3_340</v>
      </c>
      <c r="E796" s="30">
        <v>1.0754392E7</v>
      </c>
      <c r="F796" s="42">
        <f>AVERAGE(E794:E796)</f>
        <v>10856370</v>
      </c>
      <c r="G796" s="25">
        <f>STDEV(E794:E796)/F796*100</f>
        <v>1.785328714</v>
      </c>
      <c r="H796" s="42">
        <f>F796-$F$772</f>
        <v>625775</v>
      </c>
      <c r="J796" s="46">
        <f>AVERAGE(E794:E796)</f>
        <v>10856370</v>
      </c>
      <c r="K796" s="46">
        <f>STDEV(E794:E796)/F796*100</f>
        <v>1.785328714</v>
      </c>
      <c r="L796" s="45">
        <f>J796-$J$772</f>
        <v>7970372</v>
      </c>
      <c r="N796" s="46">
        <f>AVERAGE(E794:E796)</f>
        <v>10856370</v>
      </c>
      <c r="O796" s="49">
        <f>STDEV(E794:E796)/F796*100</f>
        <v>1.785328714</v>
      </c>
      <c r="P796" s="45">
        <f>N796-$N$772</f>
        <v>8328259</v>
      </c>
      <c r="T796" s="37" t="str">
        <f>IF(H796&gt;0,"+","-")</f>
        <v>+</v>
      </c>
      <c r="U796" s="37" t="str">
        <f>IF(L796&gt;0,"+","-")</f>
        <v>+</v>
      </c>
      <c r="V796" s="37" t="str">
        <f>IF(P796&gt;0,"+","-")</f>
        <v>+</v>
      </c>
      <c r="W796" s="38" t="str">
        <f>IF(T796="+","1",IF(U796="+","2",IF(V796="+","3","ERRADO")))</f>
        <v>1</v>
      </c>
    </row>
    <row r="797" ht="15.75" customHeight="1">
      <c r="A797" s="25" t="s">
        <v>42</v>
      </c>
      <c r="B797" s="25" t="s">
        <v>53</v>
      </c>
      <c r="C797" s="39">
        <v>40.0</v>
      </c>
      <c r="D797" s="39"/>
      <c r="E797" s="30">
        <v>1.0203061E7</v>
      </c>
      <c r="F797" s="40"/>
      <c r="J797" s="41"/>
      <c r="K797" s="41"/>
      <c r="L797" s="41"/>
      <c r="N797" s="41"/>
      <c r="O797" s="41"/>
      <c r="P797" s="41"/>
      <c r="T797" s="38"/>
      <c r="U797" s="38"/>
      <c r="V797" s="38"/>
      <c r="W797" s="38"/>
    </row>
    <row r="798" ht="15.75" customHeight="1">
      <c r="A798" s="25" t="s">
        <v>42</v>
      </c>
      <c r="B798" s="25" t="s">
        <v>53</v>
      </c>
      <c r="C798" s="39">
        <v>40.0</v>
      </c>
      <c r="D798" s="39"/>
      <c r="E798" s="30">
        <v>1.0205782E7</v>
      </c>
      <c r="F798" s="40"/>
      <c r="J798" s="41"/>
      <c r="K798" s="41"/>
      <c r="L798" s="41"/>
      <c r="N798" s="41"/>
      <c r="O798" s="41"/>
      <c r="P798" s="41"/>
      <c r="T798" s="38"/>
      <c r="U798" s="38"/>
      <c r="V798" s="38"/>
      <c r="W798" s="38"/>
    </row>
    <row r="799" ht="15.75" customHeight="1">
      <c r="A799" s="25" t="s">
        <v>42</v>
      </c>
      <c r="B799" s="25" t="s">
        <v>53</v>
      </c>
      <c r="C799" s="39">
        <v>40.0</v>
      </c>
      <c r="D799" s="39" t="str">
        <f>CONCATENATE(A799,B799,C799)</f>
        <v>Sem ABAP1BP3_440</v>
      </c>
      <c r="E799" s="30">
        <v>1.0278562E7</v>
      </c>
      <c r="F799" s="42">
        <f>AVERAGE(E797:E799)</f>
        <v>10229135</v>
      </c>
      <c r="G799" s="25">
        <f>STDEV(E797:E799)/F799*100</f>
        <v>0.4186732602</v>
      </c>
      <c r="H799" s="42">
        <f>F799-$F$772</f>
        <v>-1460</v>
      </c>
      <c r="J799" s="46">
        <f>AVERAGE(E797:E799)</f>
        <v>10229135</v>
      </c>
      <c r="K799" s="46">
        <f>STDEV(E797:E799)/F799*100</f>
        <v>0.4186732602</v>
      </c>
      <c r="L799" s="45">
        <f>J799-$J$772</f>
        <v>7343137</v>
      </c>
      <c r="N799" s="46">
        <f>AVERAGE(E797:E799)</f>
        <v>10229135</v>
      </c>
      <c r="O799" s="46">
        <f>STDEV(E797:E799)/F799*100</f>
        <v>0.4186732602</v>
      </c>
      <c r="P799" s="45">
        <f>N799-$N$772</f>
        <v>7701024</v>
      </c>
      <c r="T799" s="37" t="str">
        <f>IF(H799&gt;0,"+","-")</f>
        <v>-</v>
      </c>
      <c r="U799" s="37" t="str">
        <f>IF(L799&gt;0,"+","-")</f>
        <v>+</v>
      </c>
      <c r="V799" s="37" t="str">
        <f>IF(P799&gt;0,"+","-")</f>
        <v>+</v>
      </c>
      <c r="W799" s="38" t="str">
        <f>IF(T799="+","1",IF(U799="+","2",IF(V799="+","3","ERRADO")))</f>
        <v>2</v>
      </c>
    </row>
    <row r="800" ht="15.75" customHeight="1">
      <c r="A800" s="25" t="s">
        <v>42</v>
      </c>
      <c r="B800" s="25" t="s">
        <v>54</v>
      </c>
      <c r="C800" s="39">
        <v>40.0</v>
      </c>
      <c r="D800" s="39"/>
      <c r="E800" s="30">
        <v>1.0143519E7</v>
      </c>
      <c r="F800" s="40"/>
      <c r="J800" s="41"/>
      <c r="K800" s="41"/>
      <c r="L800" s="41"/>
      <c r="N800" s="41"/>
      <c r="O800" s="41"/>
      <c r="P800" s="41"/>
      <c r="T800" s="38"/>
      <c r="U800" s="38"/>
      <c r="V800" s="38"/>
      <c r="W800" s="38"/>
    </row>
    <row r="801" ht="15.75" customHeight="1">
      <c r="A801" s="25" t="s">
        <v>42</v>
      </c>
      <c r="B801" s="25" t="s">
        <v>54</v>
      </c>
      <c r="C801" s="39">
        <v>40.0</v>
      </c>
      <c r="D801" s="39"/>
      <c r="E801" s="30">
        <v>1.0081588E7</v>
      </c>
      <c r="F801" s="40"/>
      <c r="J801" s="41"/>
      <c r="K801" s="41"/>
      <c r="L801" s="41"/>
      <c r="N801" s="41"/>
      <c r="O801" s="41"/>
      <c r="P801" s="41"/>
      <c r="T801" s="38"/>
      <c r="U801" s="38"/>
      <c r="V801" s="38"/>
      <c r="W801" s="38"/>
    </row>
    <row r="802" ht="15.75" customHeight="1">
      <c r="A802" s="25" t="s">
        <v>42</v>
      </c>
      <c r="B802" s="25" t="s">
        <v>54</v>
      </c>
      <c r="C802" s="39">
        <v>40.0</v>
      </c>
      <c r="D802" s="39" t="str">
        <f>CONCATENATE(A802,B802,C802)</f>
        <v>Sem ABAP1BP3_540</v>
      </c>
      <c r="E802" s="30">
        <v>1.0305733E7</v>
      </c>
      <c r="F802" s="42">
        <f>AVERAGE(E800:E802)</f>
        <v>10176946.67</v>
      </c>
      <c r="G802" s="25">
        <f>STDEV(E800:E802)/F802*100</f>
        <v>1.137384699</v>
      </c>
      <c r="H802" s="42">
        <f>F802-$F$772</f>
        <v>-53648.33333</v>
      </c>
      <c r="J802" s="46">
        <f>AVERAGE(E800:E802)</f>
        <v>10176946.67</v>
      </c>
      <c r="K802" s="46">
        <f>STDEV(E800:E802)/F802*100</f>
        <v>1.137384699</v>
      </c>
      <c r="L802" s="45">
        <f>J802-$J$772</f>
        <v>7290948.667</v>
      </c>
      <c r="N802" s="46">
        <f>AVERAGE(E800:E802)</f>
        <v>10176946.67</v>
      </c>
      <c r="O802" s="46">
        <f>STDEV(E800:E802)/F802*100</f>
        <v>1.137384699</v>
      </c>
      <c r="P802" s="45">
        <f>N802-$N$772</f>
        <v>7648835.667</v>
      </c>
      <c r="T802" s="37" t="str">
        <f>IF(H802&gt;0,"+","-")</f>
        <v>-</v>
      </c>
      <c r="U802" s="37" t="str">
        <f>IF(L802&gt;0,"+","-")</f>
        <v>+</v>
      </c>
      <c r="V802" s="37" t="str">
        <f>IF(P802&gt;0,"+","-")</f>
        <v>+</v>
      </c>
      <c r="W802" s="38" t="str">
        <f>IF(T802="+","1",IF(U802="+","2",IF(V802="+","3","ERRADO")))</f>
        <v>2</v>
      </c>
    </row>
    <row r="803" ht="15.75" customHeight="1">
      <c r="A803" s="25" t="s">
        <v>42</v>
      </c>
      <c r="B803" s="25" t="s">
        <v>55</v>
      </c>
      <c r="C803" s="39">
        <v>40.0</v>
      </c>
      <c r="D803" s="39"/>
      <c r="E803" s="31">
        <v>1.2783954E7</v>
      </c>
      <c r="F803" s="40"/>
      <c r="J803" s="41"/>
      <c r="K803" s="41"/>
      <c r="L803" s="41"/>
      <c r="N803" s="41"/>
      <c r="O803" s="41"/>
      <c r="P803" s="41"/>
      <c r="T803" s="38"/>
      <c r="U803" s="38"/>
      <c r="V803" s="38"/>
      <c r="W803" s="38"/>
    </row>
    <row r="804" ht="15.75" customHeight="1">
      <c r="A804" s="25" t="s">
        <v>42</v>
      </c>
      <c r="B804" s="25" t="s">
        <v>55</v>
      </c>
      <c r="C804" s="39">
        <v>40.0</v>
      </c>
      <c r="D804" s="39"/>
      <c r="E804" s="31">
        <v>1.232559E7</v>
      </c>
      <c r="F804" s="40"/>
      <c r="J804" s="41"/>
      <c r="K804" s="41"/>
      <c r="L804" s="41"/>
      <c r="N804" s="41"/>
      <c r="O804" s="41"/>
      <c r="P804" s="41"/>
      <c r="T804" s="38"/>
      <c r="U804" s="38"/>
      <c r="V804" s="38"/>
      <c r="W804" s="38"/>
    </row>
    <row r="805" ht="15.75" customHeight="1">
      <c r="A805" s="25" t="s">
        <v>42</v>
      </c>
      <c r="B805" s="25" t="s">
        <v>55</v>
      </c>
      <c r="C805" s="39">
        <v>40.0</v>
      </c>
      <c r="D805" s="39" t="str">
        <f>CONCATENATE(A805,B805,C805)</f>
        <v>Sem ABAP10BP3_140</v>
      </c>
      <c r="E805" s="31">
        <v>1.3142517E7</v>
      </c>
      <c r="F805" s="42">
        <f>AVERAGE(E803:E805)</f>
        <v>12750687</v>
      </c>
      <c r="G805" s="25">
        <f>STDEV(E803:E805)/F805*100</f>
        <v>3.211421209</v>
      </c>
      <c r="H805" s="42">
        <f>F805-$F$772</f>
        <v>2520092</v>
      </c>
      <c r="J805" s="46">
        <f>AVERAGE(E803:E805)</f>
        <v>12750687</v>
      </c>
      <c r="K805" s="46">
        <f>STDEV(E803:E805)/F805*100</f>
        <v>3.211421209</v>
      </c>
      <c r="L805" s="45">
        <f>J805-$J$772</f>
        <v>9864689</v>
      </c>
      <c r="N805" s="46">
        <f>AVERAGE(E803:E805)</f>
        <v>12750687</v>
      </c>
      <c r="O805" s="46">
        <f>STDEV(E803:E805)/F805*100</f>
        <v>3.211421209</v>
      </c>
      <c r="P805" s="45">
        <f>N805-$N$772</f>
        <v>10222576</v>
      </c>
      <c r="T805" s="37" t="str">
        <f>IF(H805&gt;0,"+","-")</f>
        <v>+</v>
      </c>
      <c r="U805" s="37" t="str">
        <f>IF(L805&gt;0,"+","-")</f>
        <v>+</v>
      </c>
      <c r="V805" s="37" t="str">
        <f>IF(P805&gt;0,"+","-")</f>
        <v>+</v>
      </c>
      <c r="W805" s="38" t="str">
        <f>IF(T805="+","1",IF(U805="+","2",IF(V805="+","3","ERRADO")))</f>
        <v>1</v>
      </c>
    </row>
    <row r="806" ht="15.75" customHeight="1">
      <c r="A806" s="25" t="s">
        <v>42</v>
      </c>
      <c r="B806" s="25" t="s">
        <v>56</v>
      </c>
      <c r="C806" s="39">
        <v>40.0</v>
      </c>
      <c r="D806" s="39"/>
      <c r="E806" s="31">
        <v>1.048579E7</v>
      </c>
      <c r="F806" s="40"/>
      <c r="J806" s="41"/>
      <c r="K806" s="41"/>
      <c r="L806" s="41"/>
      <c r="N806" s="41"/>
      <c r="O806" s="41"/>
      <c r="P806" s="41"/>
      <c r="T806" s="38"/>
      <c r="U806" s="38"/>
      <c r="V806" s="38"/>
      <c r="W806" s="38"/>
    </row>
    <row r="807" ht="15.75" customHeight="1">
      <c r="A807" s="25" t="s">
        <v>42</v>
      </c>
      <c r="B807" s="50" t="s">
        <v>56</v>
      </c>
      <c r="C807" s="39">
        <v>40.0</v>
      </c>
      <c r="D807" s="39"/>
      <c r="E807" s="31">
        <v>9156043.0</v>
      </c>
      <c r="F807" s="40"/>
      <c r="J807" s="41"/>
      <c r="K807" s="41"/>
      <c r="L807" s="41"/>
      <c r="N807" s="41"/>
      <c r="O807" s="41"/>
      <c r="P807" s="41"/>
      <c r="T807" s="38"/>
      <c r="U807" s="38"/>
      <c r="V807" s="38"/>
      <c r="W807" s="38"/>
    </row>
    <row r="808" ht="15.75" customHeight="1">
      <c r="A808" s="25" t="s">
        <v>42</v>
      </c>
      <c r="B808" s="50" t="s">
        <v>56</v>
      </c>
      <c r="C808" s="39">
        <v>40.0</v>
      </c>
      <c r="D808" s="39" t="str">
        <f>CONCATENATE(A808,B808,C808)</f>
        <v>Sem ABAP10BP3_240</v>
      </c>
      <c r="E808" s="31">
        <v>9522807.0</v>
      </c>
      <c r="F808" s="42">
        <f>AVERAGE(E806:E808)</f>
        <v>9721546.667</v>
      </c>
      <c r="G808" s="25">
        <f>STDEV(E806:E808)/F808*100</f>
        <v>7.064611798</v>
      </c>
      <c r="H808" s="42">
        <f>F808-$F$772</f>
        <v>-509048.3333</v>
      </c>
      <c r="J808" s="46">
        <f>AVERAGE(E806:E808)</f>
        <v>9721546.667</v>
      </c>
      <c r="K808" s="46">
        <f>STDEV(E806:E808)/F808*100</f>
        <v>7.064611798</v>
      </c>
      <c r="L808" s="45">
        <f>J808-$J$772</f>
        <v>6835548.667</v>
      </c>
      <c r="N808" s="46">
        <f>AVERAGE(E806:E808)</f>
        <v>9721546.667</v>
      </c>
      <c r="O808" s="49">
        <f>STDEV(E806:E808)/F808*100</f>
        <v>7.064611798</v>
      </c>
      <c r="P808" s="45">
        <f>N808-$N$772</f>
        <v>7193435.667</v>
      </c>
      <c r="T808" s="37" t="str">
        <f>IF(H808&gt;0,"+","-")</f>
        <v>-</v>
      </c>
      <c r="U808" s="37" t="str">
        <f>IF(L808&gt;0,"+","-")</f>
        <v>+</v>
      </c>
      <c r="V808" s="37" t="str">
        <f>IF(P808&gt;0,"+","-")</f>
        <v>+</v>
      </c>
      <c r="W808" s="38" t="str">
        <f>IF(T808="+","1",IF(U808="+","2",IF(V808="+","3","ERRADO")))</f>
        <v>2</v>
      </c>
    </row>
    <row r="809" ht="15.75" customHeight="1">
      <c r="A809" s="25" t="s">
        <v>42</v>
      </c>
      <c r="B809" s="50" t="s">
        <v>57</v>
      </c>
      <c r="C809" s="39">
        <v>40.0</v>
      </c>
      <c r="D809" s="39"/>
      <c r="E809" s="31">
        <v>2.8711098E7</v>
      </c>
      <c r="F809" s="40"/>
      <c r="J809" s="41"/>
      <c r="K809" s="41"/>
      <c r="L809" s="41"/>
      <c r="N809" s="41"/>
      <c r="O809" s="41"/>
      <c r="P809" s="41"/>
      <c r="T809" s="38"/>
      <c r="U809" s="38"/>
      <c r="V809" s="38"/>
      <c r="W809" s="38"/>
    </row>
    <row r="810" ht="15.75" customHeight="1">
      <c r="A810" s="25" t="s">
        <v>42</v>
      </c>
      <c r="B810" s="50" t="s">
        <v>57</v>
      </c>
      <c r="C810" s="39">
        <v>40.0</v>
      </c>
      <c r="D810" s="39"/>
      <c r="E810" s="31">
        <v>2.8702548E7</v>
      </c>
      <c r="F810" s="40"/>
      <c r="J810" s="41"/>
      <c r="K810" s="41"/>
      <c r="L810" s="41"/>
      <c r="N810" s="41"/>
      <c r="O810" s="41"/>
      <c r="P810" s="41"/>
      <c r="T810" s="38"/>
      <c r="U810" s="38"/>
      <c r="V810" s="38"/>
      <c r="W810" s="38"/>
    </row>
    <row r="811" ht="15.75" customHeight="1">
      <c r="A811" s="25" t="s">
        <v>42</v>
      </c>
      <c r="B811" s="50" t="s">
        <v>57</v>
      </c>
      <c r="C811" s="39">
        <v>40.0</v>
      </c>
      <c r="D811" s="39" t="str">
        <f>CONCATENATE(A811,B811,C811)</f>
        <v>Sem ABAP10BP3_340</v>
      </c>
      <c r="E811" s="31">
        <v>3.0827026E7</v>
      </c>
      <c r="F811" s="42">
        <f>AVERAGE(E809:E811)</f>
        <v>29413557.33</v>
      </c>
      <c r="G811" s="25">
        <f>STDEV(E809:E811)/F811*100</f>
        <v>4.161710955</v>
      </c>
      <c r="H811" s="42">
        <f>F811-$F$772</f>
        <v>19182962.33</v>
      </c>
      <c r="J811" s="46">
        <f>AVERAGE(E809:E811)</f>
        <v>29413557.33</v>
      </c>
      <c r="K811" s="46">
        <f>STDEV(E809:E811)/F811*100</f>
        <v>4.161710955</v>
      </c>
      <c r="L811" s="45">
        <f>J811-$J$772</f>
        <v>26527559.33</v>
      </c>
      <c r="N811" s="46">
        <f>AVERAGE(E809:E811)</f>
        <v>29413557.33</v>
      </c>
      <c r="O811" s="46">
        <f>STDEV(E809:E811)/F811*100</f>
        <v>4.161710955</v>
      </c>
      <c r="P811" s="45">
        <f>N811-$N$772</f>
        <v>26885446.33</v>
      </c>
      <c r="T811" s="37" t="str">
        <f>IF(H811&gt;0,"+","-")</f>
        <v>+</v>
      </c>
      <c r="U811" s="37" t="str">
        <f>IF(L811&gt;0,"+","-")</f>
        <v>+</v>
      </c>
      <c r="V811" s="37" t="str">
        <f>IF(P811&gt;0,"+","-")</f>
        <v>+</v>
      </c>
      <c r="W811" s="38" t="str">
        <f>IF(T811="+","1",IF(U811="+","2",IF(V811="+","3","ERRADO")))</f>
        <v>1</v>
      </c>
    </row>
    <row r="812" ht="15.75" customHeight="1">
      <c r="A812" s="25" t="s">
        <v>42</v>
      </c>
      <c r="B812" s="50" t="s">
        <v>58</v>
      </c>
      <c r="C812" s="39">
        <v>40.0</v>
      </c>
      <c r="D812" s="39"/>
      <c r="F812" s="40"/>
      <c r="I812" s="31">
        <v>1.717016E7</v>
      </c>
      <c r="J812" s="41"/>
      <c r="K812" s="41"/>
      <c r="L812" s="41"/>
      <c r="N812" s="41"/>
      <c r="O812" s="41"/>
      <c r="P812" s="41"/>
      <c r="T812" s="38"/>
      <c r="U812" s="38"/>
      <c r="V812" s="38"/>
      <c r="W812" s="38"/>
    </row>
    <row r="813" ht="15.75" customHeight="1">
      <c r="A813" s="25" t="s">
        <v>42</v>
      </c>
      <c r="B813" s="50" t="s">
        <v>58</v>
      </c>
      <c r="C813" s="39">
        <v>40.0</v>
      </c>
      <c r="D813" s="39"/>
      <c r="E813" s="31">
        <v>1.4052143E7</v>
      </c>
      <c r="F813" s="40"/>
      <c r="J813" s="41"/>
      <c r="K813" s="41"/>
      <c r="L813" s="41"/>
      <c r="N813" s="41"/>
      <c r="O813" s="41"/>
      <c r="P813" s="41"/>
      <c r="T813" s="38"/>
      <c r="U813" s="38"/>
      <c r="V813" s="38"/>
      <c r="W813" s="38"/>
    </row>
    <row r="814" ht="15.75" customHeight="1">
      <c r="A814" s="25" t="s">
        <v>42</v>
      </c>
      <c r="B814" s="50" t="s">
        <v>58</v>
      </c>
      <c r="C814" s="39">
        <v>40.0</v>
      </c>
      <c r="D814" s="39" t="str">
        <f>CONCATENATE(A814,B814,C814)</f>
        <v>Sem ABAP10BP3_440</v>
      </c>
      <c r="E814" s="31">
        <v>1.4355648E7</v>
      </c>
      <c r="F814" s="42">
        <f>AVERAGE(E812:E814)</f>
        <v>14203895.5</v>
      </c>
      <c r="G814" s="48">
        <f>STDEV(E812:E814)/F814*100</f>
        <v>1.510926658</v>
      </c>
      <c r="H814" s="42">
        <f>F814-$F$772</f>
        <v>3973300.5</v>
      </c>
      <c r="J814" s="46">
        <f>AVERAGE(E812:E814)</f>
        <v>14203895.5</v>
      </c>
      <c r="K814" s="46">
        <f>STDEV(E812:E814)/F814*100</f>
        <v>1.510926658</v>
      </c>
      <c r="L814" s="45">
        <f>J814-$J$772</f>
        <v>11317897.5</v>
      </c>
      <c r="N814" s="46">
        <f>AVERAGE(E812:E814)</f>
        <v>14203895.5</v>
      </c>
      <c r="O814" s="46">
        <f>STDEV(E812:E814)/F814*100</f>
        <v>1.510926658</v>
      </c>
      <c r="P814" s="45">
        <f>N814-$N$772</f>
        <v>11675784.5</v>
      </c>
      <c r="T814" s="37" t="str">
        <f>IF(H814&gt;0,"+","-")</f>
        <v>+</v>
      </c>
      <c r="U814" s="37" t="str">
        <f>IF(L814&gt;0,"+","-")</f>
        <v>+</v>
      </c>
      <c r="V814" s="37" t="str">
        <f>IF(P814&gt;0,"+","-")</f>
        <v>+</v>
      </c>
      <c r="W814" s="38" t="str">
        <f>IF(T814="+","1",IF(U814="+","2",IF(V814="+","3","ERRADO")))</f>
        <v>1</v>
      </c>
    </row>
    <row r="815" ht="15.75" customHeight="1">
      <c r="A815" s="25" t="s">
        <v>42</v>
      </c>
      <c r="B815" s="50" t="s">
        <v>59</v>
      </c>
      <c r="C815" s="39">
        <v>40.0</v>
      </c>
      <c r="D815" s="39"/>
      <c r="E815" s="31">
        <v>9416534.0</v>
      </c>
      <c r="F815" s="40"/>
      <c r="J815" s="41"/>
      <c r="K815" s="41"/>
      <c r="L815" s="41"/>
      <c r="N815" s="41"/>
      <c r="O815" s="41"/>
      <c r="P815" s="41"/>
      <c r="T815" s="38"/>
      <c r="U815" s="38"/>
      <c r="V815" s="38"/>
      <c r="W815" s="38"/>
    </row>
    <row r="816" ht="15.75" customHeight="1">
      <c r="A816" s="25" t="s">
        <v>42</v>
      </c>
      <c r="B816" s="50" t="s">
        <v>59</v>
      </c>
      <c r="C816" s="39">
        <v>40.0</v>
      </c>
      <c r="D816" s="39"/>
      <c r="E816" s="31">
        <v>9690819.0</v>
      </c>
      <c r="F816" s="40"/>
      <c r="J816" s="41"/>
      <c r="K816" s="41"/>
      <c r="L816" s="41"/>
      <c r="N816" s="41"/>
      <c r="O816" s="41"/>
      <c r="P816" s="41"/>
      <c r="T816" s="38"/>
      <c r="U816" s="38"/>
      <c r="V816" s="38"/>
      <c r="W816" s="38"/>
    </row>
    <row r="817" ht="15.75" customHeight="1">
      <c r="A817" s="25" t="s">
        <v>42</v>
      </c>
      <c r="B817" s="50" t="s">
        <v>59</v>
      </c>
      <c r="C817" s="39">
        <v>40.0</v>
      </c>
      <c r="D817" s="39" t="str">
        <f>CONCATENATE(A817,B817,C817)</f>
        <v>Sem ABAP10BP3_540</v>
      </c>
      <c r="E817" s="31">
        <v>9824920.0</v>
      </c>
      <c r="F817" s="42">
        <f>AVERAGE(E815:E817)</f>
        <v>9644091</v>
      </c>
      <c r="G817" s="25">
        <f>STDEV(E815:E817)/F817*100</f>
        <v>2.158465572</v>
      </c>
      <c r="H817" s="42">
        <f>F817-$F$772</f>
        <v>-586504</v>
      </c>
      <c r="J817" s="46">
        <f>AVERAGE(E815:E817)</f>
        <v>9644091</v>
      </c>
      <c r="K817" s="46">
        <f>STDEV(E815:E817)/F817*100</f>
        <v>2.158465572</v>
      </c>
      <c r="L817" s="45">
        <f>J817-$J$772</f>
        <v>6758093</v>
      </c>
      <c r="N817" s="46">
        <f>AVERAGE(E815:E817)</f>
        <v>9644091</v>
      </c>
      <c r="O817" s="49">
        <f>STDEV(E815:E817)/F817*100</f>
        <v>2.158465572</v>
      </c>
      <c r="P817" s="45">
        <f>N817-$N$772</f>
        <v>7115980</v>
      </c>
      <c r="T817" s="37" t="str">
        <f>IF(H817&gt;0,"+","-")</f>
        <v>-</v>
      </c>
      <c r="U817" s="37" t="str">
        <f>IF(L817&gt;0,"+","-")</f>
        <v>+</v>
      </c>
      <c r="V817" s="37" t="str">
        <f>IF(P817&gt;0,"+","-")</f>
        <v>+</v>
      </c>
      <c r="W817" s="38" t="str">
        <f>IF(T817="+","1",IF(U817="+","2",IF(V817="+","3","ERRADO")))</f>
        <v>2</v>
      </c>
    </row>
    <row r="818" ht="15.75" customHeight="1">
      <c r="A818" s="51" t="s">
        <v>60</v>
      </c>
      <c r="B818" s="51" t="s">
        <v>43</v>
      </c>
      <c r="C818" s="39">
        <v>40.0</v>
      </c>
      <c r="D818" s="39"/>
      <c r="E818" s="28">
        <v>5959937.0</v>
      </c>
      <c r="F818" s="40"/>
      <c r="J818" s="53"/>
      <c r="K818" s="53"/>
      <c r="L818" s="53"/>
      <c r="N818" s="53"/>
      <c r="O818" s="53"/>
      <c r="P818" s="53"/>
      <c r="T818" s="38"/>
      <c r="U818" s="38"/>
      <c r="V818" s="38"/>
      <c r="W818" s="38"/>
    </row>
    <row r="819" ht="15.75" customHeight="1">
      <c r="A819" s="51" t="s">
        <v>60</v>
      </c>
      <c r="B819" s="51" t="s">
        <v>43</v>
      </c>
      <c r="C819" s="39">
        <v>40.0</v>
      </c>
      <c r="D819" s="39"/>
      <c r="E819" s="28">
        <v>6625750.0</v>
      </c>
      <c r="F819" s="40"/>
      <c r="J819" s="53"/>
      <c r="K819" s="53"/>
      <c r="L819" s="53"/>
      <c r="N819" s="53"/>
      <c r="O819" s="53"/>
      <c r="P819" s="53"/>
      <c r="T819" s="38"/>
      <c r="U819" s="38"/>
      <c r="V819" s="38"/>
      <c r="W819" s="38"/>
    </row>
    <row r="820" ht="15.75" customHeight="1">
      <c r="A820" s="51" t="s">
        <v>60</v>
      </c>
      <c r="B820" s="51" t="s">
        <v>43</v>
      </c>
      <c r="C820" s="39">
        <v>40.0</v>
      </c>
      <c r="D820" s="39" t="str">
        <f>CONCATENATE(A820,B820,C820)</f>
        <v>Com ABAPbranco40</v>
      </c>
      <c r="E820" s="28">
        <v>6943319.0</v>
      </c>
      <c r="F820" s="42">
        <f>AVERAGE(E818:E820)</f>
        <v>6509668.667</v>
      </c>
      <c r="G820" s="25">
        <f>STDEV(E818:E820)/F820*100</f>
        <v>7.709497248</v>
      </c>
      <c r="H820" s="25" t="s">
        <v>44</v>
      </c>
      <c r="J820" s="43">
        <v>4542118.333333333</v>
      </c>
      <c r="K820" s="41" t="s">
        <v>44</v>
      </c>
      <c r="L820" s="41" t="s">
        <v>44</v>
      </c>
      <c r="N820" s="43">
        <v>4542118.333333333</v>
      </c>
      <c r="O820" s="41" t="s">
        <v>44</v>
      </c>
      <c r="P820" s="41" t="s">
        <v>44</v>
      </c>
      <c r="T820" s="38"/>
      <c r="U820" s="38"/>
      <c r="V820" s="38"/>
      <c r="W820" s="38"/>
    </row>
    <row r="821" ht="15.75" customHeight="1">
      <c r="A821" s="51" t="s">
        <v>60</v>
      </c>
      <c r="B821" s="51" t="s">
        <v>45</v>
      </c>
      <c r="C821" s="39">
        <v>40.0</v>
      </c>
      <c r="D821" s="39"/>
      <c r="E821" s="29">
        <v>2.363283E7</v>
      </c>
      <c r="F821" s="40"/>
      <c r="J821" s="41"/>
      <c r="K821" s="41"/>
      <c r="L821" s="41"/>
      <c r="N821" s="41"/>
      <c r="O821" s="41"/>
      <c r="P821" s="41"/>
      <c r="T821" s="38"/>
      <c r="U821" s="38"/>
      <c r="V821" s="38"/>
      <c r="W821" s="38"/>
    </row>
    <row r="822" ht="15.75" customHeight="1">
      <c r="A822" s="51" t="s">
        <v>60</v>
      </c>
      <c r="B822" s="51" t="s">
        <v>45</v>
      </c>
      <c r="C822" s="39">
        <v>40.0</v>
      </c>
      <c r="D822" s="39"/>
      <c r="E822" s="29">
        <v>2.2378708E7</v>
      </c>
      <c r="F822" s="40"/>
      <c r="J822" s="41"/>
      <c r="K822" s="41"/>
      <c r="L822" s="41"/>
      <c r="N822" s="41"/>
      <c r="O822" s="41"/>
      <c r="P822" s="41"/>
      <c r="T822" s="38"/>
      <c r="U822" s="38"/>
      <c r="V822" s="38"/>
      <c r="W822" s="38"/>
    </row>
    <row r="823" ht="15.75" customHeight="1">
      <c r="A823" s="51" t="s">
        <v>60</v>
      </c>
      <c r="B823" s="51" t="s">
        <v>45</v>
      </c>
      <c r="C823" s="39">
        <v>40.0</v>
      </c>
      <c r="D823" s="39" t="str">
        <f>CONCATENATE(A823,B823,C823)</f>
        <v>Com ABAPC140</v>
      </c>
      <c r="E823" s="29">
        <v>2.0741396E7</v>
      </c>
      <c r="F823" s="42">
        <f>AVERAGE(E821:E823)</f>
        <v>22250978</v>
      </c>
      <c r="G823" s="25">
        <f>STDEV(E821:E823)/F823*100</f>
        <v>6.516310019</v>
      </c>
      <c r="H823" s="42">
        <f>F823-$F$820</f>
        <v>15741309.33</v>
      </c>
      <c r="J823" s="46">
        <f>AVERAGE(E821:E823)</f>
        <v>22250978</v>
      </c>
      <c r="K823" s="46">
        <f>STDEV(E821:E823)/F823*100</f>
        <v>6.516310019</v>
      </c>
      <c r="L823" s="45">
        <f>J823-$J$820</f>
        <v>17708859.67</v>
      </c>
      <c r="N823" s="46">
        <f>AVERAGE(E821:E823)</f>
        <v>22250978</v>
      </c>
      <c r="O823" s="46">
        <f>STDEV(E821:E823)/F823*100</f>
        <v>6.516310019</v>
      </c>
      <c r="P823" s="45">
        <f>N823-$N$820</f>
        <v>17708859.67</v>
      </c>
      <c r="T823" s="37" t="str">
        <f>IF(H823&gt;0,"+","-")</f>
        <v>+</v>
      </c>
      <c r="U823" s="37" t="str">
        <f>IF(L823&gt;0,"+","-")</f>
        <v>+</v>
      </c>
      <c r="V823" s="37" t="str">
        <f>IF(P823&gt;0,"+","-")</f>
        <v>+</v>
      </c>
      <c r="W823" s="38" t="str">
        <f>IF(T823="+","1",IF(U823="+","2",IF(V823="+","3","ERRADO")))</f>
        <v>1</v>
      </c>
    </row>
    <row r="824" ht="15.75" customHeight="1">
      <c r="A824" s="51" t="s">
        <v>60</v>
      </c>
      <c r="B824" s="51" t="s">
        <v>46</v>
      </c>
      <c r="C824" s="39">
        <v>40.0</v>
      </c>
      <c r="D824" s="39"/>
      <c r="E824" s="29">
        <v>1.3934502E7</v>
      </c>
      <c r="F824" s="40"/>
      <c r="J824" s="41"/>
      <c r="K824" s="41"/>
      <c r="L824" s="41"/>
      <c r="N824" s="41"/>
      <c r="O824" s="41"/>
      <c r="P824" s="41"/>
      <c r="T824" s="38"/>
      <c r="U824" s="38"/>
      <c r="V824" s="38"/>
      <c r="W824" s="38"/>
    </row>
    <row r="825" ht="15.75" customHeight="1">
      <c r="A825" s="51" t="s">
        <v>60</v>
      </c>
      <c r="B825" s="51" t="s">
        <v>46</v>
      </c>
      <c r="C825" s="39">
        <v>40.0</v>
      </c>
      <c r="D825" s="39"/>
      <c r="E825" s="29">
        <v>1.4121742E7</v>
      </c>
      <c r="F825" s="40"/>
      <c r="J825" s="41"/>
      <c r="K825" s="41"/>
      <c r="L825" s="41"/>
      <c r="N825" s="41"/>
      <c r="O825" s="41"/>
      <c r="P825" s="41"/>
      <c r="T825" s="38"/>
      <c r="U825" s="38"/>
      <c r="V825" s="38"/>
      <c r="W825" s="38"/>
    </row>
    <row r="826" ht="15.75" customHeight="1">
      <c r="A826" s="51" t="s">
        <v>60</v>
      </c>
      <c r="B826" s="51" t="s">
        <v>46</v>
      </c>
      <c r="C826" s="39">
        <v>40.0</v>
      </c>
      <c r="D826" s="39" t="str">
        <f>CONCATENATE(A826,B826,C826)</f>
        <v>Com ABAPC240</v>
      </c>
      <c r="E826" s="29">
        <v>1.6379061E7</v>
      </c>
      <c r="F826" s="42">
        <f>AVERAGE(E824:E826)</f>
        <v>14811768.33</v>
      </c>
      <c r="G826" s="25">
        <f>STDEV(E824:E826)/F826*100</f>
        <v>9.185534734</v>
      </c>
      <c r="H826" s="42">
        <f>F826-$F$820</f>
        <v>8302099.667</v>
      </c>
      <c r="J826" s="46">
        <f>AVERAGE(E824:E826)</f>
        <v>14811768.33</v>
      </c>
      <c r="K826" s="46">
        <f>STDEV(E824:E826)/F826*100</f>
        <v>9.185534734</v>
      </c>
      <c r="L826" s="45">
        <f>J826-$J$820</f>
        <v>10269650</v>
      </c>
      <c r="N826" s="46">
        <f>AVERAGE(E824:E826)</f>
        <v>14811768.33</v>
      </c>
      <c r="O826" s="46">
        <f>STDEV(E824:E826)/F826*100</f>
        <v>9.185534734</v>
      </c>
      <c r="P826" s="45">
        <f>N826-$N$820</f>
        <v>10269650</v>
      </c>
      <c r="T826" s="37" t="str">
        <f>IF(H826&gt;0,"+","-")</f>
        <v>+</v>
      </c>
      <c r="U826" s="37" t="str">
        <f>IF(L826&gt;0,"+","-")</f>
        <v>+</v>
      </c>
      <c r="V826" s="37" t="str">
        <f>IF(P826&gt;0,"+","-")</f>
        <v>+</v>
      </c>
      <c r="W826" s="38" t="str">
        <f>IF(T826="+","1",IF(U826="+","2",IF(V826="+","3","ERRADO")))</f>
        <v>1</v>
      </c>
    </row>
    <row r="827" ht="15.75" customHeight="1">
      <c r="A827" s="51" t="s">
        <v>60</v>
      </c>
      <c r="B827" s="51" t="s">
        <v>47</v>
      </c>
      <c r="C827" s="39">
        <v>40.0</v>
      </c>
      <c r="D827" s="39"/>
      <c r="F827" s="40"/>
      <c r="I827" s="29">
        <v>1.1564265E7</v>
      </c>
      <c r="J827" s="41"/>
      <c r="K827" s="41"/>
      <c r="L827" s="41"/>
      <c r="N827" s="41"/>
      <c r="O827" s="41"/>
      <c r="P827" s="41"/>
      <c r="T827" s="38"/>
      <c r="U827" s="38"/>
      <c r="V827" s="38"/>
      <c r="W827" s="38"/>
    </row>
    <row r="828" ht="15.75" customHeight="1">
      <c r="A828" s="51" t="s">
        <v>60</v>
      </c>
      <c r="B828" s="51" t="s">
        <v>47</v>
      </c>
      <c r="C828" s="39">
        <v>40.0</v>
      </c>
      <c r="D828" s="39"/>
      <c r="E828" s="29">
        <v>1.2830528E7</v>
      </c>
      <c r="F828" s="40"/>
      <c r="J828" s="41"/>
      <c r="K828" s="41"/>
      <c r="L828" s="41"/>
      <c r="N828" s="41"/>
      <c r="O828" s="41"/>
      <c r="P828" s="41"/>
      <c r="T828" s="38"/>
      <c r="U828" s="38"/>
      <c r="V828" s="38"/>
      <c r="W828" s="38"/>
    </row>
    <row r="829" ht="15.75" customHeight="1">
      <c r="A829" s="51" t="s">
        <v>60</v>
      </c>
      <c r="B829" s="51" t="s">
        <v>47</v>
      </c>
      <c r="C829" s="39">
        <v>40.0</v>
      </c>
      <c r="D829" s="39" t="str">
        <f>CONCATENATE(A829,B829,C829)</f>
        <v>Com ABAPC340</v>
      </c>
      <c r="E829" s="29">
        <v>1.455658E7</v>
      </c>
      <c r="F829" s="42">
        <f>AVERAGE(E827:E829)</f>
        <v>13693554</v>
      </c>
      <c r="G829" s="48">
        <f>STDEV(E827:E829)/F829*100</f>
        <v>8.912975214</v>
      </c>
      <c r="H829" s="42">
        <f>F829-$F$820</f>
        <v>7183885.333</v>
      </c>
      <c r="J829" s="46">
        <f>AVERAGE(E827:E829)</f>
        <v>13693554</v>
      </c>
      <c r="K829" s="46">
        <f>STDEV(E827:E829)/F829*100</f>
        <v>8.912975214</v>
      </c>
      <c r="L829" s="45">
        <f>J829-$J$820</f>
        <v>9151435.667</v>
      </c>
      <c r="N829" s="46">
        <f>AVERAGE(E827:E829)</f>
        <v>13693554</v>
      </c>
      <c r="O829" s="49">
        <f>STDEV(E827:E829)/F829*100</f>
        <v>8.912975214</v>
      </c>
      <c r="P829" s="45">
        <f>N829-$N$820</f>
        <v>9151435.667</v>
      </c>
      <c r="T829" s="37" t="str">
        <f>IF(H829&gt;0,"+","-")</f>
        <v>+</v>
      </c>
      <c r="U829" s="37" t="str">
        <f>IF(L829&gt;0,"+","-")</f>
        <v>+</v>
      </c>
      <c r="V829" s="37" t="str">
        <f>IF(P829&gt;0,"+","-")</f>
        <v>+</v>
      </c>
      <c r="W829" s="38" t="str">
        <f>IF(T829="+","1",IF(U829="+","2",IF(V829="+","3","ERRADO")))</f>
        <v>1</v>
      </c>
    </row>
    <row r="830" ht="15.75" customHeight="1">
      <c r="A830" s="51" t="s">
        <v>60</v>
      </c>
      <c r="B830" s="51" t="s">
        <v>48</v>
      </c>
      <c r="C830" s="39">
        <v>40.0</v>
      </c>
      <c r="D830" s="39"/>
      <c r="E830" s="29">
        <v>1.284023E7</v>
      </c>
      <c r="F830" s="40"/>
      <c r="J830" s="41"/>
      <c r="K830" s="41"/>
      <c r="L830" s="41"/>
      <c r="N830" s="41"/>
      <c r="O830" s="41"/>
      <c r="P830" s="41"/>
      <c r="T830" s="38"/>
      <c r="U830" s="38"/>
      <c r="V830" s="38"/>
      <c r="W830" s="38"/>
    </row>
    <row r="831" ht="15.75" customHeight="1">
      <c r="A831" s="51" t="s">
        <v>60</v>
      </c>
      <c r="B831" s="51" t="s">
        <v>48</v>
      </c>
      <c r="C831" s="39">
        <v>40.0</v>
      </c>
      <c r="D831" s="39"/>
      <c r="E831" s="29">
        <v>1.2584668E7</v>
      </c>
      <c r="F831" s="40"/>
      <c r="J831" s="41"/>
      <c r="K831" s="41"/>
      <c r="L831" s="41"/>
      <c r="N831" s="41"/>
      <c r="O831" s="41"/>
      <c r="P831" s="41"/>
      <c r="T831" s="38"/>
      <c r="U831" s="38"/>
      <c r="V831" s="38"/>
      <c r="W831" s="38"/>
    </row>
    <row r="832" ht="15.75" customHeight="1">
      <c r="A832" s="51" t="s">
        <v>60</v>
      </c>
      <c r="B832" s="51" t="s">
        <v>48</v>
      </c>
      <c r="C832" s="39">
        <v>40.0</v>
      </c>
      <c r="D832" s="39" t="str">
        <f>CONCATENATE(A832,B832,C832)</f>
        <v>Com ABAPC440</v>
      </c>
      <c r="E832" s="29">
        <v>1.2309502E7</v>
      </c>
      <c r="F832" s="42">
        <f>AVERAGE(E830:E832)</f>
        <v>12578133.33</v>
      </c>
      <c r="G832" s="25">
        <f>STDEV(E830:E832)/F832*100</f>
        <v>2.110204514</v>
      </c>
      <c r="H832" s="42">
        <f>F832-$F$820</f>
        <v>6068464.667</v>
      </c>
      <c r="J832" s="46">
        <f>AVERAGE(E830:E832)</f>
        <v>12578133.33</v>
      </c>
      <c r="K832" s="46">
        <f>STDEV(E830:E832)/F832*100</f>
        <v>2.110204514</v>
      </c>
      <c r="L832" s="45">
        <f>J832-$J$820</f>
        <v>8036015</v>
      </c>
      <c r="N832" s="46">
        <f>AVERAGE(E830:E832)</f>
        <v>12578133.33</v>
      </c>
      <c r="O832" s="49">
        <f>STDEV(E830:E832)/F832*100</f>
        <v>2.110204514</v>
      </c>
      <c r="P832" s="45">
        <f>N832-$N$820</f>
        <v>8036015</v>
      </c>
      <c r="T832" s="37" t="str">
        <f>IF(H832&gt;0,"+","-")</f>
        <v>+</v>
      </c>
      <c r="U832" s="37" t="str">
        <f>IF(L832&gt;0,"+","-")</f>
        <v>+</v>
      </c>
      <c r="V832" s="37" t="str">
        <f>IF(P832&gt;0,"+","-")</f>
        <v>+</v>
      </c>
      <c r="W832" s="38" t="str">
        <f>IF(T832="+","1",IF(U832="+","2",IF(V832="+","3","ERRADO")))</f>
        <v>1</v>
      </c>
    </row>
    <row r="833" ht="15.75" customHeight="1">
      <c r="A833" s="51" t="s">
        <v>60</v>
      </c>
      <c r="B833" s="51" t="s">
        <v>49</v>
      </c>
      <c r="C833" s="39">
        <v>40.0</v>
      </c>
      <c r="D833" s="39"/>
      <c r="E833" s="29">
        <v>1.6652006E7</v>
      </c>
      <c r="F833" s="40"/>
      <c r="J833" s="41"/>
      <c r="K833" s="41"/>
      <c r="L833" s="41"/>
      <c r="N833" s="41"/>
      <c r="O833" s="41"/>
      <c r="P833" s="41"/>
      <c r="T833" s="38"/>
      <c r="U833" s="38"/>
      <c r="V833" s="38"/>
      <c r="W833" s="38"/>
    </row>
    <row r="834" ht="15.75" customHeight="1">
      <c r="A834" s="51" t="s">
        <v>60</v>
      </c>
      <c r="B834" s="51" t="s">
        <v>49</v>
      </c>
      <c r="C834" s="39">
        <v>40.0</v>
      </c>
      <c r="D834" s="39"/>
      <c r="E834" s="29">
        <v>1.6068219E7</v>
      </c>
      <c r="F834" s="40"/>
      <c r="J834" s="41"/>
      <c r="K834" s="41"/>
      <c r="L834" s="41"/>
      <c r="N834" s="41"/>
      <c r="O834" s="41"/>
      <c r="P834" s="41"/>
      <c r="T834" s="38"/>
      <c r="U834" s="38"/>
      <c r="V834" s="38"/>
      <c r="W834" s="38"/>
    </row>
    <row r="835" ht="15.75" customHeight="1">
      <c r="A835" s="51" t="s">
        <v>60</v>
      </c>
      <c r="B835" s="51" t="s">
        <v>49</v>
      </c>
      <c r="C835" s="39">
        <v>40.0</v>
      </c>
      <c r="D835" s="39" t="str">
        <f>CONCATENATE(A835,B835,C835)</f>
        <v>Com ABAPC540</v>
      </c>
      <c r="E835" s="29">
        <v>1.4514618E7</v>
      </c>
      <c r="F835" s="42">
        <f>AVERAGE(E833:E835)</f>
        <v>15744947.67</v>
      </c>
      <c r="G835" s="25">
        <f>STDEV(E833:E835)/F835*100</f>
        <v>7.016572631</v>
      </c>
      <c r="H835" s="42">
        <f>F835-$F$820</f>
        <v>9235279</v>
      </c>
      <c r="J835" s="46">
        <f>AVERAGE(E833:E835)</f>
        <v>15744947.67</v>
      </c>
      <c r="K835" s="46">
        <f>STDEV(E833:E835)/F835*100</f>
        <v>7.016572631</v>
      </c>
      <c r="L835" s="45">
        <f>J835-$J$820</f>
        <v>11202829.33</v>
      </c>
      <c r="N835" s="46">
        <f>AVERAGE(E833:E835)</f>
        <v>15744947.67</v>
      </c>
      <c r="O835" s="46">
        <f>STDEV(E833:E835)/F835*100</f>
        <v>7.016572631</v>
      </c>
      <c r="P835" s="45">
        <f>N835-$N$820</f>
        <v>11202829.33</v>
      </c>
      <c r="T835" s="37" t="str">
        <f>IF(H835&gt;0,"+","-")</f>
        <v>+</v>
      </c>
      <c r="U835" s="37" t="str">
        <f>IF(L835&gt;0,"+","-")</f>
        <v>+</v>
      </c>
      <c r="V835" s="37" t="str">
        <f>IF(P835&gt;0,"+","-")</f>
        <v>+</v>
      </c>
      <c r="W835" s="38" t="str">
        <f>IF(T835="+","1",IF(U835="+","2",IF(V835="+","3","ERRADO")))</f>
        <v>1</v>
      </c>
    </row>
    <row r="836" ht="15.75" customHeight="1">
      <c r="A836" s="51" t="s">
        <v>60</v>
      </c>
      <c r="B836" s="51" t="s">
        <v>50</v>
      </c>
      <c r="C836" s="39">
        <v>40.0</v>
      </c>
      <c r="D836" s="39"/>
      <c r="E836" s="30">
        <v>1.5627727E7</v>
      </c>
      <c r="F836" s="40"/>
      <c r="J836" s="41"/>
      <c r="K836" s="41"/>
      <c r="L836" s="41"/>
      <c r="N836" s="41"/>
      <c r="O836" s="41"/>
      <c r="P836" s="41"/>
      <c r="T836" s="38"/>
      <c r="U836" s="38"/>
      <c r="V836" s="38"/>
      <c r="W836" s="38"/>
    </row>
    <row r="837" ht="15.75" customHeight="1">
      <c r="A837" s="51" t="s">
        <v>60</v>
      </c>
      <c r="B837" s="51" t="s">
        <v>50</v>
      </c>
      <c r="C837" s="39">
        <v>40.0</v>
      </c>
      <c r="D837" s="39"/>
      <c r="E837" s="30">
        <v>1.5668629E7</v>
      </c>
      <c r="F837" s="40"/>
      <c r="J837" s="41"/>
      <c r="K837" s="41"/>
      <c r="L837" s="41"/>
      <c r="N837" s="41"/>
      <c r="O837" s="41"/>
      <c r="P837" s="41"/>
      <c r="T837" s="38"/>
      <c r="U837" s="38"/>
      <c r="V837" s="38"/>
      <c r="W837" s="38"/>
    </row>
    <row r="838" ht="15.75" customHeight="1">
      <c r="A838" s="51" t="s">
        <v>60</v>
      </c>
      <c r="B838" s="51" t="s">
        <v>50</v>
      </c>
      <c r="C838" s="39">
        <v>40.0</v>
      </c>
      <c r="D838" s="39" t="str">
        <f>CONCATENATE(A838,B838,C838)</f>
        <v>Com ABAP1BP3_140</v>
      </c>
      <c r="E838" s="30">
        <v>1.7206748E7</v>
      </c>
      <c r="F838" s="42">
        <f>AVERAGE(E836:E838)</f>
        <v>16167701.33</v>
      </c>
      <c r="G838" s="25">
        <f>STDEV(E836:E838)/F838*100</f>
        <v>5.567106659</v>
      </c>
      <c r="H838" s="42">
        <f>F838-$F$820</f>
        <v>9658032.667</v>
      </c>
      <c r="J838" s="46">
        <f>AVERAGE(E836:E838)</f>
        <v>16167701.33</v>
      </c>
      <c r="K838" s="46">
        <f>STDEV(E836:E838)/F838*100</f>
        <v>5.567106659</v>
      </c>
      <c r="L838" s="45">
        <f>J838-$J$820</f>
        <v>11625583</v>
      </c>
      <c r="N838" s="46">
        <f>AVERAGE(E836:E838)</f>
        <v>16167701.33</v>
      </c>
      <c r="O838" s="46">
        <f>STDEV(E836:E838)/F838*100</f>
        <v>5.567106659</v>
      </c>
      <c r="P838" s="45">
        <f>N838-$N$820</f>
        <v>11625583</v>
      </c>
      <c r="T838" s="37" t="str">
        <f>IF(H838&gt;0,"+","-")</f>
        <v>+</v>
      </c>
      <c r="U838" s="37" t="str">
        <f>IF(L838&gt;0,"+","-")</f>
        <v>+</v>
      </c>
      <c r="V838" s="37" t="str">
        <f>IF(P838&gt;0,"+","-")</f>
        <v>+</v>
      </c>
      <c r="W838" s="38" t="str">
        <f>IF(T838="+","1",IF(U838="+","2",IF(V838="+","3","ERRADO")))</f>
        <v>1</v>
      </c>
    </row>
    <row r="839" ht="15.75" customHeight="1">
      <c r="A839" s="51" t="s">
        <v>60</v>
      </c>
      <c r="B839" s="51" t="s">
        <v>51</v>
      </c>
      <c r="C839" s="39">
        <v>40.0</v>
      </c>
      <c r="D839" s="39"/>
      <c r="E839" s="30">
        <v>1.583016E7</v>
      </c>
      <c r="F839" s="40"/>
      <c r="J839" s="41"/>
      <c r="K839" s="41"/>
      <c r="L839" s="41"/>
      <c r="N839" s="41"/>
      <c r="O839" s="41"/>
      <c r="P839" s="41"/>
      <c r="T839" s="38"/>
      <c r="U839" s="38"/>
      <c r="V839" s="38"/>
      <c r="W839" s="38"/>
    </row>
    <row r="840" ht="15.75" customHeight="1">
      <c r="A840" s="51" t="s">
        <v>60</v>
      </c>
      <c r="B840" s="51" t="s">
        <v>51</v>
      </c>
      <c r="C840" s="39">
        <v>40.0</v>
      </c>
      <c r="D840" s="39"/>
      <c r="E840" s="30">
        <v>1.6042501E7</v>
      </c>
      <c r="F840" s="40"/>
      <c r="J840" s="41"/>
      <c r="K840" s="41"/>
      <c r="L840" s="41"/>
      <c r="N840" s="41"/>
      <c r="O840" s="41"/>
      <c r="P840" s="41"/>
      <c r="T840" s="38"/>
      <c r="U840" s="38"/>
      <c r="V840" s="38"/>
      <c r="W840" s="38"/>
    </row>
    <row r="841" ht="15.75" customHeight="1">
      <c r="A841" s="51" t="s">
        <v>60</v>
      </c>
      <c r="B841" s="51" t="s">
        <v>51</v>
      </c>
      <c r="C841" s="39">
        <v>40.0</v>
      </c>
      <c r="D841" s="39" t="str">
        <f>CONCATENATE(A841,B841,C841)</f>
        <v>Com ABAP1BP3_240</v>
      </c>
      <c r="E841" s="30">
        <v>1.575603E7</v>
      </c>
      <c r="F841" s="42">
        <f>AVERAGE(E839:E841)</f>
        <v>15876230.33</v>
      </c>
      <c r="G841" s="25">
        <f>STDEV(E839:E841)/F841*100</f>
        <v>0.9365477858</v>
      </c>
      <c r="H841" s="42">
        <f>F841-$F$820</f>
        <v>9366561.667</v>
      </c>
      <c r="J841" s="46">
        <f>AVERAGE(E839:E841)</f>
        <v>15876230.33</v>
      </c>
      <c r="K841" s="46">
        <f>STDEV(E839:E841)/F841*100</f>
        <v>0.9365477858</v>
      </c>
      <c r="L841" s="45">
        <f>J841-$J$820</f>
        <v>11334112</v>
      </c>
      <c r="N841" s="46">
        <f>AVERAGE(E839:E841)</f>
        <v>15876230.33</v>
      </c>
      <c r="O841" s="46">
        <f>STDEV(E839:E841)/F841*100</f>
        <v>0.9365477858</v>
      </c>
      <c r="P841" s="45">
        <f>N841-$N$820</f>
        <v>11334112</v>
      </c>
      <c r="T841" s="37" t="str">
        <f>IF(H841&gt;0,"+","-")</f>
        <v>+</v>
      </c>
      <c r="U841" s="37" t="str">
        <f>IF(L841&gt;0,"+","-")</f>
        <v>+</v>
      </c>
      <c r="V841" s="37" t="str">
        <f>IF(P841&gt;0,"+","-")</f>
        <v>+</v>
      </c>
      <c r="W841" s="38" t="str">
        <f>IF(T841="+","1",IF(U841="+","2",IF(V841="+","3","ERRADO")))</f>
        <v>1</v>
      </c>
    </row>
    <row r="842" ht="15.75" customHeight="1">
      <c r="A842" s="51" t="s">
        <v>60</v>
      </c>
      <c r="B842" s="51" t="s">
        <v>52</v>
      </c>
      <c r="C842" s="39">
        <v>40.0</v>
      </c>
      <c r="D842" s="39"/>
      <c r="E842" s="30">
        <v>1.7291856E7</v>
      </c>
      <c r="F842" s="40"/>
      <c r="J842" s="41"/>
      <c r="K842" s="41"/>
      <c r="L842" s="41"/>
      <c r="N842" s="41"/>
      <c r="O842" s="41"/>
      <c r="P842" s="41"/>
      <c r="T842" s="38"/>
      <c r="U842" s="38"/>
      <c r="V842" s="38"/>
      <c r="W842" s="38"/>
    </row>
    <row r="843" ht="15.75" customHeight="1">
      <c r="A843" s="51" t="s">
        <v>60</v>
      </c>
      <c r="B843" s="51" t="s">
        <v>52</v>
      </c>
      <c r="C843" s="39">
        <v>40.0</v>
      </c>
      <c r="D843" s="39"/>
      <c r="E843" s="30">
        <v>1.5921757E7</v>
      </c>
      <c r="F843" s="40"/>
      <c r="J843" s="41"/>
      <c r="K843" s="41"/>
      <c r="L843" s="41"/>
      <c r="N843" s="41"/>
      <c r="O843" s="41"/>
      <c r="P843" s="41"/>
      <c r="T843" s="38"/>
      <c r="U843" s="38"/>
      <c r="V843" s="38"/>
      <c r="W843" s="38"/>
    </row>
    <row r="844" ht="15.75" customHeight="1">
      <c r="A844" s="51" t="s">
        <v>60</v>
      </c>
      <c r="B844" s="51" t="s">
        <v>52</v>
      </c>
      <c r="C844" s="39">
        <v>40.0</v>
      </c>
      <c r="D844" s="39" t="str">
        <f>CONCATENATE(A844,B844,C844)</f>
        <v>Com ABAP1BP3_340</v>
      </c>
      <c r="F844" s="42">
        <f>AVERAGE(E842:E844)</f>
        <v>16606806.5</v>
      </c>
      <c r="G844" s="48">
        <f>STDEV(E842:E844)/F844*100</f>
        <v>5.833790463</v>
      </c>
      <c r="H844" s="42">
        <f>F844-$F$820</f>
        <v>10097137.83</v>
      </c>
      <c r="I844" s="30">
        <v>1.2411293E7</v>
      </c>
      <c r="J844" s="46">
        <f>AVERAGE(E842:E844)</f>
        <v>16606806.5</v>
      </c>
      <c r="K844" s="46">
        <f>STDEV(E842:E844)/F844*100</f>
        <v>5.833790463</v>
      </c>
      <c r="L844" s="45">
        <f>J844-$J$820</f>
        <v>12064688.17</v>
      </c>
      <c r="N844" s="46">
        <f>AVERAGE(E842:E844)</f>
        <v>16606806.5</v>
      </c>
      <c r="O844" s="49">
        <f>STDEV(E842:E844)/F844*100</f>
        <v>5.833790463</v>
      </c>
      <c r="P844" s="45">
        <f>N844-$N$820</f>
        <v>12064688.17</v>
      </c>
      <c r="T844" s="37" t="str">
        <f>IF(H844&gt;0,"+","-")</f>
        <v>+</v>
      </c>
      <c r="U844" s="37" t="str">
        <f>IF(L844&gt;0,"+","-")</f>
        <v>+</v>
      </c>
      <c r="V844" s="37" t="str">
        <f>IF(P844&gt;0,"+","-")</f>
        <v>+</v>
      </c>
      <c r="W844" s="38" t="str">
        <f>IF(T844="+","1",IF(U844="+","2",IF(V844="+","3","ERRADO")))</f>
        <v>1</v>
      </c>
    </row>
    <row r="845" ht="15.75" customHeight="1">
      <c r="A845" s="51" t="s">
        <v>60</v>
      </c>
      <c r="B845" s="51" t="s">
        <v>53</v>
      </c>
      <c r="C845" s="39">
        <v>40.0</v>
      </c>
      <c r="D845" s="39"/>
      <c r="E845" s="30">
        <v>1.3100434E7</v>
      </c>
      <c r="F845" s="40"/>
      <c r="J845" s="41"/>
      <c r="K845" s="41"/>
      <c r="L845" s="41"/>
      <c r="N845" s="41"/>
      <c r="O845" s="41"/>
      <c r="P845" s="41"/>
      <c r="T845" s="38"/>
      <c r="U845" s="38"/>
      <c r="V845" s="38"/>
      <c r="W845" s="38"/>
    </row>
    <row r="846" ht="15.75" customHeight="1">
      <c r="A846" s="51" t="s">
        <v>60</v>
      </c>
      <c r="B846" s="51" t="s">
        <v>53</v>
      </c>
      <c r="C846" s="39">
        <v>40.0</v>
      </c>
      <c r="D846" s="39"/>
      <c r="E846" s="30">
        <v>1.2975312E7</v>
      </c>
      <c r="F846" s="40"/>
      <c r="J846" s="41"/>
      <c r="K846" s="41"/>
      <c r="L846" s="41"/>
      <c r="N846" s="41"/>
      <c r="O846" s="41"/>
      <c r="P846" s="41"/>
      <c r="T846" s="38"/>
      <c r="U846" s="38"/>
      <c r="V846" s="38"/>
      <c r="W846" s="38"/>
    </row>
    <row r="847" ht="15.75" customHeight="1">
      <c r="A847" s="51" t="s">
        <v>60</v>
      </c>
      <c r="B847" s="51" t="s">
        <v>53</v>
      </c>
      <c r="C847" s="39">
        <v>40.0</v>
      </c>
      <c r="D847" s="39" t="str">
        <f>CONCATENATE(A847,B847,C847)</f>
        <v>Com ABAP1BP3_440</v>
      </c>
      <c r="E847" s="30">
        <v>1.395616E7</v>
      </c>
      <c r="F847" s="42">
        <f>AVERAGE(E845:E847)</f>
        <v>13343968.67</v>
      </c>
      <c r="G847" s="25">
        <f>STDEV(E845:E847)/F847*100</f>
        <v>4.000695981</v>
      </c>
      <c r="H847" s="42">
        <f>F847-$F$820</f>
        <v>6834300</v>
      </c>
      <c r="J847" s="46">
        <f>AVERAGE(E845:E847)</f>
        <v>13343968.67</v>
      </c>
      <c r="K847" s="46">
        <f>STDEV(E845:E847)/F847*100</f>
        <v>4.000695981</v>
      </c>
      <c r="L847" s="45">
        <f>J847-$J$820</f>
        <v>8801850.333</v>
      </c>
      <c r="N847" s="46">
        <f>AVERAGE(E845:E847)</f>
        <v>13343968.67</v>
      </c>
      <c r="O847" s="46">
        <f>STDEV(E845:E847)/F847*100</f>
        <v>4.000695981</v>
      </c>
      <c r="P847" s="45">
        <f>N847-$N$820</f>
        <v>8801850.333</v>
      </c>
      <c r="T847" s="37" t="str">
        <f>IF(H847&gt;0,"+","-")</f>
        <v>+</v>
      </c>
      <c r="U847" s="37" t="str">
        <f>IF(L847&gt;0,"+","-")</f>
        <v>+</v>
      </c>
      <c r="V847" s="37" t="str">
        <f>IF(P847&gt;0,"+","-")</f>
        <v>+</v>
      </c>
      <c r="W847" s="38" t="str">
        <f>IF(T847="+","1",IF(U847="+","2",IF(V847="+","3","ERRADO")))</f>
        <v>1</v>
      </c>
    </row>
    <row r="848" ht="15.75" customHeight="1">
      <c r="A848" s="51" t="s">
        <v>60</v>
      </c>
      <c r="B848" s="51" t="s">
        <v>54</v>
      </c>
      <c r="C848" s="39">
        <v>40.0</v>
      </c>
      <c r="D848" s="39"/>
      <c r="E848" s="30">
        <v>1.2571606E7</v>
      </c>
      <c r="F848" s="40"/>
      <c r="J848" s="41"/>
      <c r="K848" s="41"/>
      <c r="L848" s="41"/>
      <c r="N848" s="41"/>
      <c r="O848" s="41"/>
      <c r="P848" s="41"/>
      <c r="T848" s="38"/>
      <c r="U848" s="38"/>
      <c r="V848" s="38"/>
      <c r="W848" s="38"/>
    </row>
    <row r="849" ht="15.75" customHeight="1">
      <c r="A849" s="51" t="s">
        <v>60</v>
      </c>
      <c r="B849" s="51" t="s">
        <v>54</v>
      </c>
      <c r="C849" s="39">
        <v>40.0</v>
      </c>
      <c r="D849" s="39"/>
      <c r="E849" s="30">
        <v>1.3484615E7</v>
      </c>
      <c r="F849" s="40"/>
      <c r="J849" s="41"/>
      <c r="K849" s="41"/>
      <c r="L849" s="41"/>
      <c r="N849" s="41"/>
      <c r="O849" s="41"/>
      <c r="P849" s="41"/>
      <c r="T849" s="38"/>
      <c r="U849" s="38"/>
      <c r="V849" s="38"/>
      <c r="W849" s="38"/>
    </row>
    <row r="850" ht="15.75" customHeight="1">
      <c r="A850" s="51" t="s">
        <v>60</v>
      </c>
      <c r="B850" s="51" t="s">
        <v>54</v>
      </c>
      <c r="C850" s="39">
        <v>40.0</v>
      </c>
      <c r="D850" s="39" t="str">
        <f>CONCATENATE(A850,B850,C850)</f>
        <v>Com ABAP1BP3_540</v>
      </c>
      <c r="E850" s="30">
        <v>1.5114175E7</v>
      </c>
      <c r="F850" s="42">
        <f>AVERAGE(E848:E850)</f>
        <v>13723465.33</v>
      </c>
      <c r="G850" s="25">
        <f>STDEV(E848:E850)/F850*100</f>
        <v>9.385405493</v>
      </c>
      <c r="H850" s="42">
        <f>F850-$F$820</f>
        <v>7213796.667</v>
      </c>
      <c r="J850" s="46">
        <f>AVERAGE(E848:E850)</f>
        <v>13723465.33</v>
      </c>
      <c r="K850" s="46">
        <f>STDEV(E848:E850)/F850*100</f>
        <v>9.385405493</v>
      </c>
      <c r="L850" s="45">
        <f>J850-$J$820</f>
        <v>9181347</v>
      </c>
      <c r="N850" s="46">
        <f>AVERAGE(E848:E850)</f>
        <v>13723465.33</v>
      </c>
      <c r="O850" s="46">
        <f>STDEV(E848:E850)/F850*100</f>
        <v>9.385405493</v>
      </c>
      <c r="P850" s="45">
        <f>N850-$N$820</f>
        <v>9181347</v>
      </c>
      <c r="T850" s="37" t="str">
        <f>IF(H850&gt;0,"+","-")</f>
        <v>+</v>
      </c>
      <c r="U850" s="37" t="str">
        <f>IF(L850&gt;0,"+","-")</f>
        <v>+</v>
      </c>
      <c r="V850" s="37" t="str">
        <f>IF(P850&gt;0,"+","-")</f>
        <v>+</v>
      </c>
      <c r="W850" s="38" t="str">
        <f>IF(T850="+","1",IF(U850="+","2",IF(V850="+","3","ERRADO")))</f>
        <v>1</v>
      </c>
    </row>
    <row r="851" ht="15.75" customHeight="1">
      <c r="A851" s="51" t="s">
        <v>60</v>
      </c>
      <c r="B851" s="51" t="s">
        <v>55</v>
      </c>
      <c r="C851" s="39">
        <v>40.0</v>
      </c>
      <c r="D851" s="39"/>
      <c r="E851" s="31">
        <v>1.7778252E7</v>
      </c>
      <c r="F851" s="40"/>
      <c r="J851" s="41"/>
      <c r="K851" s="41"/>
      <c r="L851" s="41"/>
      <c r="N851" s="41"/>
      <c r="O851" s="41"/>
      <c r="P851" s="41"/>
      <c r="T851" s="38"/>
      <c r="U851" s="38"/>
      <c r="V851" s="38"/>
      <c r="W851" s="38"/>
    </row>
    <row r="852" ht="15.75" customHeight="1">
      <c r="A852" s="51" t="s">
        <v>60</v>
      </c>
      <c r="B852" s="51" t="s">
        <v>55</v>
      </c>
      <c r="C852" s="39">
        <v>40.0</v>
      </c>
      <c r="D852" s="39"/>
      <c r="E852" s="31">
        <v>1.8040984E7</v>
      </c>
      <c r="F852" s="40"/>
      <c r="J852" s="41"/>
      <c r="K852" s="41"/>
      <c r="L852" s="41"/>
      <c r="N852" s="41"/>
      <c r="O852" s="41"/>
      <c r="P852" s="41"/>
      <c r="T852" s="38"/>
      <c r="U852" s="38"/>
      <c r="V852" s="38"/>
      <c r="W852" s="38"/>
    </row>
    <row r="853" ht="15.75" customHeight="1">
      <c r="A853" s="51" t="s">
        <v>60</v>
      </c>
      <c r="B853" s="51" t="s">
        <v>55</v>
      </c>
      <c r="C853" s="39">
        <v>40.0</v>
      </c>
      <c r="D853" s="39" t="str">
        <f>CONCATENATE(A853,B853,C853)</f>
        <v>Com ABAP10BP3_140</v>
      </c>
      <c r="E853" s="31">
        <v>1.8016604E7</v>
      </c>
      <c r="F853" s="42">
        <f>AVERAGE(E851:E853)</f>
        <v>17945280</v>
      </c>
      <c r="G853" s="25">
        <f>STDEV(E851:E853)/F853*100</f>
        <v>0.8089214593</v>
      </c>
      <c r="H853" s="42">
        <f>F853-$F$820</f>
        <v>11435611.33</v>
      </c>
      <c r="J853" s="46">
        <f>AVERAGE(E851:E853)</f>
        <v>17945280</v>
      </c>
      <c r="K853" s="46">
        <f>STDEV(E851:E853)/F853*100</f>
        <v>0.8089214593</v>
      </c>
      <c r="L853" s="45">
        <f>J853-$J$820</f>
        <v>13403161.67</v>
      </c>
      <c r="N853" s="46">
        <f>AVERAGE(E851:E853)</f>
        <v>17945280</v>
      </c>
      <c r="O853" s="46">
        <f>STDEV(E851:E853)/F853*100</f>
        <v>0.8089214593</v>
      </c>
      <c r="P853" s="45">
        <f>N853-$N$820</f>
        <v>13403161.67</v>
      </c>
      <c r="T853" s="37" t="str">
        <f>IF(H853&gt;0,"+","-")</f>
        <v>+</v>
      </c>
      <c r="U853" s="37" t="str">
        <f>IF(L853&gt;0,"+","-")</f>
        <v>+</v>
      </c>
      <c r="V853" s="37" t="str">
        <f>IF(P853&gt;0,"+","-")</f>
        <v>+</v>
      </c>
      <c r="W853" s="38" t="str">
        <f>IF(T853="+","1",IF(U853="+","2",IF(V853="+","3","ERRADO")))</f>
        <v>1</v>
      </c>
    </row>
    <row r="854" ht="15.75" customHeight="1">
      <c r="A854" s="51" t="s">
        <v>60</v>
      </c>
      <c r="B854" s="51" t="s">
        <v>56</v>
      </c>
      <c r="C854" s="39">
        <v>40.0</v>
      </c>
      <c r="D854" s="39"/>
      <c r="E854" s="31">
        <v>1.5605361E7</v>
      </c>
      <c r="F854" s="40"/>
      <c r="J854" s="41"/>
      <c r="K854" s="41"/>
      <c r="L854" s="41"/>
      <c r="N854" s="41"/>
      <c r="O854" s="41"/>
      <c r="P854" s="41"/>
      <c r="T854" s="38"/>
      <c r="U854" s="38"/>
      <c r="V854" s="38"/>
      <c r="W854" s="38"/>
    </row>
    <row r="855" ht="15.75" customHeight="1">
      <c r="A855" s="51" t="s">
        <v>60</v>
      </c>
      <c r="B855" s="55" t="s">
        <v>56</v>
      </c>
      <c r="C855" s="39">
        <v>40.0</v>
      </c>
      <c r="D855" s="39"/>
      <c r="E855" s="31">
        <v>1.5345866E7</v>
      </c>
      <c r="F855" s="40"/>
      <c r="J855" s="41"/>
      <c r="K855" s="41"/>
      <c r="L855" s="41"/>
      <c r="N855" s="41"/>
      <c r="O855" s="41"/>
      <c r="P855" s="41"/>
      <c r="T855" s="38"/>
      <c r="U855" s="38"/>
      <c r="V855" s="38"/>
      <c r="W855" s="38"/>
    </row>
    <row r="856" ht="15.75" customHeight="1">
      <c r="A856" s="51" t="s">
        <v>60</v>
      </c>
      <c r="B856" s="55" t="s">
        <v>56</v>
      </c>
      <c r="C856" s="39">
        <v>40.0</v>
      </c>
      <c r="D856" s="39" t="str">
        <f>CONCATENATE(A856,B856,C856)</f>
        <v>Com ABAP10BP3_240</v>
      </c>
      <c r="E856" s="31">
        <v>1.5144791E7</v>
      </c>
      <c r="F856" s="42">
        <f>AVERAGE(E854:E856)</f>
        <v>15365339.33</v>
      </c>
      <c r="G856" s="25">
        <f>STDEV(E854:E856)/F856*100</f>
        <v>1.502743821</v>
      </c>
      <c r="H856" s="42">
        <f>F856-$F$820</f>
        <v>8855670.667</v>
      </c>
      <c r="J856" s="46">
        <f>AVERAGE(E854:E856)</f>
        <v>15365339.33</v>
      </c>
      <c r="K856" s="46">
        <f>STDEV(E854:E856)/F856*100</f>
        <v>1.502743821</v>
      </c>
      <c r="L856" s="45">
        <f>J856-$J$820</f>
        <v>10823221</v>
      </c>
      <c r="N856" s="46">
        <f>AVERAGE(E854:E856)</f>
        <v>15365339.33</v>
      </c>
      <c r="O856" s="49">
        <f>STDEV(E854:E856)/F856*100</f>
        <v>1.502743821</v>
      </c>
      <c r="P856" s="45">
        <f>N856-$N$820</f>
        <v>10823221</v>
      </c>
      <c r="T856" s="37" t="str">
        <f>IF(H856&gt;0,"+","-")</f>
        <v>+</v>
      </c>
      <c r="U856" s="37" t="str">
        <f>IF(L856&gt;0,"+","-")</f>
        <v>+</v>
      </c>
      <c r="V856" s="37" t="str">
        <f>IF(P856&gt;0,"+","-")</f>
        <v>+</v>
      </c>
      <c r="W856" s="38" t="str">
        <f>IF(T856="+","1",IF(U856="+","2",IF(V856="+","3","ERRADO")))</f>
        <v>1</v>
      </c>
    </row>
    <row r="857" ht="15.75" customHeight="1">
      <c r="A857" s="51" t="s">
        <v>60</v>
      </c>
      <c r="B857" s="55" t="s">
        <v>57</v>
      </c>
      <c r="C857" s="39">
        <v>40.0</v>
      </c>
      <c r="D857" s="39"/>
      <c r="E857" s="31">
        <v>4.6873048E7</v>
      </c>
      <c r="F857" s="40"/>
      <c r="J857" s="41"/>
      <c r="K857" s="41"/>
      <c r="L857" s="41"/>
      <c r="N857" s="41"/>
      <c r="O857" s="41"/>
      <c r="P857" s="41"/>
      <c r="T857" s="38"/>
      <c r="U857" s="38"/>
      <c r="V857" s="38"/>
      <c r="W857" s="38"/>
    </row>
    <row r="858" ht="15.75" customHeight="1">
      <c r="A858" s="51" t="s">
        <v>60</v>
      </c>
      <c r="B858" s="55" t="s">
        <v>57</v>
      </c>
      <c r="C858" s="39">
        <v>40.0</v>
      </c>
      <c r="D858" s="39"/>
      <c r="E858" s="31">
        <v>4.3696544E7</v>
      </c>
      <c r="F858" s="40"/>
      <c r="J858" s="41"/>
      <c r="K858" s="41"/>
      <c r="L858" s="41"/>
      <c r="N858" s="41"/>
      <c r="O858" s="41"/>
      <c r="P858" s="41"/>
      <c r="T858" s="38"/>
      <c r="U858" s="38"/>
      <c r="V858" s="38"/>
      <c r="W858" s="38"/>
    </row>
    <row r="859" ht="15.75" customHeight="1">
      <c r="A859" s="51" t="s">
        <v>60</v>
      </c>
      <c r="B859" s="55" t="s">
        <v>57</v>
      </c>
      <c r="C859" s="39">
        <v>40.0</v>
      </c>
      <c r="D859" s="39" t="str">
        <f>CONCATENATE(A859,B859,C859)</f>
        <v>Com ABAP10BP3_340</v>
      </c>
      <c r="E859" s="31">
        <v>4.3468596E7</v>
      </c>
      <c r="F859" s="42">
        <f>AVERAGE(E857:E859)</f>
        <v>44679396</v>
      </c>
      <c r="G859" s="25">
        <f>STDEV(E857:E859)/F859*100</f>
        <v>4.25962375</v>
      </c>
      <c r="H859" s="42">
        <f>F859-$F$820</f>
        <v>38169727.33</v>
      </c>
      <c r="J859" s="46">
        <f>AVERAGE(E857:E859)</f>
        <v>44679396</v>
      </c>
      <c r="K859" s="46">
        <f>STDEV(E857:E859)/F859*100</f>
        <v>4.25962375</v>
      </c>
      <c r="L859" s="45">
        <f>J859-$J$820</f>
        <v>40137277.67</v>
      </c>
      <c r="N859" s="46">
        <f>AVERAGE(E857:E859)</f>
        <v>44679396</v>
      </c>
      <c r="O859" s="46">
        <f>STDEV(E857:E859)/F859*100</f>
        <v>4.25962375</v>
      </c>
      <c r="P859" s="45">
        <f>N859-$N$820</f>
        <v>40137277.67</v>
      </c>
      <c r="T859" s="37" t="str">
        <f>IF(H859&gt;0,"+","-")</f>
        <v>+</v>
      </c>
      <c r="U859" s="37" t="str">
        <f>IF(L859&gt;0,"+","-")</f>
        <v>+</v>
      </c>
      <c r="V859" s="37" t="str">
        <f>IF(P859&gt;0,"+","-")</f>
        <v>+</v>
      </c>
      <c r="W859" s="38" t="str">
        <f>IF(T859="+","1",IF(U859="+","2",IF(V859="+","3","ERRADO")))</f>
        <v>1</v>
      </c>
    </row>
    <row r="860" ht="15.75" customHeight="1">
      <c r="A860" s="51" t="s">
        <v>60</v>
      </c>
      <c r="B860" s="55" t="s">
        <v>58</v>
      </c>
      <c r="C860" s="39">
        <v>40.0</v>
      </c>
      <c r="D860" s="39"/>
      <c r="E860" s="31">
        <v>2.4184242E7</v>
      </c>
      <c r="F860" s="40"/>
      <c r="J860" s="41"/>
      <c r="K860" s="41"/>
      <c r="L860" s="41"/>
      <c r="N860" s="41"/>
      <c r="O860" s="41"/>
      <c r="P860" s="41"/>
      <c r="T860" s="38"/>
      <c r="U860" s="38"/>
      <c r="V860" s="38"/>
      <c r="W860" s="38"/>
    </row>
    <row r="861" ht="15.75" customHeight="1">
      <c r="A861" s="51" t="s">
        <v>60</v>
      </c>
      <c r="B861" s="55" t="s">
        <v>58</v>
      </c>
      <c r="C861" s="39">
        <v>40.0</v>
      </c>
      <c r="D861" s="39"/>
      <c r="F861" s="40"/>
      <c r="I861" s="31">
        <v>2.007033E7</v>
      </c>
      <c r="J861" s="41"/>
      <c r="K861" s="41"/>
      <c r="L861" s="41"/>
      <c r="N861" s="41"/>
      <c r="O861" s="41"/>
      <c r="P861" s="41"/>
      <c r="T861" s="38"/>
      <c r="U861" s="38"/>
      <c r="V861" s="38"/>
      <c r="W861" s="38"/>
    </row>
    <row r="862" ht="15.75" customHeight="1">
      <c r="A862" s="51" t="s">
        <v>60</v>
      </c>
      <c r="B862" s="55" t="s">
        <v>58</v>
      </c>
      <c r="C862" s="39">
        <v>40.0</v>
      </c>
      <c r="D862" s="39" t="str">
        <f>CONCATENATE(A862,B862,C862)</f>
        <v>Com ABAP10BP3_440</v>
      </c>
      <c r="E862" s="31">
        <v>2.6930902E7</v>
      </c>
      <c r="F862" s="42">
        <f>AVERAGE(E860:E862)</f>
        <v>25557572</v>
      </c>
      <c r="G862" s="48">
        <f>STDEV(E860:E862)/F862*100</f>
        <v>7.59924265</v>
      </c>
      <c r="H862" s="42">
        <f>F862-$F$820</f>
        <v>19047903.33</v>
      </c>
      <c r="J862" s="46">
        <f>AVERAGE(E860:E862)</f>
        <v>25557572</v>
      </c>
      <c r="K862" s="46">
        <f>STDEV(E860:E862)/F862*100</f>
        <v>7.59924265</v>
      </c>
      <c r="L862" s="45">
        <f>J862-$J$820</f>
        <v>21015453.67</v>
      </c>
      <c r="N862" s="46">
        <f>AVERAGE(E860:E862)</f>
        <v>25557572</v>
      </c>
      <c r="O862" s="46">
        <f>STDEV(E860:E862)/F862*100</f>
        <v>7.59924265</v>
      </c>
      <c r="P862" s="45">
        <f>N862-$N$820</f>
        <v>21015453.67</v>
      </c>
      <c r="T862" s="37" t="str">
        <f>IF(H862&gt;0,"+","-")</f>
        <v>+</v>
      </c>
      <c r="U862" s="37" t="str">
        <f>IF(L862&gt;0,"+","-")</f>
        <v>+</v>
      </c>
      <c r="V862" s="37" t="str">
        <f>IF(P862&gt;0,"+","-")</f>
        <v>+</v>
      </c>
      <c r="W862" s="38" t="str">
        <f>IF(T862="+","1",IF(U862="+","2",IF(V862="+","3","ERRADO")))</f>
        <v>1</v>
      </c>
    </row>
    <row r="863" ht="15.75" customHeight="1">
      <c r="A863" s="51" t="s">
        <v>60</v>
      </c>
      <c r="B863" s="55" t="s">
        <v>59</v>
      </c>
      <c r="C863" s="39">
        <v>40.0</v>
      </c>
      <c r="D863" s="39"/>
      <c r="E863" s="31">
        <v>1.1021202E7</v>
      </c>
      <c r="F863" s="40"/>
      <c r="J863" s="41"/>
      <c r="K863" s="41"/>
      <c r="L863" s="41"/>
      <c r="N863" s="41"/>
      <c r="O863" s="41"/>
      <c r="P863" s="41"/>
      <c r="T863" s="38"/>
      <c r="U863" s="38"/>
      <c r="V863" s="38"/>
      <c r="W863" s="38"/>
    </row>
    <row r="864" ht="15.75" customHeight="1">
      <c r="A864" s="51" t="s">
        <v>60</v>
      </c>
      <c r="B864" s="55" t="s">
        <v>59</v>
      </c>
      <c r="C864" s="39">
        <v>40.0</v>
      </c>
      <c r="D864" s="39"/>
      <c r="E864" s="31">
        <v>1.2874093E7</v>
      </c>
      <c r="F864" s="40"/>
      <c r="J864" s="41"/>
      <c r="K864" s="41"/>
      <c r="L864" s="41"/>
      <c r="N864" s="41"/>
      <c r="O864" s="41"/>
      <c r="P864" s="41"/>
      <c r="T864" s="38"/>
      <c r="U864" s="38"/>
      <c r="V864" s="38"/>
      <c r="W864" s="38"/>
    </row>
    <row r="865" ht="15.75" customHeight="1">
      <c r="A865" s="51" t="s">
        <v>60</v>
      </c>
      <c r="B865" s="55" t="s">
        <v>59</v>
      </c>
      <c r="C865" s="39">
        <v>40.0</v>
      </c>
      <c r="D865" s="39" t="str">
        <f>CONCATENATE(A865,B865,C865)</f>
        <v>Com ABAP10BP3_540</v>
      </c>
      <c r="E865" s="31">
        <v>1.2246146E7</v>
      </c>
      <c r="F865" s="42">
        <f>AVERAGE(E863:E865)</f>
        <v>12047147</v>
      </c>
      <c r="G865" s="25">
        <f>STDEV(E863:E865)/F865*100</f>
        <v>7.822087915</v>
      </c>
      <c r="H865" s="42">
        <f>F865-$F$820</f>
        <v>5537478.333</v>
      </c>
      <c r="J865" s="46">
        <f>AVERAGE(E863:E865)</f>
        <v>12047147</v>
      </c>
      <c r="K865" s="46">
        <f>STDEV(E863:E865)/F865*100</f>
        <v>7.822087915</v>
      </c>
      <c r="L865" s="45">
        <f>J865-$J$820</f>
        <v>7505028.667</v>
      </c>
      <c r="N865" s="46">
        <f>AVERAGE(E863:E865)</f>
        <v>12047147</v>
      </c>
      <c r="O865" s="46">
        <f>STDEV(E863:E865)/F865*100</f>
        <v>7.822087915</v>
      </c>
      <c r="P865" s="45">
        <f>N865-$N$820</f>
        <v>7505028.667</v>
      </c>
      <c r="T865" s="37" t="str">
        <f>IF(H865&gt;0,"+","-")</f>
        <v>+</v>
      </c>
      <c r="U865" s="37" t="str">
        <f>IF(L865&gt;0,"+","-")</f>
        <v>+</v>
      </c>
      <c r="V865" s="37" t="str">
        <f>IF(P865&gt;0,"+","-")</f>
        <v>+</v>
      </c>
      <c r="W865" s="38" t="str">
        <f>IF(T865="+","1",IF(U865="+","2",IF(V865="+","3","ERRADO")))</f>
        <v>1</v>
      </c>
    </row>
    <row r="866" ht="15.75" customHeight="1">
      <c r="A866" s="25" t="s">
        <v>42</v>
      </c>
      <c r="B866" s="25" t="s">
        <v>43</v>
      </c>
      <c r="C866" s="39">
        <v>45.0</v>
      </c>
      <c r="D866" s="39"/>
      <c r="E866" s="28">
        <v>1.0481499E7</v>
      </c>
      <c r="F866" s="40"/>
      <c r="J866" s="53"/>
      <c r="K866" s="53"/>
      <c r="L866" s="53"/>
      <c r="N866" s="53"/>
      <c r="O866" s="53"/>
      <c r="P866" s="53"/>
      <c r="T866" s="38"/>
      <c r="U866" s="38"/>
      <c r="V866" s="38"/>
      <c r="W866" s="38"/>
    </row>
    <row r="867" ht="15.75" customHeight="1">
      <c r="A867" s="25" t="s">
        <v>42</v>
      </c>
      <c r="B867" s="25" t="s">
        <v>43</v>
      </c>
      <c r="C867" s="39">
        <v>45.0</v>
      </c>
      <c r="D867" s="39"/>
      <c r="E867" s="28">
        <v>1.0230828E7</v>
      </c>
      <c r="F867" s="40"/>
      <c r="J867" s="53"/>
      <c r="K867" s="53"/>
      <c r="L867" s="53"/>
      <c r="N867" s="53"/>
      <c r="O867" s="53"/>
      <c r="P867" s="53"/>
      <c r="T867" s="38"/>
      <c r="U867" s="38"/>
      <c r="V867" s="38"/>
      <c r="W867" s="38"/>
    </row>
    <row r="868" ht="15.75" customHeight="1">
      <c r="A868" s="25" t="s">
        <v>42</v>
      </c>
      <c r="B868" s="25" t="s">
        <v>43</v>
      </c>
      <c r="C868" s="39">
        <v>45.0</v>
      </c>
      <c r="D868" s="39" t="str">
        <f>CONCATENATE(A868,B868,C868)</f>
        <v>Sem ABAPbranco45</v>
      </c>
      <c r="F868" s="42">
        <f>AVERAGE(E866:E868)</f>
        <v>10356163.5</v>
      </c>
      <c r="G868" s="48">
        <f>STDEV(E866:E868)/F868*100</f>
        <v>1.71155239</v>
      </c>
      <c r="H868" s="25" t="s">
        <v>44</v>
      </c>
      <c r="I868" s="28">
        <v>8473593.0</v>
      </c>
      <c r="J868" s="43">
        <v>2923353.5</v>
      </c>
      <c r="K868" s="41" t="s">
        <v>44</v>
      </c>
      <c r="L868" s="41" t="s">
        <v>44</v>
      </c>
      <c r="N868" s="43">
        <v>2556351.0</v>
      </c>
      <c r="O868" s="41" t="s">
        <v>44</v>
      </c>
      <c r="P868" s="41" t="s">
        <v>44</v>
      </c>
      <c r="T868" s="38"/>
      <c r="U868" s="38"/>
      <c r="V868" s="38"/>
      <c r="W868" s="38"/>
    </row>
    <row r="869" ht="15.75" customHeight="1">
      <c r="A869" s="25" t="s">
        <v>42</v>
      </c>
      <c r="B869" s="25" t="s">
        <v>45</v>
      </c>
      <c r="C869" s="39">
        <v>45.0</v>
      </c>
      <c r="D869" s="39"/>
      <c r="E869" s="29">
        <v>1.764542E7</v>
      </c>
      <c r="F869" s="40"/>
      <c r="J869" s="41"/>
      <c r="K869" s="41"/>
      <c r="L869" s="41"/>
      <c r="N869" s="41"/>
      <c r="O869" s="41"/>
      <c r="P869" s="41"/>
      <c r="T869" s="38"/>
      <c r="U869" s="38"/>
      <c r="V869" s="38"/>
      <c r="W869" s="38"/>
    </row>
    <row r="870" ht="15.75" customHeight="1">
      <c r="A870" s="25" t="s">
        <v>42</v>
      </c>
      <c r="B870" s="25" t="s">
        <v>45</v>
      </c>
      <c r="C870" s="39">
        <v>45.0</v>
      </c>
      <c r="D870" s="39"/>
      <c r="E870" s="29">
        <v>1.9987264E7</v>
      </c>
      <c r="F870" s="40"/>
      <c r="J870" s="41"/>
      <c r="K870" s="41"/>
      <c r="L870" s="41"/>
      <c r="N870" s="41"/>
      <c r="O870" s="41"/>
      <c r="P870" s="41"/>
      <c r="T870" s="38"/>
      <c r="U870" s="38"/>
      <c r="V870" s="38"/>
      <c r="W870" s="38"/>
    </row>
    <row r="871" ht="15.75" customHeight="1">
      <c r="A871" s="25" t="s">
        <v>42</v>
      </c>
      <c r="B871" s="25" t="s">
        <v>45</v>
      </c>
      <c r="C871" s="39">
        <v>45.0</v>
      </c>
      <c r="D871" s="39" t="str">
        <f>CONCATENATE(A871,B871,C871)</f>
        <v>Sem ABAPC145</v>
      </c>
      <c r="E871" s="29">
        <v>1.9492842E7</v>
      </c>
      <c r="F871" s="42">
        <f>AVERAGE(E869:E871)</f>
        <v>19041842</v>
      </c>
      <c r="G871" s="25">
        <f>STDEV(E869:E871)/F871*100</f>
        <v>6.482280485</v>
      </c>
      <c r="H871" s="42">
        <f>F871-$F$868</f>
        <v>8685678.5</v>
      </c>
      <c r="J871" s="46">
        <f>AVERAGE(E869:E871)</f>
        <v>19041842</v>
      </c>
      <c r="K871" s="46">
        <f>STDEV(E869:E871)/F871*100</f>
        <v>6.482280485</v>
      </c>
      <c r="L871" s="45">
        <f>J871-$J$868</f>
        <v>16118488.5</v>
      </c>
      <c r="N871" s="46">
        <f>AVERAGE(E869:E871)</f>
        <v>19041842</v>
      </c>
      <c r="O871" s="46">
        <f>STDEV(E869:E871)/F871*100</f>
        <v>6.482280485</v>
      </c>
      <c r="P871" s="45">
        <f>N871-$N$868</f>
        <v>16485491</v>
      </c>
      <c r="T871" s="37" t="str">
        <f>IF(H871&gt;0,"+","-")</f>
        <v>+</v>
      </c>
      <c r="U871" s="37" t="str">
        <f>IF(L871&gt;0,"+","-")</f>
        <v>+</v>
      </c>
      <c r="V871" s="37" t="str">
        <f>IF(P871&gt;0,"+","-")</f>
        <v>+</v>
      </c>
      <c r="W871" s="38" t="str">
        <f>IF(T871="+","1",IF(U871="+","2",IF(V871="+","3","ERRADO")))</f>
        <v>1</v>
      </c>
    </row>
    <row r="872" ht="15.75" customHeight="1">
      <c r="A872" s="25" t="s">
        <v>42</v>
      </c>
      <c r="B872" s="25" t="s">
        <v>46</v>
      </c>
      <c r="C872" s="39">
        <v>45.0</v>
      </c>
      <c r="D872" s="39"/>
      <c r="E872" s="29">
        <v>1.3704658E7</v>
      </c>
      <c r="F872" s="40"/>
      <c r="J872" s="41"/>
      <c r="K872" s="41"/>
      <c r="L872" s="41"/>
      <c r="N872" s="41"/>
      <c r="O872" s="41"/>
      <c r="P872" s="41"/>
      <c r="T872" s="38"/>
      <c r="U872" s="38"/>
      <c r="V872" s="38"/>
      <c r="W872" s="38"/>
    </row>
    <row r="873" ht="15.75" customHeight="1">
      <c r="A873" s="25" t="s">
        <v>42</v>
      </c>
      <c r="B873" s="25" t="s">
        <v>46</v>
      </c>
      <c r="C873" s="39">
        <v>45.0</v>
      </c>
      <c r="D873" s="39"/>
      <c r="E873" s="29">
        <v>1.3423915E7</v>
      </c>
      <c r="F873" s="40"/>
      <c r="J873" s="41"/>
      <c r="K873" s="41"/>
      <c r="L873" s="41"/>
      <c r="N873" s="41"/>
      <c r="O873" s="41"/>
      <c r="P873" s="41"/>
      <c r="T873" s="38"/>
      <c r="U873" s="38"/>
      <c r="V873" s="38"/>
      <c r="W873" s="38"/>
    </row>
    <row r="874" ht="15.75" customHeight="1">
      <c r="A874" s="25" t="s">
        <v>42</v>
      </c>
      <c r="B874" s="25" t="s">
        <v>46</v>
      </c>
      <c r="C874" s="39">
        <v>45.0</v>
      </c>
      <c r="D874" s="39" t="str">
        <f>CONCATENATE(A874,B874,C874)</f>
        <v>Sem ABAPC245</v>
      </c>
      <c r="E874" s="29">
        <v>1.4224095E7</v>
      </c>
      <c r="F874" s="42">
        <f>AVERAGE(E872:E874)</f>
        <v>13784222.67</v>
      </c>
      <c r="G874" s="25">
        <f>STDEV(E872:E874)/F874*100</f>
        <v>2.945252658</v>
      </c>
      <c r="H874" s="42">
        <f>F874-$F$868</f>
        <v>3428059.167</v>
      </c>
      <c r="J874" s="46">
        <f>AVERAGE(E872:E874)</f>
        <v>13784222.67</v>
      </c>
      <c r="K874" s="46">
        <f>STDEV(E872:E874)/F874*100</f>
        <v>2.945252658</v>
      </c>
      <c r="L874" s="45">
        <f>J874-$J$868</f>
        <v>10860869.17</v>
      </c>
      <c r="N874" s="46">
        <f>AVERAGE(E872:E874)</f>
        <v>13784222.67</v>
      </c>
      <c r="O874" s="46">
        <f>STDEV(E872:E874)/F874*100</f>
        <v>2.945252658</v>
      </c>
      <c r="P874" s="45">
        <f>N874-$N$868</f>
        <v>11227871.67</v>
      </c>
      <c r="T874" s="37" t="str">
        <f>IF(H874&gt;0,"+","-")</f>
        <v>+</v>
      </c>
      <c r="U874" s="37" t="str">
        <f>IF(L874&gt;0,"+","-")</f>
        <v>+</v>
      </c>
      <c r="V874" s="37" t="str">
        <f>IF(P874&gt;0,"+","-")</f>
        <v>+</v>
      </c>
      <c r="W874" s="38" t="str">
        <f>IF(T874="+","1",IF(U874="+","2",IF(V874="+","3","ERRADO")))</f>
        <v>1</v>
      </c>
    </row>
    <row r="875" ht="15.75" customHeight="1">
      <c r="A875" s="25" t="s">
        <v>42</v>
      </c>
      <c r="B875" s="25" t="s">
        <v>47</v>
      </c>
      <c r="C875" s="39">
        <v>45.0</v>
      </c>
      <c r="D875" s="39"/>
      <c r="E875" s="29">
        <v>1.1805148E7</v>
      </c>
      <c r="F875" s="40"/>
      <c r="J875" s="41"/>
      <c r="K875" s="41"/>
      <c r="L875" s="41"/>
      <c r="N875" s="41"/>
      <c r="O875" s="41"/>
      <c r="P875" s="41"/>
      <c r="T875" s="38"/>
      <c r="U875" s="38"/>
      <c r="V875" s="38"/>
      <c r="W875" s="38"/>
    </row>
    <row r="876" ht="15.75" customHeight="1">
      <c r="A876" s="25" t="s">
        <v>42</v>
      </c>
      <c r="B876" s="25" t="s">
        <v>47</v>
      </c>
      <c r="C876" s="39">
        <v>45.0</v>
      </c>
      <c r="D876" s="39"/>
      <c r="E876" s="29">
        <v>1.2347375E7</v>
      </c>
      <c r="F876" s="40"/>
      <c r="J876" s="41"/>
      <c r="K876" s="41"/>
      <c r="L876" s="41"/>
      <c r="N876" s="41"/>
      <c r="O876" s="41"/>
      <c r="P876" s="41"/>
      <c r="T876" s="38"/>
      <c r="U876" s="38"/>
      <c r="V876" s="38"/>
      <c r="W876" s="38"/>
    </row>
    <row r="877" ht="15.75" customHeight="1">
      <c r="A877" s="25" t="s">
        <v>42</v>
      </c>
      <c r="B877" s="25" t="s">
        <v>47</v>
      </c>
      <c r="C877" s="39">
        <v>45.0</v>
      </c>
      <c r="D877" s="39" t="str">
        <f>CONCATENATE(A877,B877,C877)</f>
        <v>Sem ABAPC345</v>
      </c>
      <c r="E877" s="29">
        <v>1.2358505E7</v>
      </c>
      <c r="F877" s="42">
        <f>AVERAGE(E875:E877)</f>
        <v>12170342.67</v>
      </c>
      <c r="G877" s="25">
        <f>STDEV(E875:E877)/F877*100</f>
        <v>2.599078958</v>
      </c>
      <c r="H877" s="42">
        <f>F877-$F$868</f>
        <v>1814179.167</v>
      </c>
      <c r="J877" s="46">
        <f>AVERAGE(E875:E877)</f>
        <v>12170342.67</v>
      </c>
      <c r="K877" s="46">
        <f>STDEV(E875:E877)/F877*100</f>
        <v>2.599078958</v>
      </c>
      <c r="L877" s="45">
        <f>J877-$J$868</f>
        <v>9246989.167</v>
      </c>
      <c r="N877" s="46">
        <f>AVERAGE(E875:E877)</f>
        <v>12170342.67</v>
      </c>
      <c r="O877" s="46">
        <f>STDEV(E875:E877)/F877*100</f>
        <v>2.599078958</v>
      </c>
      <c r="P877" s="45">
        <f>N877-$N$868</f>
        <v>9613991.667</v>
      </c>
      <c r="T877" s="37" t="str">
        <f>IF(H877&gt;0,"+","-")</f>
        <v>+</v>
      </c>
      <c r="U877" s="37" t="str">
        <f>IF(L877&gt;0,"+","-")</f>
        <v>+</v>
      </c>
      <c r="V877" s="37" t="str">
        <f>IF(P877&gt;0,"+","-")</f>
        <v>+</v>
      </c>
      <c r="W877" s="38" t="str">
        <f>IF(T877="+","1",IF(U877="+","2",IF(V877="+","3","ERRADO")))</f>
        <v>1</v>
      </c>
    </row>
    <row r="878" ht="15.75" customHeight="1">
      <c r="A878" s="25" t="s">
        <v>42</v>
      </c>
      <c r="B878" s="25" t="s">
        <v>48</v>
      </c>
      <c r="C878" s="39">
        <v>45.0</v>
      </c>
      <c r="D878" s="39"/>
      <c r="E878" s="29">
        <v>1.015398E7</v>
      </c>
      <c r="F878" s="40"/>
      <c r="J878" s="41"/>
      <c r="K878" s="41"/>
      <c r="L878" s="41"/>
      <c r="N878" s="41"/>
      <c r="O878" s="41"/>
      <c r="P878" s="41"/>
      <c r="T878" s="38"/>
      <c r="U878" s="38"/>
      <c r="V878" s="38"/>
      <c r="W878" s="38"/>
    </row>
    <row r="879" ht="15.75" customHeight="1">
      <c r="A879" s="25" t="s">
        <v>42</v>
      </c>
      <c r="B879" s="25" t="s">
        <v>48</v>
      </c>
      <c r="C879" s="39">
        <v>45.0</v>
      </c>
      <c r="D879" s="39"/>
      <c r="E879" s="29">
        <v>9952192.0</v>
      </c>
      <c r="F879" s="40"/>
      <c r="J879" s="41"/>
      <c r="K879" s="41"/>
      <c r="L879" s="41"/>
      <c r="N879" s="41"/>
      <c r="O879" s="41"/>
      <c r="P879" s="41"/>
      <c r="T879" s="38"/>
      <c r="U879" s="38"/>
      <c r="V879" s="38"/>
      <c r="W879" s="38"/>
    </row>
    <row r="880" ht="15.75" customHeight="1">
      <c r="A880" s="25" t="s">
        <v>42</v>
      </c>
      <c r="B880" s="25" t="s">
        <v>48</v>
      </c>
      <c r="C880" s="39">
        <v>45.0</v>
      </c>
      <c r="D880" s="39" t="str">
        <f>CONCATENATE(A880,B880,C880)</f>
        <v>Sem ABAPC445</v>
      </c>
      <c r="E880" s="29">
        <v>1.0562157E7</v>
      </c>
      <c r="F880" s="42">
        <f>AVERAGE(E878:E880)</f>
        <v>10222776.33</v>
      </c>
      <c r="G880" s="25">
        <f>STDEV(E878:E880)/F880*100</f>
        <v>3.039756707</v>
      </c>
      <c r="H880" s="42">
        <f>F880-$F$868</f>
        <v>-133387.1667</v>
      </c>
      <c r="J880" s="46">
        <f>AVERAGE(E878:E880)</f>
        <v>10222776.33</v>
      </c>
      <c r="K880" s="46">
        <f>STDEV(E878:E880)/F880*100</f>
        <v>3.039756707</v>
      </c>
      <c r="L880" s="45">
        <f>J880-$J$868</f>
        <v>7299422.833</v>
      </c>
      <c r="N880" s="46">
        <f>AVERAGE(E878:E880)</f>
        <v>10222776.33</v>
      </c>
      <c r="O880" s="49">
        <f>STDEV(E878:E880)/F880*100</f>
        <v>3.039756707</v>
      </c>
      <c r="P880" s="45">
        <f>N880-$N$868</f>
        <v>7666425.333</v>
      </c>
      <c r="T880" s="37" t="str">
        <f>IF(H880&gt;0,"+","-")</f>
        <v>-</v>
      </c>
      <c r="U880" s="37" t="str">
        <f>IF(L880&gt;0,"+","-")</f>
        <v>+</v>
      </c>
      <c r="V880" s="37" t="str">
        <f>IF(P880&gt;0,"+","-")</f>
        <v>+</v>
      </c>
      <c r="W880" s="38" t="str">
        <f>IF(T880="+","1",IF(U880="+","2",IF(V880="+","3","ERRADO")))</f>
        <v>2</v>
      </c>
    </row>
    <row r="881" ht="15.75" customHeight="1">
      <c r="A881" s="25" t="s">
        <v>42</v>
      </c>
      <c r="B881" s="25" t="s">
        <v>49</v>
      </c>
      <c r="C881" s="39">
        <v>45.0</v>
      </c>
      <c r="D881" s="39"/>
      <c r="E881" s="29">
        <v>1.4226502E7</v>
      </c>
      <c r="F881" s="40"/>
      <c r="J881" s="41"/>
      <c r="K881" s="41"/>
      <c r="L881" s="41"/>
      <c r="N881" s="41"/>
      <c r="O881" s="41"/>
      <c r="P881" s="41"/>
      <c r="T881" s="38"/>
      <c r="U881" s="38"/>
      <c r="V881" s="38"/>
      <c r="W881" s="38"/>
    </row>
    <row r="882" ht="15.75" customHeight="1">
      <c r="A882" s="25" t="s">
        <v>42</v>
      </c>
      <c r="B882" s="25" t="s">
        <v>49</v>
      </c>
      <c r="C882" s="39">
        <v>45.0</v>
      </c>
      <c r="D882" s="39"/>
      <c r="E882" s="29">
        <v>1.5122268E7</v>
      </c>
      <c r="F882" s="40"/>
      <c r="J882" s="41"/>
      <c r="K882" s="41"/>
      <c r="L882" s="41"/>
      <c r="N882" s="41"/>
      <c r="O882" s="41"/>
      <c r="P882" s="41"/>
      <c r="T882" s="38"/>
      <c r="U882" s="38"/>
      <c r="V882" s="38"/>
      <c r="W882" s="38"/>
    </row>
    <row r="883" ht="15.75" customHeight="1">
      <c r="A883" s="25" t="s">
        <v>42</v>
      </c>
      <c r="B883" s="25" t="s">
        <v>49</v>
      </c>
      <c r="C883" s="39">
        <v>45.0</v>
      </c>
      <c r="D883" s="39" t="str">
        <f>CONCATENATE(A883,B883,C883)</f>
        <v>Sem ABAPC545</v>
      </c>
      <c r="E883" s="29">
        <v>1.4228931E7</v>
      </c>
      <c r="F883" s="42">
        <f>AVERAGE(E881:E883)</f>
        <v>14525900.33</v>
      </c>
      <c r="G883" s="25">
        <f>STDEV(E881:E883)/F883*100</f>
        <v>3.555517837</v>
      </c>
      <c r="H883" s="42">
        <f>F883-$F$868</f>
        <v>4169736.833</v>
      </c>
      <c r="J883" s="46">
        <f>AVERAGE(E881:E883)</f>
        <v>14525900.33</v>
      </c>
      <c r="K883" s="46">
        <f>STDEV(E881:E883)/F883*100</f>
        <v>3.555517837</v>
      </c>
      <c r="L883" s="45">
        <f>J883-$J$868</f>
        <v>11602546.83</v>
      </c>
      <c r="N883" s="46">
        <f>AVERAGE(E881:E883)</f>
        <v>14525900.33</v>
      </c>
      <c r="O883" s="46">
        <f>STDEV(E881:E883)/F883*100</f>
        <v>3.555517837</v>
      </c>
      <c r="P883" s="45">
        <f>N883-$N$868</f>
        <v>11969549.33</v>
      </c>
      <c r="T883" s="37" t="str">
        <f>IF(H883&gt;0,"+","-")</f>
        <v>+</v>
      </c>
      <c r="U883" s="37" t="str">
        <f>IF(L883&gt;0,"+","-")</f>
        <v>+</v>
      </c>
      <c r="V883" s="37" t="str">
        <f>IF(P883&gt;0,"+","-")</f>
        <v>+</v>
      </c>
      <c r="W883" s="38" t="str">
        <f>IF(T883="+","1",IF(U883="+","2",IF(V883="+","3","ERRADO")))</f>
        <v>1</v>
      </c>
    </row>
    <row r="884" ht="15.75" customHeight="1">
      <c r="A884" s="25" t="s">
        <v>42</v>
      </c>
      <c r="B884" s="25" t="s">
        <v>50</v>
      </c>
      <c r="C884" s="39">
        <v>45.0</v>
      </c>
      <c r="D884" s="39"/>
      <c r="E884" s="30">
        <v>1.1944548E7</v>
      </c>
      <c r="F884" s="40"/>
      <c r="J884" s="41"/>
      <c r="K884" s="41"/>
      <c r="L884" s="41"/>
      <c r="N884" s="41"/>
      <c r="O884" s="41"/>
      <c r="P884" s="41"/>
      <c r="T884" s="38"/>
      <c r="U884" s="38"/>
      <c r="V884" s="38"/>
      <c r="W884" s="38"/>
    </row>
    <row r="885" ht="15.75" customHeight="1">
      <c r="A885" s="25" t="s">
        <v>42</v>
      </c>
      <c r="B885" s="25" t="s">
        <v>50</v>
      </c>
      <c r="C885" s="39">
        <v>45.0</v>
      </c>
      <c r="D885" s="39"/>
      <c r="E885" s="30">
        <v>1.1737674E7</v>
      </c>
      <c r="F885" s="40"/>
      <c r="J885" s="41"/>
      <c r="K885" s="41"/>
      <c r="L885" s="41"/>
      <c r="N885" s="41"/>
      <c r="O885" s="41"/>
      <c r="P885" s="41"/>
      <c r="T885" s="38"/>
      <c r="U885" s="38"/>
      <c r="V885" s="38"/>
      <c r="W885" s="38"/>
    </row>
    <row r="886" ht="15.75" customHeight="1">
      <c r="A886" s="25" t="s">
        <v>42</v>
      </c>
      <c r="B886" s="25" t="s">
        <v>50</v>
      </c>
      <c r="C886" s="39">
        <v>45.0</v>
      </c>
      <c r="D886" s="39" t="str">
        <f>CONCATENATE(A886,B886,C886)</f>
        <v>Sem ABAP1BP3_145</v>
      </c>
      <c r="E886" s="30">
        <v>1.1523676E7</v>
      </c>
      <c r="F886" s="42">
        <f>AVERAGE(E884:E886)</f>
        <v>11735299.33</v>
      </c>
      <c r="G886" s="25">
        <f>STDEV(E884:E886)/F886*100</f>
        <v>1.793273803</v>
      </c>
      <c r="H886" s="42">
        <f>F886-$F$868</f>
        <v>1379135.833</v>
      </c>
      <c r="J886" s="46">
        <f>AVERAGE(E884:E886)</f>
        <v>11735299.33</v>
      </c>
      <c r="K886" s="46">
        <f>STDEV(E884:E886)/F886*100</f>
        <v>1.793273803</v>
      </c>
      <c r="L886" s="45">
        <f>J886-$J$868</f>
        <v>8811945.833</v>
      </c>
      <c r="N886" s="46">
        <f>AVERAGE(E884:E886)</f>
        <v>11735299.33</v>
      </c>
      <c r="O886" s="46">
        <f>STDEV(E884:E886)/F886*100</f>
        <v>1.793273803</v>
      </c>
      <c r="P886" s="45">
        <f>N886-$N$868</f>
        <v>9178948.333</v>
      </c>
      <c r="T886" s="37" t="str">
        <f>IF(H886&gt;0,"+","-")</f>
        <v>+</v>
      </c>
      <c r="U886" s="37" t="str">
        <f>IF(L886&gt;0,"+","-")</f>
        <v>+</v>
      </c>
      <c r="V886" s="37" t="str">
        <f>IF(P886&gt;0,"+","-")</f>
        <v>+</v>
      </c>
      <c r="W886" s="38" t="str">
        <f>IF(T886="+","1",IF(U886="+","2",IF(V886="+","3","ERRADO")))</f>
        <v>1</v>
      </c>
    </row>
    <row r="887" ht="15.75" customHeight="1">
      <c r="A887" s="25" t="s">
        <v>42</v>
      </c>
      <c r="B887" s="25" t="s">
        <v>51</v>
      </c>
      <c r="C887" s="39">
        <v>45.0</v>
      </c>
      <c r="D887" s="39"/>
      <c r="E887" s="30">
        <v>1.196633E7</v>
      </c>
      <c r="F887" s="40"/>
      <c r="J887" s="41"/>
      <c r="K887" s="41"/>
      <c r="L887" s="41"/>
      <c r="N887" s="41"/>
      <c r="O887" s="41"/>
      <c r="P887" s="41"/>
      <c r="T887" s="38"/>
      <c r="U887" s="38"/>
      <c r="V887" s="38"/>
      <c r="W887" s="38"/>
    </row>
    <row r="888" ht="15.75" customHeight="1">
      <c r="A888" s="25" t="s">
        <v>42</v>
      </c>
      <c r="B888" s="25" t="s">
        <v>51</v>
      </c>
      <c r="C888" s="39">
        <v>45.0</v>
      </c>
      <c r="D888" s="39"/>
      <c r="E888" s="30">
        <v>1.3134272E7</v>
      </c>
      <c r="F888" s="40"/>
      <c r="J888" s="41"/>
      <c r="K888" s="41"/>
      <c r="L888" s="41"/>
      <c r="N888" s="41"/>
      <c r="O888" s="41"/>
      <c r="P888" s="41"/>
      <c r="T888" s="38"/>
      <c r="U888" s="38"/>
      <c r="V888" s="38"/>
      <c r="W888" s="38"/>
    </row>
    <row r="889" ht="15.75" customHeight="1">
      <c r="A889" s="25" t="s">
        <v>42</v>
      </c>
      <c r="B889" s="25" t="s">
        <v>51</v>
      </c>
      <c r="C889" s="39">
        <v>45.0</v>
      </c>
      <c r="D889" s="39" t="str">
        <f>CONCATENATE(A889,B889,C889)</f>
        <v>Sem ABAP1BP3_245</v>
      </c>
      <c r="E889" s="30">
        <v>1.3181602E7</v>
      </c>
      <c r="F889" s="42">
        <f>AVERAGE(E887:E889)</f>
        <v>12760734.67</v>
      </c>
      <c r="G889" s="25">
        <f>STDEV(E887:E889)/F889*100</f>
        <v>5.394528881</v>
      </c>
      <c r="H889" s="42">
        <f>F889-$F$868</f>
        <v>2404571.167</v>
      </c>
      <c r="J889" s="46">
        <f>AVERAGE(E887:E889)</f>
        <v>12760734.67</v>
      </c>
      <c r="K889" s="46">
        <f>STDEV(E887:E889)/F889*100</f>
        <v>5.394528881</v>
      </c>
      <c r="L889" s="45">
        <f>J889-$J$868</f>
        <v>9837381.167</v>
      </c>
      <c r="N889" s="46">
        <f>AVERAGE(E887:E889)</f>
        <v>12760734.67</v>
      </c>
      <c r="O889" s="46">
        <f>STDEV(E887:E889)/F889*100</f>
        <v>5.394528881</v>
      </c>
      <c r="P889" s="45">
        <f>N889-$N$868</f>
        <v>10204383.67</v>
      </c>
      <c r="T889" s="37" t="str">
        <f>IF(H889&gt;0,"+","-")</f>
        <v>+</v>
      </c>
      <c r="U889" s="37" t="str">
        <f>IF(L889&gt;0,"+","-")</f>
        <v>+</v>
      </c>
      <c r="V889" s="37" t="str">
        <f>IF(P889&gt;0,"+","-")</f>
        <v>+</v>
      </c>
      <c r="W889" s="38" t="str">
        <f>IF(T889="+","1",IF(U889="+","2",IF(V889="+","3","ERRADO")))</f>
        <v>1</v>
      </c>
    </row>
    <row r="890" ht="15.75" customHeight="1">
      <c r="A890" s="25" t="s">
        <v>42</v>
      </c>
      <c r="B890" s="25" t="s">
        <v>52</v>
      </c>
      <c r="C890" s="39">
        <v>45.0</v>
      </c>
      <c r="D890" s="39"/>
      <c r="E890" s="30">
        <v>1.2043316E7</v>
      </c>
      <c r="F890" s="40"/>
      <c r="J890" s="41"/>
      <c r="K890" s="41"/>
      <c r="L890" s="41"/>
      <c r="N890" s="41"/>
      <c r="O890" s="41"/>
      <c r="P890" s="41"/>
      <c r="T890" s="38"/>
      <c r="U890" s="38"/>
      <c r="V890" s="38"/>
      <c r="W890" s="38"/>
    </row>
    <row r="891" ht="15.75" customHeight="1">
      <c r="A891" s="25" t="s">
        <v>42</v>
      </c>
      <c r="B891" s="25" t="s">
        <v>52</v>
      </c>
      <c r="C891" s="39">
        <v>45.0</v>
      </c>
      <c r="D891" s="39"/>
      <c r="E891" s="30">
        <v>1.2409686E7</v>
      </c>
      <c r="F891" s="40"/>
      <c r="J891" s="41"/>
      <c r="K891" s="41"/>
      <c r="L891" s="41"/>
      <c r="N891" s="41"/>
      <c r="O891" s="41"/>
      <c r="P891" s="41"/>
      <c r="T891" s="38"/>
      <c r="U891" s="38"/>
      <c r="V891" s="38"/>
      <c r="W891" s="38"/>
    </row>
    <row r="892" ht="15.75" customHeight="1">
      <c r="A892" s="25" t="s">
        <v>42</v>
      </c>
      <c r="B892" s="25" t="s">
        <v>52</v>
      </c>
      <c r="C892" s="39">
        <v>45.0</v>
      </c>
      <c r="D892" s="39" t="str">
        <f>CONCATENATE(A892,B892,C892)</f>
        <v>Sem ABAP1BP3_345</v>
      </c>
      <c r="E892" s="30">
        <v>1.208142E7</v>
      </c>
      <c r="F892" s="42">
        <f>AVERAGE(E890:E892)</f>
        <v>12178140.67</v>
      </c>
      <c r="G892" s="25">
        <f>STDEV(E890:E892)/F892*100</f>
        <v>1.65400604</v>
      </c>
      <c r="H892" s="42">
        <f>F892-$F$868</f>
        <v>1821977.167</v>
      </c>
      <c r="J892" s="46">
        <f>AVERAGE(E890:E892)</f>
        <v>12178140.67</v>
      </c>
      <c r="K892" s="46">
        <f>STDEV(E890:E892)/F892*100</f>
        <v>1.65400604</v>
      </c>
      <c r="L892" s="45">
        <f>J892-$J$868</f>
        <v>9254787.167</v>
      </c>
      <c r="N892" s="46">
        <f>AVERAGE(E890:E892)</f>
        <v>12178140.67</v>
      </c>
      <c r="O892" s="49">
        <f>STDEV(E890:E892)/F892*100</f>
        <v>1.65400604</v>
      </c>
      <c r="P892" s="45">
        <f>N892-$N$868</f>
        <v>9621789.667</v>
      </c>
      <c r="T892" s="37" t="str">
        <f>IF(H892&gt;0,"+","-")</f>
        <v>+</v>
      </c>
      <c r="U892" s="37" t="str">
        <f>IF(L892&gt;0,"+","-")</f>
        <v>+</v>
      </c>
      <c r="V892" s="37" t="str">
        <f>IF(P892&gt;0,"+","-")</f>
        <v>+</v>
      </c>
      <c r="W892" s="38" t="str">
        <f>IF(T892="+","1",IF(U892="+","2",IF(V892="+","3","ERRADO")))</f>
        <v>1</v>
      </c>
    </row>
    <row r="893" ht="15.75" customHeight="1">
      <c r="A893" s="25" t="s">
        <v>42</v>
      </c>
      <c r="B893" s="25" t="s">
        <v>53</v>
      </c>
      <c r="C893" s="39">
        <v>45.0</v>
      </c>
      <c r="D893" s="39"/>
      <c r="E893" s="30">
        <v>1.1445859E7</v>
      </c>
      <c r="F893" s="40"/>
      <c r="J893" s="41"/>
      <c r="K893" s="41"/>
      <c r="L893" s="41"/>
      <c r="N893" s="41"/>
      <c r="O893" s="41"/>
      <c r="P893" s="41"/>
      <c r="T893" s="38"/>
      <c r="U893" s="38"/>
      <c r="V893" s="38"/>
      <c r="W893" s="38"/>
    </row>
    <row r="894" ht="15.75" customHeight="1">
      <c r="A894" s="25" t="s">
        <v>42</v>
      </c>
      <c r="B894" s="25" t="s">
        <v>53</v>
      </c>
      <c r="C894" s="39">
        <v>45.0</v>
      </c>
      <c r="D894" s="39"/>
      <c r="E894" s="30">
        <v>1.1446447E7</v>
      </c>
      <c r="F894" s="40"/>
      <c r="J894" s="41"/>
      <c r="K894" s="41"/>
      <c r="L894" s="41"/>
      <c r="N894" s="41"/>
      <c r="O894" s="41"/>
      <c r="P894" s="41"/>
      <c r="T894" s="38"/>
      <c r="U894" s="38"/>
      <c r="V894" s="38"/>
      <c r="W894" s="38"/>
    </row>
    <row r="895" ht="15.75" customHeight="1">
      <c r="A895" s="25" t="s">
        <v>42</v>
      </c>
      <c r="B895" s="25" t="s">
        <v>53</v>
      </c>
      <c r="C895" s="39">
        <v>45.0</v>
      </c>
      <c r="D895" s="39" t="str">
        <f>CONCATENATE(A895,B895,C895)</f>
        <v>Sem ABAP1BP3_445</v>
      </c>
      <c r="E895" s="30">
        <v>1.1413002E7</v>
      </c>
      <c r="F895" s="42">
        <f>AVERAGE(E893:E895)</f>
        <v>11435102.67</v>
      </c>
      <c r="G895" s="25">
        <f>STDEV(E893:E895)/F895*100</f>
        <v>0.1673968063</v>
      </c>
      <c r="H895" s="42">
        <f>F895-$F$868</f>
        <v>1078939.167</v>
      </c>
      <c r="J895" s="46">
        <f>AVERAGE(E893:E895)</f>
        <v>11435102.67</v>
      </c>
      <c r="K895" s="46">
        <f>STDEV(E893:E895)/F895*100</f>
        <v>0.1673968063</v>
      </c>
      <c r="L895" s="45">
        <f>J895-$J$868</f>
        <v>8511749.167</v>
      </c>
      <c r="N895" s="46">
        <f>AVERAGE(E893:E895)</f>
        <v>11435102.67</v>
      </c>
      <c r="O895" s="46">
        <f>STDEV(E893:E895)/F895*100</f>
        <v>0.1673968063</v>
      </c>
      <c r="P895" s="45">
        <f>N895-$N$868</f>
        <v>8878751.667</v>
      </c>
      <c r="T895" s="37" t="str">
        <f>IF(H895&gt;0,"+","-")</f>
        <v>+</v>
      </c>
      <c r="U895" s="37" t="str">
        <f>IF(L895&gt;0,"+","-")</f>
        <v>+</v>
      </c>
      <c r="V895" s="37" t="str">
        <f>IF(P895&gt;0,"+","-")</f>
        <v>+</v>
      </c>
      <c r="W895" s="38" t="str">
        <f>IF(T895="+","1",IF(U895="+","2",IF(V895="+","3","ERRADO")))</f>
        <v>1</v>
      </c>
    </row>
    <row r="896" ht="15.75" customHeight="1">
      <c r="A896" s="25" t="s">
        <v>42</v>
      </c>
      <c r="B896" s="25" t="s">
        <v>54</v>
      </c>
      <c r="C896" s="39">
        <v>45.0</v>
      </c>
      <c r="D896" s="39"/>
      <c r="E896" s="30">
        <v>1.134491E7</v>
      </c>
      <c r="F896" s="40"/>
      <c r="J896" s="41"/>
      <c r="K896" s="41"/>
      <c r="L896" s="41"/>
      <c r="N896" s="41"/>
      <c r="O896" s="41"/>
      <c r="P896" s="41"/>
      <c r="T896" s="38"/>
      <c r="U896" s="38"/>
      <c r="V896" s="38"/>
      <c r="W896" s="38"/>
    </row>
    <row r="897" ht="15.75" customHeight="1">
      <c r="A897" s="25" t="s">
        <v>42</v>
      </c>
      <c r="B897" s="25" t="s">
        <v>54</v>
      </c>
      <c r="C897" s="39">
        <v>45.0</v>
      </c>
      <c r="D897" s="39"/>
      <c r="E897" s="30">
        <v>1.1311366E7</v>
      </c>
      <c r="F897" s="40"/>
      <c r="J897" s="41"/>
      <c r="K897" s="41"/>
      <c r="L897" s="41"/>
      <c r="N897" s="41"/>
      <c r="O897" s="41"/>
      <c r="P897" s="41"/>
      <c r="T897" s="38"/>
      <c r="U897" s="38"/>
      <c r="V897" s="38"/>
      <c r="W897" s="38"/>
    </row>
    <row r="898" ht="15.75" customHeight="1">
      <c r="A898" s="25" t="s">
        <v>42</v>
      </c>
      <c r="B898" s="25" t="s">
        <v>54</v>
      </c>
      <c r="C898" s="39">
        <v>45.0</v>
      </c>
      <c r="D898" s="39" t="str">
        <f>CONCATENATE(A898,B898,C898)</f>
        <v>Sem ABAP1BP3_545</v>
      </c>
      <c r="E898" s="30">
        <v>1.1639833E7</v>
      </c>
      <c r="F898" s="42">
        <f>AVERAGE(E896:E898)</f>
        <v>11432036.33</v>
      </c>
      <c r="G898" s="25">
        <f>STDEV(E896:E898)/F898*100</f>
        <v>1.580970106</v>
      </c>
      <c r="H898" s="42">
        <f>F898-$F$868</f>
        <v>1075872.833</v>
      </c>
      <c r="J898" s="46">
        <f>AVERAGE(E896:E898)</f>
        <v>11432036.33</v>
      </c>
      <c r="K898" s="46">
        <f>STDEV(E896:E898)/F898*100</f>
        <v>1.580970106</v>
      </c>
      <c r="L898" s="45">
        <f>J898-$J$868</f>
        <v>8508682.833</v>
      </c>
      <c r="N898" s="46">
        <f>AVERAGE(E896:E898)</f>
        <v>11432036.33</v>
      </c>
      <c r="O898" s="46">
        <f>STDEV(E896:E898)/F898*100</f>
        <v>1.580970106</v>
      </c>
      <c r="P898" s="45">
        <f>N898-$N$868</f>
        <v>8875685.333</v>
      </c>
      <c r="T898" s="37" t="str">
        <f>IF(H898&gt;0,"+","-")</f>
        <v>+</v>
      </c>
      <c r="U898" s="37" t="str">
        <f>IF(L898&gt;0,"+","-")</f>
        <v>+</v>
      </c>
      <c r="V898" s="37" t="str">
        <f>IF(P898&gt;0,"+","-")</f>
        <v>+</v>
      </c>
      <c r="W898" s="38" t="str">
        <f>IF(T898="+","1",IF(U898="+","2",IF(V898="+","3","ERRADO")))</f>
        <v>1</v>
      </c>
    </row>
    <row r="899" ht="15.75" customHeight="1">
      <c r="A899" s="25" t="s">
        <v>42</v>
      </c>
      <c r="B899" s="25" t="s">
        <v>55</v>
      </c>
      <c r="C899" s="39">
        <v>45.0</v>
      </c>
      <c r="D899" s="39"/>
      <c r="E899" s="31">
        <v>1.4499034E7</v>
      </c>
      <c r="F899" s="40"/>
      <c r="J899" s="41"/>
      <c r="K899" s="41"/>
      <c r="L899" s="41"/>
      <c r="N899" s="41"/>
      <c r="O899" s="41"/>
      <c r="P899" s="41"/>
      <c r="T899" s="38"/>
      <c r="U899" s="38"/>
      <c r="V899" s="38"/>
      <c r="W899" s="38"/>
    </row>
    <row r="900" ht="15.75" customHeight="1">
      <c r="A900" s="25" t="s">
        <v>42</v>
      </c>
      <c r="B900" s="25" t="s">
        <v>55</v>
      </c>
      <c r="C900" s="39">
        <v>45.0</v>
      </c>
      <c r="D900" s="39"/>
      <c r="E900" s="31">
        <v>1.3884463E7</v>
      </c>
      <c r="F900" s="40"/>
      <c r="J900" s="41"/>
      <c r="K900" s="41"/>
      <c r="L900" s="41"/>
      <c r="N900" s="41"/>
      <c r="O900" s="41"/>
      <c r="P900" s="41"/>
      <c r="T900" s="38"/>
      <c r="U900" s="38"/>
      <c r="V900" s="38"/>
      <c r="W900" s="38"/>
    </row>
    <row r="901" ht="15.75" customHeight="1">
      <c r="A901" s="25" t="s">
        <v>42</v>
      </c>
      <c r="B901" s="25" t="s">
        <v>55</v>
      </c>
      <c r="C901" s="39">
        <v>45.0</v>
      </c>
      <c r="D901" s="39" t="str">
        <f>CONCATENATE(A901,B901,C901)</f>
        <v>Sem ABAP10BP3_145</v>
      </c>
      <c r="E901" s="31">
        <v>1.4890172E7</v>
      </c>
      <c r="F901" s="42">
        <f>AVERAGE(E899:E901)</f>
        <v>14424556.33</v>
      </c>
      <c r="G901" s="25">
        <f>STDEV(E899:E901)/F901*100</f>
        <v>3.514660618</v>
      </c>
      <c r="H901" s="42">
        <f>F901-$F$868</f>
        <v>4068392.833</v>
      </c>
      <c r="J901" s="46">
        <f>AVERAGE(E899:E901)</f>
        <v>14424556.33</v>
      </c>
      <c r="K901" s="46">
        <f>STDEV(E899:E901)/F901*100</f>
        <v>3.514660618</v>
      </c>
      <c r="L901" s="45">
        <f>J901-$J$868</f>
        <v>11501202.83</v>
      </c>
      <c r="N901" s="46">
        <f>AVERAGE(E899:E901)</f>
        <v>14424556.33</v>
      </c>
      <c r="O901" s="46">
        <f>STDEV(E899:E901)/F901*100</f>
        <v>3.514660618</v>
      </c>
      <c r="P901" s="45">
        <f>N901-$N$868</f>
        <v>11868205.33</v>
      </c>
      <c r="T901" s="37" t="str">
        <f>IF(H901&gt;0,"+","-")</f>
        <v>+</v>
      </c>
      <c r="U901" s="37" t="str">
        <f>IF(L901&gt;0,"+","-")</f>
        <v>+</v>
      </c>
      <c r="V901" s="37" t="str">
        <f>IF(P901&gt;0,"+","-")</f>
        <v>+</v>
      </c>
      <c r="W901" s="38" t="str">
        <f>IF(T901="+","1",IF(U901="+","2",IF(V901="+","3","ERRADO")))</f>
        <v>1</v>
      </c>
    </row>
    <row r="902" ht="15.75" customHeight="1">
      <c r="A902" s="25" t="s">
        <v>42</v>
      </c>
      <c r="B902" s="25" t="s">
        <v>56</v>
      </c>
      <c r="C902" s="39">
        <v>45.0</v>
      </c>
      <c r="D902" s="39"/>
      <c r="E902" s="31">
        <v>1.1671327E7</v>
      </c>
      <c r="F902" s="40"/>
      <c r="J902" s="41"/>
      <c r="K902" s="41"/>
      <c r="L902" s="41"/>
      <c r="N902" s="41"/>
      <c r="O902" s="41"/>
      <c r="P902" s="41"/>
      <c r="T902" s="38"/>
      <c r="U902" s="38"/>
      <c r="V902" s="38"/>
      <c r="W902" s="38"/>
    </row>
    <row r="903" ht="15.75" customHeight="1">
      <c r="A903" s="25" t="s">
        <v>42</v>
      </c>
      <c r="B903" s="50" t="s">
        <v>56</v>
      </c>
      <c r="C903" s="39">
        <v>45.0</v>
      </c>
      <c r="D903" s="39"/>
      <c r="E903" s="31">
        <v>1.0344922E7</v>
      </c>
      <c r="F903" s="40"/>
      <c r="J903" s="41"/>
      <c r="K903" s="41"/>
      <c r="L903" s="41"/>
      <c r="N903" s="41"/>
      <c r="O903" s="41"/>
      <c r="P903" s="41"/>
      <c r="T903" s="38"/>
      <c r="U903" s="38"/>
      <c r="V903" s="38"/>
      <c r="W903" s="38"/>
    </row>
    <row r="904" ht="15.75" customHeight="1">
      <c r="A904" s="25" t="s">
        <v>42</v>
      </c>
      <c r="B904" s="50" t="s">
        <v>56</v>
      </c>
      <c r="C904" s="39">
        <v>45.0</v>
      </c>
      <c r="D904" s="39" t="str">
        <f>CONCATENATE(A904,B904,C904)</f>
        <v>Sem ABAP10BP3_245</v>
      </c>
      <c r="E904" s="31">
        <v>1.0750698E7</v>
      </c>
      <c r="F904" s="42">
        <f>AVERAGE(E902:E904)</f>
        <v>10922315.67</v>
      </c>
      <c r="G904" s="25">
        <f>STDEV(E902:E904)/F904*100</f>
        <v>6.222601095</v>
      </c>
      <c r="H904" s="42">
        <f>F904-$F$868</f>
        <v>566152.1667</v>
      </c>
      <c r="J904" s="46">
        <f>AVERAGE(E902:E904)</f>
        <v>10922315.67</v>
      </c>
      <c r="K904" s="46">
        <f>STDEV(E902:E904)/F904*100</f>
        <v>6.222601095</v>
      </c>
      <c r="L904" s="45">
        <f>J904-$J$868</f>
        <v>7998962.167</v>
      </c>
      <c r="N904" s="46">
        <f>AVERAGE(E902:E904)</f>
        <v>10922315.67</v>
      </c>
      <c r="O904" s="49">
        <f>STDEV(E902:E904)/F904*100</f>
        <v>6.222601095</v>
      </c>
      <c r="P904" s="45">
        <f>N904-$N$868</f>
        <v>8365964.667</v>
      </c>
      <c r="T904" s="37" t="str">
        <f>IF(H904&gt;0,"+","-")</f>
        <v>+</v>
      </c>
      <c r="U904" s="37" t="str">
        <f>IF(L904&gt;0,"+","-")</f>
        <v>+</v>
      </c>
      <c r="V904" s="37" t="str">
        <f>IF(P904&gt;0,"+","-")</f>
        <v>+</v>
      </c>
      <c r="W904" s="38" t="str">
        <f>IF(T904="+","1",IF(U904="+","2",IF(V904="+","3","ERRADO")))</f>
        <v>1</v>
      </c>
    </row>
    <row r="905" ht="15.75" customHeight="1">
      <c r="A905" s="25" t="s">
        <v>42</v>
      </c>
      <c r="B905" s="50" t="s">
        <v>57</v>
      </c>
      <c r="C905" s="39">
        <v>45.0</v>
      </c>
      <c r="D905" s="39"/>
      <c r="E905" s="31">
        <v>3.2228142E7</v>
      </c>
      <c r="F905" s="40"/>
      <c r="J905" s="41"/>
      <c r="K905" s="41"/>
      <c r="L905" s="41"/>
      <c r="N905" s="41"/>
      <c r="O905" s="41"/>
      <c r="P905" s="41"/>
      <c r="T905" s="38"/>
      <c r="U905" s="38"/>
      <c r="V905" s="38"/>
      <c r="W905" s="38"/>
    </row>
    <row r="906" ht="15.75" customHeight="1">
      <c r="A906" s="25" t="s">
        <v>42</v>
      </c>
      <c r="B906" s="50" t="s">
        <v>57</v>
      </c>
      <c r="C906" s="39">
        <v>45.0</v>
      </c>
      <c r="D906" s="39"/>
      <c r="E906" s="31">
        <v>3.216269E7</v>
      </c>
      <c r="F906" s="40"/>
      <c r="J906" s="41"/>
      <c r="K906" s="41"/>
      <c r="L906" s="41"/>
      <c r="N906" s="41"/>
      <c r="O906" s="41"/>
      <c r="P906" s="41"/>
      <c r="T906" s="38"/>
      <c r="U906" s="38"/>
      <c r="V906" s="38"/>
      <c r="W906" s="38"/>
    </row>
    <row r="907" ht="15.75" customHeight="1">
      <c r="A907" s="25" t="s">
        <v>42</v>
      </c>
      <c r="B907" s="50" t="s">
        <v>57</v>
      </c>
      <c r="C907" s="39">
        <v>45.0</v>
      </c>
      <c r="D907" s="39" t="str">
        <f>CONCATENATE(A907,B907,C907)</f>
        <v>Sem ABAP10BP3_345</v>
      </c>
      <c r="E907" s="31">
        <v>3.433288E7</v>
      </c>
      <c r="F907" s="42">
        <f>AVERAGE(E905:E907)</f>
        <v>32907904</v>
      </c>
      <c r="G907" s="25">
        <f>STDEV(E905:E907)/F907*100</f>
        <v>3.751376166</v>
      </c>
      <c r="H907" s="42">
        <f>F907-$F$868</f>
        <v>22551740.5</v>
      </c>
      <c r="J907" s="46">
        <f>AVERAGE(E905:E907)</f>
        <v>32907904</v>
      </c>
      <c r="K907" s="46">
        <f>STDEV(E905:E907)/F907*100</f>
        <v>3.751376166</v>
      </c>
      <c r="L907" s="45">
        <f>J907-$J$868</f>
        <v>29984550.5</v>
      </c>
      <c r="N907" s="46">
        <f>AVERAGE(E905:E907)</f>
        <v>32907904</v>
      </c>
      <c r="O907" s="46">
        <f>STDEV(E905:E907)/F907*100</f>
        <v>3.751376166</v>
      </c>
      <c r="P907" s="45">
        <f>N907-$N$868</f>
        <v>30351553</v>
      </c>
      <c r="T907" s="37" t="str">
        <f>IF(H907&gt;0,"+","-")</f>
        <v>+</v>
      </c>
      <c r="U907" s="37" t="str">
        <f>IF(L907&gt;0,"+","-")</f>
        <v>+</v>
      </c>
      <c r="V907" s="37" t="str">
        <f>IF(P907&gt;0,"+","-")</f>
        <v>+</v>
      </c>
      <c r="W907" s="38" t="str">
        <f>IF(T907="+","1",IF(U907="+","2",IF(V907="+","3","ERRADO")))</f>
        <v>1</v>
      </c>
    </row>
    <row r="908" ht="15.75" customHeight="1">
      <c r="A908" s="25" t="s">
        <v>42</v>
      </c>
      <c r="B908" s="50" t="s">
        <v>58</v>
      </c>
      <c r="C908" s="39">
        <v>45.0</v>
      </c>
      <c r="D908" s="39"/>
      <c r="F908" s="40"/>
      <c r="I908" s="31">
        <v>1.9321518E7</v>
      </c>
      <c r="J908" s="41"/>
      <c r="K908" s="41"/>
      <c r="L908" s="41"/>
      <c r="N908" s="41"/>
      <c r="O908" s="41"/>
      <c r="P908" s="41"/>
      <c r="T908" s="38"/>
      <c r="U908" s="38"/>
      <c r="V908" s="38"/>
      <c r="W908" s="38"/>
    </row>
    <row r="909" ht="15.75" customHeight="1">
      <c r="A909" s="25" t="s">
        <v>42</v>
      </c>
      <c r="B909" s="50" t="s">
        <v>58</v>
      </c>
      <c r="C909" s="39">
        <v>45.0</v>
      </c>
      <c r="D909" s="39"/>
      <c r="E909" s="31">
        <v>1.5708615E7</v>
      </c>
      <c r="F909" s="40"/>
      <c r="J909" s="41"/>
      <c r="K909" s="41"/>
      <c r="L909" s="41"/>
      <c r="N909" s="41"/>
      <c r="O909" s="41"/>
      <c r="P909" s="41"/>
      <c r="T909" s="38"/>
      <c r="U909" s="38"/>
      <c r="V909" s="38"/>
      <c r="W909" s="38"/>
    </row>
    <row r="910" ht="15.75" customHeight="1">
      <c r="A910" s="25" t="s">
        <v>42</v>
      </c>
      <c r="B910" s="50" t="s">
        <v>58</v>
      </c>
      <c r="C910" s="39">
        <v>45.0</v>
      </c>
      <c r="D910" s="39" t="str">
        <f>CONCATENATE(A910,B910,C910)</f>
        <v>Sem ABAP10BP3_445</v>
      </c>
      <c r="E910" s="31">
        <v>1.6034026E7</v>
      </c>
      <c r="F910" s="42">
        <f>AVERAGE(E908:E910)</f>
        <v>15871320.5</v>
      </c>
      <c r="G910" s="48">
        <f>STDEV(E908:E910)/F910*100</f>
        <v>1.449786896</v>
      </c>
      <c r="H910" s="42">
        <f>F910-$F$868</f>
        <v>5515157</v>
      </c>
      <c r="J910" s="46">
        <f>AVERAGE(E908:E910)</f>
        <v>15871320.5</v>
      </c>
      <c r="K910" s="46">
        <f>STDEV(E908:E910)/F910*100</f>
        <v>1.449786896</v>
      </c>
      <c r="L910" s="45">
        <f>J910-$J$868</f>
        <v>12947967</v>
      </c>
      <c r="N910" s="46">
        <f>AVERAGE(E908:E910)</f>
        <v>15871320.5</v>
      </c>
      <c r="O910" s="46">
        <f>STDEV(E908:E910)/F910*100</f>
        <v>1.449786896</v>
      </c>
      <c r="P910" s="45">
        <f>N910-$N$868</f>
        <v>13314969.5</v>
      </c>
      <c r="T910" s="37" t="str">
        <f>IF(H910&gt;0,"+","-")</f>
        <v>+</v>
      </c>
      <c r="U910" s="37" t="str">
        <f>IF(L910&gt;0,"+","-")</f>
        <v>+</v>
      </c>
      <c r="V910" s="37" t="str">
        <f>IF(P910&gt;0,"+","-")</f>
        <v>+</v>
      </c>
      <c r="W910" s="38" t="str">
        <f>IF(T910="+","1",IF(U910="+","2",IF(V910="+","3","ERRADO")))</f>
        <v>1</v>
      </c>
    </row>
    <row r="911" ht="15.75" customHeight="1">
      <c r="A911" s="25" t="s">
        <v>42</v>
      </c>
      <c r="B911" s="50" t="s">
        <v>59</v>
      </c>
      <c r="C911" s="39">
        <v>45.0</v>
      </c>
      <c r="D911" s="39"/>
      <c r="E911" s="31">
        <v>1.0426843E7</v>
      </c>
      <c r="F911" s="40"/>
      <c r="J911" s="41"/>
      <c r="K911" s="41"/>
      <c r="L911" s="41"/>
      <c r="N911" s="41"/>
      <c r="O911" s="41"/>
      <c r="P911" s="41"/>
      <c r="T911" s="38"/>
      <c r="U911" s="38"/>
      <c r="V911" s="38"/>
      <c r="W911" s="38"/>
    </row>
    <row r="912" ht="15.75" customHeight="1">
      <c r="A912" s="25" t="s">
        <v>42</v>
      </c>
      <c r="B912" s="50" t="s">
        <v>59</v>
      </c>
      <c r="C912" s="39">
        <v>45.0</v>
      </c>
      <c r="D912" s="39"/>
      <c r="E912" s="31">
        <v>1.078213E7</v>
      </c>
      <c r="F912" s="40"/>
      <c r="J912" s="41"/>
      <c r="K912" s="41"/>
      <c r="L912" s="41"/>
      <c r="N912" s="41"/>
      <c r="O912" s="41"/>
      <c r="P912" s="41"/>
      <c r="T912" s="38"/>
      <c r="U912" s="38"/>
      <c r="V912" s="38"/>
      <c r="W912" s="38"/>
    </row>
    <row r="913" ht="15.75" customHeight="1">
      <c r="A913" s="25" t="s">
        <v>42</v>
      </c>
      <c r="B913" s="50" t="s">
        <v>59</v>
      </c>
      <c r="C913" s="39">
        <v>45.0</v>
      </c>
      <c r="D913" s="39" t="str">
        <f>CONCATENATE(A913,B913,C913)</f>
        <v>Sem ABAP10BP3_545</v>
      </c>
      <c r="E913" s="31">
        <v>1.099075E7</v>
      </c>
      <c r="F913" s="42">
        <f>AVERAGE(E911:E913)</f>
        <v>10733241</v>
      </c>
      <c r="G913" s="25">
        <f>STDEV(E911:E913)/F913*100</f>
        <v>2.656370739</v>
      </c>
      <c r="H913" s="42">
        <f>F913-$F$868</f>
        <v>377077.5</v>
      </c>
      <c r="J913" s="46">
        <f>AVERAGE(E911:E913)</f>
        <v>10733241</v>
      </c>
      <c r="K913" s="46">
        <f>STDEV(E911:E913)/F913*100</f>
        <v>2.656370739</v>
      </c>
      <c r="L913" s="45">
        <f>J913-$J$868</f>
        <v>7809887.5</v>
      </c>
      <c r="N913" s="46">
        <f>AVERAGE(E911:E913)</f>
        <v>10733241</v>
      </c>
      <c r="O913" s="49">
        <f>STDEV(E911:E913)/F913*100</f>
        <v>2.656370739</v>
      </c>
      <c r="P913" s="45">
        <f>N913-$N$868</f>
        <v>8176890</v>
      </c>
      <c r="T913" s="37" t="str">
        <f>IF(H913&gt;0,"+","-")</f>
        <v>+</v>
      </c>
      <c r="U913" s="37" t="str">
        <f>IF(L913&gt;0,"+","-")</f>
        <v>+</v>
      </c>
      <c r="V913" s="37" t="str">
        <f>IF(P913&gt;0,"+","-")</f>
        <v>+</v>
      </c>
      <c r="W913" s="38" t="str">
        <f>IF(T913="+","1",IF(U913="+","2",IF(V913="+","3","ERRADO")))</f>
        <v>1</v>
      </c>
    </row>
    <row r="914" ht="15.75" customHeight="1">
      <c r="A914" s="51" t="s">
        <v>60</v>
      </c>
      <c r="B914" s="51" t="s">
        <v>43</v>
      </c>
      <c r="C914" s="39">
        <v>45.0</v>
      </c>
      <c r="D914" s="39"/>
      <c r="E914" s="28">
        <v>6085910.0</v>
      </c>
      <c r="F914" s="40"/>
      <c r="J914" s="53"/>
      <c r="K914" s="53"/>
      <c r="L914" s="53"/>
      <c r="N914" s="53"/>
      <c r="O914" s="53"/>
      <c r="P914" s="53"/>
      <c r="T914" s="38"/>
      <c r="U914" s="38"/>
      <c r="V914" s="38"/>
      <c r="W914" s="38"/>
    </row>
    <row r="915" ht="15.75" customHeight="1">
      <c r="A915" s="51" t="s">
        <v>60</v>
      </c>
      <c r="B915" s="51" t="s">
        <v>43</v>
      </c>
      <c r="C915" s="39">
        <v>45.0</v>
      </c>
      <c r="D915" s="39"/>
      <c r="E915" s="28">
        <v>6749160.0</v>
      </c>
      <c r="F915" s="40"/>
      <c r="J915" s="53"/>
      <c r="K915" s="53"/>
      <c r="L915" s="53"/>
      <c r="N915" s="53"/>
      <c r="O915" s="53"/>
      <c r="P915" s="53"/>
      <c r="T915" s="38"/>
      <c r="U915" s="38"/>
      <c r="V915" s="38"/>
      <c r="W915" s="38"/>
    </row>
    <row r="916" ht="15.75" customHeight="1">
      <c r="A916" s="51" t="s">
        <v>60</v>
      </c>
      <c r="B916" s="51" t="s">
        <v>43</v>
      </c>
      <c r="C916" s="39">
        <v>45.0</v>
      </c>
      <c r="D916" s="39" t="str">
        <f>CONCATENATE(A916,B916,C916)</f>
        <v>Com ABAPbranco45</v>
      </c>
      <c r="E916" s="28">
        <v>7075101.0</v>
      </c>
      <c r="F916" s="42">
        <f>AVERAGE(E914:E916)</f>
        <v>6636723.667</v>
      </c>
      <c r="G916" s="25">
        <f>STDEV(E914:E916)/F916*100</f>
        <v>7.595456091</v>
      </c>
      <c r="H916" s="25" t="s">
        <v>44</v>
      </c>
      <c r="J916" s="43">
        <v>4635112.666666667</v>
      </c>
      <c r="K916" s="41" t="s">
        <v>44</v>
      </c>
      <c r="L916" s="41" t="s">
        <v>44</v>
      </c>
      <c r="N916" s="43">
        <v>4635112.666666667</v>
      </c>
      <c r="O916" s="41" t="s">
        <v>44</v>
      </c>
      <c r="P916" s="41" t="s">
        <v>44</v>
      </c>
      <c r="T916" s="38"/>
      <c r="U916" s="38"/>
      <c r="V916" s="38"/>
      <c r="W916" s="38"/>
    </row>
    <row r="917" ht="15.75" customHeight="1">
      <c r="A917" s="51" t="s">
        <v>60</v>
      </c>
      <c r="B917" s="51" t="s">
        <v>45</v>
      </c>
      <c r="C917" s="39">
        <v>45.0</v>
      </c>
      <c r="D917" s="39"/>
      <c r="E917" s="29">
        <v>2.8320896E7</v>
      </c>
      <c r="F917" s="40"/>
      <c r="J917" s="41"/>
      <c r="K917" s="41"/>
      <c r="L917" s="41"/>
      <c r="N917" s="41"/>
      <c r="O917" s="41"/>
      <c r="P917" s="41"/>
      <c r="T917" s="38"/>
      <c r="U917" s="38"/>
      <c r="V917" s="38"/>
      <c r="W917" s="38"/>
    </row>
    <row r="918" ht="15.75" customHeight="1">
      <c r="A918" s="51" t="s">
        <v>60</v>
      </c>
      <c r="B918" s="51" t="s">
        <v>45</v>
      </c>
      <c r="C918" s="39">
        <v>45.0</v>
      </c>
      <c r="D918" s="39"/>
      <c r="E918" s="29">
        <v>2.6823522E7</v>
      </c>
      <c r="F918" s="40"/>
      <c r="J918" s="41"/>
      <c r="K918" s="41"/>
      <c r="L918" s="41"/>
      <c r="N918" s="41"/>
      <c r="O918" s="41"/>
      <c r="P918" s="41"/>
      <c r="T918" s="38"/>
      <c r="U918" s="38"/>
      <c r="V918" s="38"/>
      <c r="W918" s="38"/>
    </row>
    <row r="919" ht="15.75" customHeight="1">
      <c r="A919" s="51" t="s">
        <v>60</v>
      </c>
      <c r="B919" s="51" t="s">
        <v>45</v>
      </c>
      <c r="C919" s="39">
        <v>45.0</v>
      </c>
      <c r="D919" s="39" t="str">
        <f>CONCATENATE(A919,B919,C919)</f>
        <v>Com ABAPC145</v>
      </c>
      <c r="E919" s="29">
        <v>2.4682228E7</v>
      </c>
      <c r="F919" s="42">
        <f>AVERAGE(E917:E919)</f>
        <v>26608882</v>
      </c>
      <c r="G919" s="25">
        <f>STDEV(E917:E919)/F919*100</f>
        <v>6.872913091</v>
      </c>
      <c r="H919" s="42">
        <f>F919-$F$915</f>
        <v>26608882</v>
      </c>
      <c r="J919" s="46">
        <f>AVERAGE(E917:E919)</f>
        <v>26608882</v>
      </c>
      <c r="K919" s="46">
        <f>STDEV(E917:E919)/F919*100</f>
        <v>6.872913091</v>
      </c>
      <c r="L919" s="45">
        <f>J919-$J$916</f>
        <v>21973769.33</v>
      </c>
      <c r="N919" s="46">
        <f>AVERAGE(E917:E919)</f>
        <v>26608882</v>
      </c>
      <c r="O919" s="46">
        <f>STDEV(E917:E919)/F919*100</f>
        <v>6.872913091</v>
      </c>
      <c r="P919" s="45">
        <f>N919-$N$916</f>
        <v>21973769.33</v>
      </c>
      <c r="T919" s="37" t="str">
        <f>IF(H919&gt;0,"+","-")</f>
        <v>+</v>
      </c>
      <c r="U919" s="37" t="str">
        <f>IF(L919&gt;0,"+","-")</f>
        <v>+</v>
      </c>
      <c r="V919" s="37" t="str">
        <f>IF(P919&gt;0,"+","-")</f>
        <v>+</v>
      </c>
      <c r="W919" s="38" t="str">
        <f>IF(T919="+","1",IF(U919="+","2",IF(V919="+","3","ERRADO")))</f>
        <v>1</v>
      </c>
    </row>
    <row r="920" ht="15.75" customHeight="1">
      <c r="A920" s="51" t="s">
        <v>60</v>
      </c>
      <c r="B920" s="51" t="s">
        <v>46</v>
      </c>
      <c r="C920" s="39">
        <v>45.0</v>
      </c>
      <c r="D920" s="39"/>
      <c r="E920" s="29">
        <v>1.6482084E7</v>
      </c>
      <c r="F920" s="40"/>
      <c r="J920" s="41"/>
      <c r="K920" s="41"/>
      <c r="L920" s="41"/>
      <c r="N920" s="41"/>
      <c r="O920" s="41"/>
      <c r="P920" s="41"/>
      <c r="T920" s="38"/>
      <c r="U920" s="38"/>
      <c r="V920" s="38"/>
      <c r="W920" s="38"/>
    </row>
    <row r="921" ht="15.75" customHeight="1">
      <c r="A921" s="51" t="s">
        <v>60</v>
      </c>
      <c r="B921" s="51" t="s">
        <v>46</v>
      </c>
      <c r="C921" s="39">
        <v>45.0</v>
      </c>
      <c r="D921" s="39"/>
      <c r="E921" s="29">
        <v>1.679172E7</v>
      </c>
      <c r="F921" s="40"/>
      <c r="J921" s="41"/>
      <c r="K921" s="41"/>
      <c r="L921" s="41"/>
      <c r="N921" s="41"/>
      <c r="O921" s="41"/>
      <c r="P921" s="41"/>
      <c r="T921" s="38"/>
      <c r="U921" s="38"/>
      <c r="V921" s="38"/>
      <c r="W921" s="38"/>
    </row>
    <row r="922" ht="15.75" customHeight="1">
      <c r="A922" s="51" t="s">
        <v>60</v>
      </c>
      <c r="B922" s="51" t="s">
        <v>46</v>
      </c>
      <c r="C922" s="39">
        <v>45.0</v>
      </c>
      <c r="D922" s="39" t="str">
        <f>CONCATENATE(A922,B922,C922)</f>
        <v>Com ABAPC245</v>
      </c>
      <c r="E922" s="29">
        <v>1.9910652E7</v>
      </c>
      <c r="F922" s="42">
        <f>AVERAGE(E920:E922)</f>
        <v>17728152</v>
      </c>
      <c r="G922" s="25">
        <f>STDEV(E920:E922)/F922*100</f>
        <v>10.69728199</v>
      </c>
      <c r="H922" s="42">
        <f>F922-$F$915</f>
        <v>17728152</v>
      </c>
      <c r="J922" s="46">
        <f>AVERAGE(E920:E922)</f>
        <v>17728152</v>
      </c>
      <c r="K922" s="46">
        <f>STDEV(E920:E922)/F922*100</f>
        <v>10.69728199</v>
      </c>
      <c r="L922" s="45">
        <f>J922-$J$916</f>
        <v>13093039.33</v>
      </c>
      <c r="N922" s="46">
        <f>AVERAGE(E920:E922)</f>
        <v>17728152</v>
      </c>
      <c r="O922" s="46">
        <f>STDEV(E920:E922)/F922*100</f>
        <v>10.69728199</v>
      </c>
      <c r="P922" s="45">
        <f>N922-$N$916</f>
        <v>13093039.33</v>
      </c>
      <c r="T922" s="37" t="str">
        <f>IF(H922&gt;0,"+","-")</f>
        <v>+</v>
      </c>
      <c r="U922" s="37" t="str">
        <f>IF(L922&gt;0,"+","-")</f>
        <v>+</v>
      </c>
      <c r="V922" s="37" t="str">
        <f>IF(P922&gt;0,"+","-")</f>
        <v>+</v>
      </c>
      <c r="W922" s="38" t="str">
        <f>IF(T922="+","1",IF(U922="+","2",IF(V922="+","3","ERRADO")))</f>
        <v>1</v>
      </c>
    </row>
    <row r="923" ht="15.75" customHeight="1">
      <c r="A923" s="51" t="s">
        <v>60</v>
      </c>
      <c r="B923" s="51" t="s">
        <v>47</v>
      </c>
      <c r="C923" s="39">
        <v>45.0</v>
      </c>
      <c r="D923" s="39"/>
      <c r="F923" s="40"/>
      <c r="I923" s="29">
        <v>1.347776E7</v>
      </c>
      <c r="J923" s="41"/>
      <c r="K923" s="41"/>
      <c r="L923" s="41"/>
      <c r="N923" s="41"/>
      <c r="O923" s="41"/>
      <c r="P923" s="41"/>
      <c r="T923" s="38"/>
      <c r="U923" s="38"/>
      <c r="V923" s="38"/>
      <c r="W923" s="38"/>
    </row>
    <row r="924" ht="15.75" customHeight="1">
      <c r="A924" s="51" t="s">
        <v>60</v>
      </c>
      <c r="B924" s="51" t="s">
        <v>47</v>
      </c>
      <c r="C924" s="39">
        <v>45.0</v>
      </c>
      <c r="D924" s="39"/>
      <c r="E924" s="29">
        <v>1.531069E7</v>
      </c>
      <c r="F924" s="40"/>
      <c r="J924" s="41"/>
      <c r="K924" s="41"/>
      <c r="L924" s="41"/>
      <c r="N924" s="41"/>
      <c r="O924" s="41"/>
      <c r="P924" s="41"/>
      <c r="T924" s="38"/>
      <c r="U924" s="38"/>
      <c r="V924" s="38"/>
      <c r="W924" s="38"/>
    </row>
    <row r="925" ht="15.75" customHeight="1">
      <c r="A925" s="51" t="s">
        <v>60</v>
      </c>
      <c r="B925" s="51" t="s">
        <v>47</v>
      </c>
      <c r="C925" s="39">
        <v>45.0</v>
      </c>
      <c r="D925" s="39" t="str">
        <f>CONCATENATE(A925,B925,C925)</f>
        <v>Com ABAPC345</v>
      </c>
      <c r="E925" s="29">
        <v>1.7298068E7</v>
      </c>
      <c r="F925" s="42">
        <f>AVERAGE(E923:E925)</f>
        <v>16304379</v>
      </c>
      <c r="G925" s="48">
        <f>STDEV(E923:E925)/F925*100</f>
        <v>8.619086079</v>
      </c>
      <c r="H925" s="42">
        <f>F925-$F$915</f>
        <v>16304379</v>
      </c>
      <c r="J925" s="46">
        <f>AVERAGE(E923:E925)</f>
        <v>16304379</v>
      </c>
      <c r="K925" s="46">
        <f>STDEV(E923:E925)/F925*100</f>
        <v>8.619086079</v>
      </c>
      <c r="L925" s="45">
        <f>J925-$J$916</f>
        <v>11669266.33</v>
      </c>
      <c r="N925" s="46">
        <f>AVERAGE(E923:E925)</f>
        <v>16304379</v>
      </c>
      <c r="O925" s="49">
        <f>STDEV(E923:E925)/F925*100</f>
        <v>8.619086079</v>
      </c>
      <c r="P925" s="45">
        <f>N925-$N$916</f>
        <v>11669266.33</v>
      </c>
      <c r="T925" s="37" t="str">
        <f>IF(H925&gt;0,"+","-")</f>
        <v>+</v>
      </c>
      <c r="U925" s="37" t="str">
        <f>IF(L925&gt;0,"+","-")</f>
        <v>+</v>
      </c>
      <c r="V925" s="37" t="str">
        <f>IF(P925&gt;0,"+","-")</f>
        <v>+</v>
      </c>
      <c r="W925" s="38" t="str">
        <f>IF(T925="+","1",IF(U925="+","2",IF(V925="+","3","ERRADO")))</f>
        <v>1</v>
      </c>
    </row>
    <row r="926" ht="15.75" customHeight="1">
      <c r="A926" s="51" t="s">
        <v>60</v>
      </c>
      <c r="B926" s="51" t="s">
        <v>48</v>
      </c>
      <c r="C926" s="39">
        <v>45.0</v>
      </c>
      <c r="D926" s="39"/>
      <c r="E926" s="29">
        <v>1.5198582E7</v>
      </c>
      <c r="F926" s="40"/>
      <c r="J926" s="41"/>
      <c r="K926" s="41"/>
      <c r="L926" s="41"/>
      <c r="N926" s="41"/>
      <c r="O926" s="41"/>
      <c r="P926" s="41"/>
      <c r="T926" s="38"/>
      <c r="U926" s="38"/>
      <c r="V926" s="38"/>
      <c r="W926" s="38"/>
    </row>
    <row r="927" ht="15.75" customHeight="1">
      <c r="A927" s="51" t="s">
        <v>60</v>
      </c>
      <c r="B927" s="51" t="s">
        <v>48</v>
      </c>
      <c r="C927" s="39">
        <v>45.0</v>
      </c>
      <c r="D927" s="39"/>
      <c r="E927" s="29">
        <v>1.4968413E7</v>
      </c>
      <c r="F927" s="40"/>
      <c r="J927" s="41"/>
      <c r="K927" s="41"/>
      <c r="L927" s="41"/>
      <c r="N927" s="41"/>
      <c r="O927" s="41"/>
      <c r="P927" s="41"/>
      <c r="T927" s="38"/>
      <c r="U927" s="38"/>
      <c r="V927" s="38"/>
      <c r="W927" s="38"/>
    </row>
    <row r="928" ht="15.75" customHeight="1">
      <c r="A928" s="51" t="s">
        <v>60</v>
      </c>
      <c r="B928" s="51" t="s">
        <v>48</v>
      </c>
      <c r="C928" s="39">
        <v>45.0</v>
      </c>
      <c r="D928" s="39" t="str">
        <f>CONCATENATE(A928,B928,C928)</f>
        <v>Com ABAPC445</v>
      </c>
      <c r="E928" s="29">
        <v>1.4616463E7</v>
      </c>
      <c r="F928" s="42">
        <f>AVERAGE(E926:E928)</f>
        <v>14927819.33</v>
      </c>
      <c r="G928" s="25">
        <f>STDEV(E926:E928)/F928*100</f>
        <v>1.963949889</v>
      </c>
      <c r="H928" s="42">
        <f>F928-$F$915</f>
        <v>14927819.33</v>
      </c>
      <c r="J928" s="46">
        <f>AVERAGE(E926:E928)</f>
        <v>14927819.33</v>
      </c>
      <c r="K928" s="46">
        <f>STDEV(E926:E928)/F928*100</f>
        <v>1.963949889</v>
      </c>
      <c r="L928" s="45">
        <f>J928-$J$916</f>
        <v>10292706.67</v>
      </c>
      <c r="N928" s="46">
        <f>AVERAGE(E926:E928)</f>
        <v>14927819.33</v>
      </c>
      <c r="O928" s="49">
        <f>STDEV(E926:E928)/F928*100</f>
        <v>1.963949889</v>
      </c>
      <c r="P928" s="45">
        <f>N928-$N$916</f>
        <v>10292706.67</v>
      </c>
      <c r="T928" s="37" t="str">
        <f>IF(H928&gt;0,"+","-")</f>
        <v>+</v>
      </c>
      <c r="U928" s="37" t="str">
        <f>IF(L928&gt;0,"+","-")</f>
        <v>+</v>
      </c>
      <c r="V928" s="37" t="str">
        <f>IF(P928&gt;0,"+","-")</f>
        <v>+</v>
      </c>
      <c r="W928" s="38" t="str">
        <f>IF(T928="+","1",IF(U928="+","2",IF(V928="+","3","ERRADO")))</f>
        <v>1</v>
      </c>
    </row>
    <row r="929" ht="15.75" customHeight="1">
      <c r="A929" s="51" t="s">
        <v>60</v>
      </c>
      <c r="B929" s="51" t="s">
        <v>49</v>
      </c>
      <c r="C929" s="39">
        <v>45.0</v>
      </c>
      <c r="D929" s="39"/>
      <c r="E929" s="29">
        <v>1.98235E7</v>
      </c>
      <c r="F929" s="40"/>
      <c r="J929" s="41"/>
      <c r="K929" s="41"/>
      <c r="L929" s="41"/>
      <c r="N929" s="41"/>
      <c r="O929" s="41"/>
      <c r="P929" s="41"/>
      <c r="T929" s="38"/>
      <c r="U929" s="38"/>
      <c r="V929" s="38"/>
      <c r="W929" s="38"/>
    </row>
    <row r="930" ht="15.75" customHeight="1">
      <c r="A930" s="51" t="s">
        <v>60</v>
      </c>
      <c r="B930" s="51" t="s">
        <v>49</v>
      </c>
      <c r="C930" s="39">
        <v>45.0</v>
      </c>
      <c r="D930" s="39"/>
      <c r="E930" s="29">
        <v>1.894267E7</v>
      </c>
      <c r="F930" s="40"/>
      <c r="J930" s="41"/>
      <c r="K930" s="41"/>
      <c r="L930" s="41"/>
      <c r="N930" s="41"/>
      <c r="O930" s="41"/>
      <c r="P930" s="41"/>
      <c r="T930" s="38"/>
      <c r="U930" s="38"/>
      <c r="V930" s="38"/>
      <c r="W930" s="38"/>
    </row>
    <row r="931" ht="15.75" customHeight="1">
      <c r="A931" s="51" t="s">
        <v>60</v>
      </c>
      <c r="B931" s="51" t="s">
        <v>49</v>
      </c>
      <c r="C931" s="39">
        <v>45.0</v>
      </c>
      <c r="D931" s="39" t="str">
        <f>CONCATENATE(A931,B931,C931)</f>
        <v>Com ABAPC545</v>
      </c>
      <c r="E931" s="29">
        <v>1.6871082E7</v>
      </c>
      <c r="F931" s="42">
        <f>AVERAGE(E929:E931)</f>
        <v>18545750.67</v>
      </c>
      <c r="G931" s="25">
        <f>STDEV(E929:E931)/F931*100</f>
        <v>8.17277098</v>
      </c>
      <c r="H931" s="42">
        <f>F931-$F$915</f>
        <v>18545750.67</v>
      </c>
      <c r="J931" s="46">
        <f>AVERAGE(E929:E931)</f>
        <v>18545750.67</v>
      </c>
      <c r="K931" s="46">
        <f>STDEV(E929:E931)/F931*100</f>
        <v>8.17277098</v>
      </c>
      <c r="L931" s="45">
        <f>J931-$J$916</f>
        <v>13910638</v>
      </c>
      <c r="N931" s="46">
        <f>AVERAGE(E929:E931)</f>
        <v>18545750.67</v>
      </c>
      <c r="O931" s="46">
        <f>STDEV(E929:E931)/F931*100</f>
        <v>8.17277098</v>
      </c>
      <c r="P931" s="45">
        <f>N931-$N$916</f>
        <v>13910638</v>
      </c>
      <c r="T931" s="37" t="str">
        <f>IF(H931&gt;0,"+","-")</f>
        <v>+</v>
      </c>
      <c r="U931" s="37" t="str">
        <f>IF(L931&gt;0,"+","-")</f>
        <v>+</v>
      </c>
      <c r="V931" s="37" t="str">
        <f>IF(P931&gt;0,"+","-")</f>
        <v>+</v>
      </c>
      <c r="W931" s="38" t="str">
        <f>IF(T931="+","1",IF(U931="+","2",IF(V931="+","3","ERRADO")))</f>
        <v>1</v>
      </c>
    </row>
    <row r="932" ht="15.75" customHeight="1">
      <c r="A932" s="51" t="s">
        <v>60</v>
      </c>
      <c r="B932" s="51" t="s">
        <v>50</v>
      </c>
      <c r="C932" s="39">
        <v>45.0</v>
      </c>
      <c r="D932" s="39"/>
      <c r="E932" s="30">
        <v>1.8486848E7</v>
      </c>
      <c r="F932" s="40"/>
      <c r="J932" s="41"/>
      <c r="K932" s="41"/>
      <c r="L932" s="41"/>
      <c r="N932" s="41"/>
      <c r="O932" s="41"/>
      <c r="P932" s="41"/>
      <c r="T932" s="38"/>
      <c r="U932" s="38"/>
      <c r="V932" s="38"/>
      <c r="W932" s="38"/>
    </row>
    <row r="933" ht="15.75" customHeight="1">
      <c r="A933" s="51" t="s">
        <v>60</v>
      </c>
      <c r="B933" s="51" t="s">
        <v>50</v>
      </c>
      <c r="C933" s="39">
        <v>45.0</v>
      </c>
      <c r="D933" s="39"/>
      <c r="E933" s="30">
        <v>1.8644876E7</v>
      </c>
      <c r="F933" s="40"/>
      <c r="J933" s="41"/>
      <c r="K933" s="41"/>
      <c r="L933" s="41"/>
      <c r="N933" s="41"/>
      <c r="O933" s="41"/>
      <c r="P933" s="41"/>
      <c r="T933" s="38"/>
      <c r="U933" s="38"/>
      <c r="V933" s="38"/>
      <c r="W933" s="38"/>
    </row>
    <row r="934" ht="15.75" customHeight="1">
      <c r="A934" s="51" t="s">
        <v>60</v>
      </c>
      <c r="B934" s="51" t="s">
        <v>50</v>
      </c>
      <c r="C934" s="39">
        <v>45.0</v>
      </c>
      <c r="D934" s="39" t="str">
        <f>CONCATENATE(A934,B934,C934)</f>
        <v>Com ABAP1BP3_145</v>
      </c>
      <c r="E934" s="30">
        <v>2.0822688E7</v>
      </c>
      <c r="F934" s="42">
        <f>AVERAGE(E932:E934)</f>
        <v>19318137.33</v>
      </c>
      <c r="G934" s="25">
        <f>STDEV(E932:E934)/F934*100</f>
        <v>6.757238666</v>
      </c>
      <c r="H934" s="42">
        <f>F934-$F$915</f>
        <v>19318137.33</v>
      </c>
      <c r="J934" s="46">
        <f>AVERAGE(E932:E934)</f>
        <v>19318137.33</v>
      </c>
      <c r="K934" s="46">
        <f>STDEV(E932:E934)/F934*100</f>
        <v>6.757238666</v>
      </c>
      <c r="L934" s="45">
        <f>J934-$J$916</f>
        <v>14683024.67</v>
      </c>
      <c r="N934" s="46">
        <f>AVERAGE(E932:E934)</f>
        <v>19318137.33</v>
      </c>
      <c r="O934" s="46">
        <f>STDEV(E932:E934)/F934*100</f>
        <v>6.757238666</v>
      </c>
      <c r="P934" s="45">
        <f>N934-$N$916</f>
        <v>14683024.67</v>
      </c>
      <c r="T934" s="37" t="str">
        <f>IF(H934&gt;0,"+","-")</f>
        <v>+</v>
      </c>
      <c r="U934" s="37" t="str">
        <f>IF(L934&gt;0,"+","-")</f>
        <v>+</v>
      </c>
      <c r="V934" s="37" t="str">
        <f>IF(P934&gt;0,"+","-")</f>
        <v>+</v>
      </c>
      <c r="W934" s="38" t="str">
        <f>IF(T934="+","1",IF(U934="+","2",IF(V934="+","3","ERRADO")))</f>
        <v>1</v>
      </c>
    </row>
    <row r="935" ht="15.75" customHeight="1">
      <c r="A935" s="51" t="s">
        <v>60</v>
      </c>
      <c r="B935" s="51" t="s">
        <v>51</v>
      </c>
      <c r="C935" s="39">
        <v>45.0</v>
      </c>
      <c r="D935" s="39"/>
      <c r="E935" s="30">
        <v>1.8350364E7</v>
      </c>
      <c r="F935" s="40"/>
      <c r="J935" s="41"/>
      <c r="K935" s="41"/>
      <c r="L935" s="41"/>
      <c r="N935" s="41"/>
      <c r="O935" s="41"/>
      <c r="P935" s="41"/>
      <c r="T935" s="38"/>
      <c r="U935" s="38"/>
      <c r="V935" s="38"/>
      <c r="W935" s="38"/>
    </row>
    <row r="936" ht="15.75" customHeight="1">
      <c r="A936" s="51" t="s">
        <v>60</v>
      </c>
      <c r="B936" s="51" t="s">
        <v>51</v>
      </c>
      <c r="C936" s="39">
        <v>45.0</v>
      </c>
      <c r="D936" s="39"/>
      <c r="E936" s="30">
        <v>1.861046E7</v>
      </c>
      <c r="F936" s="40"/>
      <c r="J936" s="41"/>
      <c r="K936" s="41"/>
      <c r="L936" s="41"/>
      <c r="N936" s="41"/>
      <c r="O936" s="41"/>
      <c r="P936" s="41"/>
      <c r="T936" s="38"/>
      <c r="U936" s="38"/>
      <c r="V936" s="38"/>
      <c r="W936" s="38"/>
    </row>
    <row r="937" ht="15.75" customHeight="1">
      <c r="A937" s="51" t="s">
        <v>60</v>
      </c>
      <c r="B937" s="51" t="s">
        <v>51</v>
      </c>
      <c r="C937" s="39">
        <v>45.0</v>
      </c>
      <c r="D937" s="39" t="str">
        <f>CONCATENATE(A937,B937,C937)</f>
        <v>Com ABAP1BP3_245</v>
      </c>
      <c r="E937" s="30">
        <v>1.863514E7</v>
      </c>
      <c r="F937" s="42">
        <f>AVERAGE(E935:E937)</f>
        <v>18531988</v>
      </c>
      <c r="G937" s="25">
        <f>STDEV(E935:E937)/F937*100</f>
        <v>0.8513620467</v>
      </c>
      <c r="H937" s="42">
        <f>F937-$F$915</f>
        <v>18531988</v>
      </c>
      <c r="J937" s="46">
        <f>AVERAGE(E935:E937)</f>
        <v>18531988</v>
      </c>
      <c r="K937" s="46">
        <f>STDEV(E935:E937)/F937*100</f>
        <v>0.8513620467</v>
      </c>
      <c r="L937" s="45">
        <f>J937-$J$916</f>
        <v>13896875.33</v>
      </c>
      <c r="N937" s="46">
        <f>AVERAGE(E935:E937)</f>
        <v>18531988</v>
      </c>
      <c r="O937" s="46">
        <f>STDEV(E935:E937)/F937*100</f>
        <v>0.8513620467</v>
      </c>
      <c r="P937" s="45">
        <f>N937-$N$916</f>
        <v>13896875.33</v>
      </c>
      <c r="T937" s="37" t="str">
        <f>IF(H937&gt;0,"+","-")</f>
        <v>+</v>
      </c>
      <c r="U937" s="37" t="str">
        <f>IF(L937&gt;0,"+","-")</f>
        <v>+</v>
      </c>
      <c r="V937" s="37" t="str">
        <f>IF(P937&gt;0,"+","-")</f>
        <v>+</v>
      </c>
      <c r="W937" s="38" t="str">
        <f>IF(T937="+","1",IF(U937="+","2",IF(V937="+","3","ERRADO")))</f>
        <v>1</v>
      </c>
    </row>
    <row r="938" ht="15.75" customHeight="1">
      <c r="A938" s="51" t="s">
        <v>60</v>
      </c>
      <c r="B938" s="51" t="s">
        <v>52</v>
      </c>
      <c r="C938" s="39">
        <v>45.0</v>
      </c>
      <c r="D938" s="39"/>
      <c r="E938" s="30">
        <v>2.018814E7</v>
      </c>
      <c r="F938" s="40"/>
      <c r="J938" s="41"/>
      <c r="K938" s="41"/>
      <c r="L938" s="41"/>
      <c r="N938" s="41"/>
      <c r="O938" s="41"/>
      <c r="P938" s="41"/>
      <c r="T938" s="38"/>
      <c r="U938" s="38"/>
      <c r="V938" s="38"/>
      <c r="W938" s="38"/>
    </row>
    <row r="939" ht="15.75" customHeight="1">
      <c r="A939" s="51" t="s">
        <v>60</v>
      </c>
      <c r="B939" s="51" t="s">
        <v>52</v>
      </c>
      <c r="C939" s="39">
        <v>45.0</v>
      </c>
      <c r="D939" s="39"/>
      <c r="E939" s="30">
        <v>1.8596924E7</v>
      </c>
      <c r="F939" s="40"/>
      <c r="J939" s="41"/>
      <c r="K939" s="41"/>
      <c r="L939" s="41"/>
      <c r="N939" s="41"/>
      <c r="O939" s="41"/>
      <c r="P939" s="41"/>
      <c r="T939" s="38"/>
      <c r="U939" s="38"/>
      <c r="V939" s="38"/>
      <c r="W939" s="38"/>
    </row>
    <row r="940" ht="15.75" customHeight="1">
      <c r="A940" s="51" t="s">
        <v>60</v>
      </c>
      <c r="B940" s="51" t="s">
        <v>52</v>
      </c>
      <c r="C940" s="39">
        <v>45.0</v>
      </c>
      <c r="D940" s="39" t="str">
        <f>CONCATENATE(A940,B940,C940)</f>
        <v>Com ABAP1BP3_345</v>
      </c>
      <c r="F940" s="42">
        <f>AVERAGE(E938:E940)</f>
        <v>19392532</v>
      </c>
      <c r="G940" s="48">
        <f>STDEV(E938:E940)/F940*100</f>
        <v>5.802025357</v>
      </c>
      <c r="H940" s="42">
        <f>F940-$F$915</f>
        <v>19392532</v>
      </c>
      <c r="I940" s="30">
        <v>1.4318925E7</v>
      </c>
      <c r="J940" s="46">
        <f>AVERAGE(E938:E940)</f>
        <v>19392532</v>
      </c>
      <c r="K940" s="46">
        <f>STDEV(E938:E940)/F940*100</f>
        <v>5.802025357</v>
      </c>
      <c r="L940" s="45">
        <f>J940-$J$916</f>
        <v>14757419.33</v>
      </c>
      <c r="N940" s="46">
        <f>AVERAGE(E938:E940)</f>
        <v>19392532</v>
      </c>
      <c r="O940" s="49">
        <f>STDEV(E938:E940)/F940*100</f>
        <v>5.802025357</v>
      </c>
      <c r="P940" s="45">
        <f>N940-$N$916</f>
        <v>14757419.33</v>
      </c>
      <c r="T940" s="37" t="str">
        <f>IF(H940&gt;0,"+","-")</f>
        <v>+</v>
      </c>
      <c r="U940" s="37" t="str">
        <f>IF(L940&gt;0,"+","-")</f>
        <v>+</v>
      </c>
      <c r="V940" s="37" t="str">
        <f>IF(P940&gt;0,"+","-")</f>
        <v>+</v>
      </c>
      <c r="W940" s="38" t="str">
        <f>IF(T940="+","1",IF(U940="+","2",IF(V940="+","3","ERRADO")))</f>
        <v>1</v>
      </c>
    </row>
    <row r="941" ht="15.75" customHeight="1">
      <c r="A941" s="51" t="s">
        <v>60</v>
      </c>
      <c r="B941" s="51" t="s">
        <v>53</v>
      </c>
      <c r="C941" s="39">
        <v>45.0</v>
      </c>
      <c r="D941" s="39"/>
      <c r="E941" s="30">
        <v>1.5721438E7</v>
      </c>
      <c r="F941" s="40"/>
      <c r="J941" s="41"/>
      <c r="K941" s="41"/>
      <c r="L941" s="41"/>
      <c r="N941" s="41"/>
      <c r="O941" s="41"/>
      <c r="P941" s="41"/>
      <c r="T941" s="38"/>
      <c r="U941" s="38"/>
      <c r="V941" s="38"/>
      <c r="W941" s="38"/>
    </row>
    <row r="942" ht="15.75" customHeight="1">
      <c r="A942" s="51" t="s">
        <v>60</v>
      </c>
      <c r="B942" s="51" t="s">
        <v>53</v>
      </c>
      <c r="C942" s="39">
        <v>45.0</v>
      </c>
      <c r="D942" s="39"/>
      <c r="E942" s="30">
        <v>1.5390575E7</v>
      </c>
      <c r="F942" s="40"/>
      <c r="J942" s="41"/>
      <c r="K942" s="41"/>
      <c r="L942" s="41"/>
      <c r="N942" s="41"/>
      <c r="O942" s="41"/>
      <c r="P942" s="41"/>
      <c r="T942" s="38"/>
      <c r="U942" s="38"/>
      <c r="V942" s="38"/>
      <c r="W942" s="38"/>
    </row>
    <row r="943" ht="15.75" customHeight="1">
      <c r="A943" s="51" t="s">
        <v>60</v>
      </c>
      <c r="B943" s="51" t="s">
        <v>53</v>
      </c>
      <c r="C943" s="39">
        <v>45.0</v>
      </c>
      <c r="D943" s="39" t="str">
        <f>CONCATENATE(A943,B943,C943)</f>
        <v>Com ABAP1BP3_445</v>
      </c>
      <c r="E943" s="30">
        <v>1.6450283E7</v>
      </c>
      <c r="F943" s="42">
        <f>AVERAGE(E941:E943)</f>
        <v>15854098.67</v>
      </c>
      <c r="G943" s="25">
        <f>STDEV(E941:E943)/F943*100</f>
        <v>3.419723865</v>
      </c>
      <c r="H943" s="42">
        <f>F943-$F$915</f>
        <v>15854098.67</v>
      </c>
      <c r="J943" s="46">
        <f>AVERAGE(E941:E943)</f>
        <v>15854098.67</v>
      </c>
      <c r="K943" s="46">
        <f>STDEV(E941:E943)/F943*100</f>
        <v>3.419723865</v>
      </c>
      <c r="L943" s="45">
        <f>J943-$J$916</f>
        <v>11218986</v>
      </c>
      <c r="N943" s="46">
        <f>AVERAGE(E941:E943)</f>
        <v>15854098.67</v>
      </c>
      <c r="O943" s="46">
        <f>STDEV(E941:E943)/F943*100</f>
        <v>3.419723865</v>
      </c>
      <c r="P943" s="45">
        <f>N943-$N$916</f>
        <v>11218986</v>
      </c>
      <c r="T943" s="37" t="str">
        <f>IF(H943&gt;0,"+","-")</f>
        <v>+</v>
      </c>
      <c r="U943" s="37" t="str">
        <f>IF(L943&gt;0,"+","-")</f>
        <v>+</v>
      </c>
      <c r="V943" s="37" t="str">
        <f>IF(P943&gt;0,"+","-")</f>
        <v>+</v>
      </c>
      <c r="W943" s="38" t="str">
        <f>IF(T943="+","1",IF(U943="+","2",IF(V943="+","3","ERRADO")))</f>
        <v>1</v>
      </c>
    </row>
    <row r="944" ht="15.75" customHeight="1">
      <c r="A944" s="51" t="s">
        <v>60</v>
      </c>
      <c r="B944" s="51" t="s">
        <v>54</v>
      </c>
      <c r="C944" s="39">
        <v>45.0</v>
      </c>
      <c r="D944" s="39"/>
      <c r="E944" s="30">
        <v>1.4997286E7</v>
      </c>
      <c r="F944" s="40"/>
      <c r="J944" s="41"/>
      <c r="K944" s="41"/>
      <c r="L944" s="41"/>
      <c r="N944" s="41"/>
      <c r="O944" s="41"/>
      <c r="P944" s="41"/>
      <c r="T944" s="38"/>
      <c r="U944" s="38"/>
      <c r="V944" s="38"/>
      <c r="W944" s="38"/>
    </row>
    <row r="945" ht="15.75" customHeight="1">
      <c r="A945" s="51" t="s">
        <v>60</v>
      </c>
      <c r="B945" s="51" t="s">
        <v>54</v>
      </c>
      <c r="C945" s="39">
        <v>45.0</v>
      </c>
      <c r="D945" s="39"/>
      <c r="E945" s="30">
        <v>1.6124938E7</v>
      </c>
      <c r="F945" s="40"/>
      <c r="J945" s="41"/>
      <c r="K945" s="41"/>
      <c r="L945" s="41"/>
      <c r="N945" s="41"/>
      <c r="O945" s="41"/>
      <c r="P945" s="41"/>
      <c r="T945" s="38"/>
      <c r="U945" s="38"/>
      <c r="V945" s="38"/>
      <c r="W945" s="38"/>
    </row>
    <row r="946" ht="15.75" customHeight="1">
      <c r="A946" s="51" t="s">
        <v>60</v>
      </c>
      <c r="B946" s="51" t="s">
        <v>54</v>
      </c>
      <c r="C946" s="39">
        <v>45.0</v>
      </c>
      <c r="D946" s="39" t="str">
        <f>CONCATENATE(A946,B946,C946)</f>
        <v>Com ABAP1BP3_545</v>
      </c>
      <c r="E946" s="30">
        <v>1.8427748E7</v>
      </c>
      <c r="F946" s="42">
        <f>AVERAGE(E944:E946)</f>
        <v>16516657.33</v>
      </c>
      <c r="G946" s="25">
        <f>STDEV(E944:E946)/F946*100</f>
        <v>10.58601958</v>
      </c>
      <c r="H946" s="42">
        <f>F946-$F$915</f>
        <v>16516657.33</v>
      </c>
      <c r="J946" s="46">
        <f>AVERAGE(E944:E946)</f>
        <v>16516657.33</v>
      </c>
      <c r="K946" s="46">
        <f>STDEV(E944:E946)/F946*100</f>
        <v>10.58601958</v>
      </c>
      <c r="L946" s="45">
        <f>J946-$J$916</f>
        <v>11881544.67</v>
      </c>
      <c r="N946" s="46">
        <f>AVERAGE(E944:E946)</f>
        <v>16516657.33</v>
      </c>
      <c r="O946" s="46">
        <f>STDEV(E944:E946)/F946*100</f>
        <v>10.58601958</v>
      </c>
      <c r="P946" s="45">
        <f>N946-$N$916</f>
        <v>11881544.67</v>
      </c>
      <c r="T946" s="37" t="str">
        <f>IF(H946&gt;0,"+","-")</f>
        <v>+</v>
      </c>
      <c r="U946" s="37" t="str">
        <f>IF(L946&gt;0,"+","-")</f>
        <v>+</v>
      </c>
      <c r="V946" s="37" t="str">
        <f>IF(P946&gt;0,"+","-")</f>
        <v>+</v>
      </c>
      <c r="W946" s="38" t="str">
        <f>IF(T946="+","1",IF(U946="+","2",IF(V946="+","3","ERRADO")))</f>
        <v>1</v>
      </c>
    </row>
    <row r="947" ht="15.75" customHeight="1">
      <c r="A947" s="51" t="s">
        <v>60</v>
      </c>
      <c r="B947" s="51" t="s">
        <v>55</v>
      </c>
      <c r="C947" s="39">
        <v>45.0</v>
      </c>
      <c r="D947" s="39"/>
      <c r="E947" s="31">
        <v>2.1292674E7</v>
      </c>
      <c r="F947" s="40"/>
      <c r="J947" s="41"/>
      <c r="K947" s="41"/>
      <c r="L947" s="41"/>
      <c r="N947" s="41"/>
      <c r="O947" s="41"/>
      <c r="P947" s="41"/>
      <c r="T947" s="38"/>
      <c r="U947" s="38"/>
      <c r="V947" s="38"/>
      <c r="W947" s="38"/>
    </row>
    <row r="948" ht="15.75" customHeight="1">
      <c r="A948" s="51" t="s">
        <v>60</v>
      </c>
      <c r="B948" s="51" t="s">
        <v>55</v>
      </c>
      <c r="C948" s="39">
        <v>45.0</v>
      </c>
      <c r="D948" s="39"/>
      <c r="E948" s="31">
        <v>2.1763662E7</v>
      </c>
      <c r="F948" s="40"/>
      <c r="J948" s="41"/>
      <c r="K948" s="41"/>
      <c r="L948" s="41"/>
      <c r="N948" s="41"/>
      <c r="O948" s="41"/>
      <c r="P948" s="41"/>
      <c r="T948" s="38"/>
      <c r="U948" s="38"/>
      <c r="V948" s="38"/>
      <c r="W948" s="38"/>
    </row>
    <row r="949" ht="15.75" customHeight="1">
      <c r="A949" s="51" t="s">
        <v>60</v>
      </c>
      <c r="B949" s="51" t="s">
        <v>55</v>
      </c>
      <c r="C949" s="39">
        <v>45.0</v>
      </c>
      <c r="D949" s="39" t="str">
        <f>CONCATENATE(A949,B949,C949)</f>
        <v>Com ABAP10BP3_145</v>
      </c>
      <c r="E949" s="31">
        <v>2.1503416E7</v>
      </c>
      <c r="F949" s="42">
        <f>AVERAGE(E947:E949)</f>
        <v>21519917.33</v>
      </c>
      <c r="G949" s="25">
        <f>STDEV(E947:E949)/F949*100</f>
        <v>1.096320205</v>
      </c>
      <c r="H949" s="42">
        <f>F949-$F$915</f>
        <v>21519917.33</v>
      </c>
      <c r="J949" s="46">
        <f>AVERAGE(E947:E949)</f>
        <v>21519917.33</v>
      </c>
      <c r="K949" s="46">
        <f>STDEV(E947:E949)/F949*100</f>
        <v>1.096320205</v>
      </c>
      <c r="L949" s="45">
        <f>J949-$J$916</f>
        <v>16884804.67</v>
      </c>
      <c r="N949" s="46">
        <f>AVERAGE(E947:E949)</f>
        <v>21519917.33</v>
      </c>
      <c r="O949" s="46">
        <f>STDEV(E947:E949)/F949*100</f>
        <v>1.096320205</v>
      </c>
      <c r="P949" s="45">
        <f>N949-$N$916</f>
        <v>16884804.67</v>
      </c>
      <c r="T949" s="37" t="str">
        <f>IF(H949&gt;0,"+","-")</f>
        <v>+</v>
      </c>
      <c r="U949" s="37" t="str">
        <f>IF(L949&gt;0,"+","-")</f>
        <v>+</v>
      </c>
      <c r="V949" s="37" t="str">
        <f>IF(P949&gt;0,"+","-")</f>
        <v>+</v>
      </c>
      <c r="W949" s="38" t="str">
        <f>IF(T949="+","1",IF(U949="+","2",IF(V949="+","3","ERRADO")))</f>
        <v>1</v>
      </c>
    </row>
    <row r="950" ht="15.75" customHeight="1">
      <c r="A950" s="51" t="s">
        <v>60</v>
      </c>
      <c r="B950" s="51" t="s">
        <v>56</v>
      </c>
      <c r="C950" s="39">
        <v>45.0</v>
      </c>
      <c r="D950" s="39"/>
      <c r="E950" s="31">
        <v>1.8533716E7</v>
      </c>
      <c r="F950" s="40"/>
      <c r="J950" s="41"/>
      <c r="K950" s="41"/>
      <c r="L950" s="41"/>
      <c r="N950" s="41"/>
      <c r="O950" s="41"/>
      <c r="P950" s="41"/>
      <c r="T950" s="38"/>
      <c r="U950" s="38"/>
      <c r="V950" s="38"/>
      <c r="W950" s="38"/>
    </row>
    <row r="951" ht="15.75" customHeight="1">
      <c r="A951" s="51" t="s">
        <v>60</v>
      </c>
      <c r="B951" s="55" t="s">
        <v>56</v>
      </c>
      <c r="C951" s="39">
        <v>45.0</v>
      </c>
      <c r="D951" s="39"/>
      <c r="E951" s="31">
        <v>1.834496E7</v>
      </c>
      <c r="F951" s="40"/>
      <c r="J951" s="41"/>
      <c r="K951" s="41"/>
      <c r="L951" s="41"/>
      <c r="N951" s="41"/>
      <c r="O951" s="41"/>
      <c r="P951" s="41"/>
      <c r="T951" s="38"/>
      <c r="U951" s="38"/>
      <c r="V951" s="38"/>
      <c r="W951" s="38"/>
    </row>
    <row r="952" ht="15.75" customHeight="1">
      <c r="A952" s="51" t="s">
        <v>60</v>
      </c>
      <c r="B952" s="55" t="s">
        <v>56</v>
      </c>
      <c r="C952" s="39">
        <v>45.0</v>
      </c>
      <c r="D952" s="39" t="str">
        <f>CONCATENATE(A952,B952,C952)</f>
        <v>Com ABAP10BP3_245</v>
      </c>
      <c r="E952" s="31">
        <v>1.8174048E7</v>
      </c>
      <c r="F952" s="42">
        <f>AVERAGE(E950:E952)</f>
        <v>18350908</v>
      </c>
      <c r="G952" s="25">
        <f>STDEV(E950:E952)/F952*100</f>
        <v>0.9803752411</v>
      </c>
      <c r="H952" s="42">
        <f>F952-$F$915</f>
        <v>18350908</v>
      </c>
      <c r="J952" s="46">
        <f>AVERAGE(E950:E952)</f>
        <v>18350908</v>
      </c>
      <c r="K952" s="46">
        <f>STDEV(E950:E952)/F952*100</f>
        <v>0.9803752411</v>
      </c>
      <c r="L952" s="45">
        <f>J952-$J$916</f>
        <v>13715795.33</v>
      </c>
      <c r="N952" s="46">
        <f>AVERAGE(E950:E952)</f>
        <v>18350908</v>
      </c>
      <c r="O952" s="49">
        <f>STDEV(E950:E952)/F952*100</f>
        <v>0.9803752411</v>
      </c>
      <c r="P952" s="45">
        <f>N952-$N$916</f>
        <v>13715795.33</v>
      </c>
      <c r="T952" s="37" t="str">
        <f>IF(H952&gt;0,"+","-")</f>
        <v>+</v>
      </c>
      <c r="U952" s="37" t="str">
        <f>IF(L952&gt;0,"+","-")</f>
        <v>+</v>
      </c>
      <c r="V952" s="37" t="str">
        <f>IF(P952&gt;0,"+","-")</f>
        <v>+</v>
      </c>
      <c r="W952" s="38" t="str">
        <f>IF(T952="+","1",IF(U952="+","2",IF(V952="+","3","ERRADO")))</f>
        <v>1</v>
      </c>
    </row>
    <row r="953" ht="15.75" customHeight="1">
      <c r="A953" s="51" t="s">
        <v>60</v>
      </c>
      <c r="B953" s="55" t="s">
        <v>57</v>
      </c>
      <c r="C953" s="39">
        <v>45.0</v>
      </c>
      <c r="D953" s="39"/>
      <c r="E953" s="31">
        <v>5.4261956E7</v>
      </c>
      <c r="F953" s="40"/>
      <c r="J953" s="41"/>
      <c r="K953" s="41"/>
      <c r="L953" s="41"/>
      <c r="N953" s="41"/>
      <c r="O953" s="41"/>
      <c r="P953" s="41"/>
      <c r="T953" s="38"/>
      <c r="U953" s="38"/>
      <c r="V953" s="38"/>
      <c r="W953" s="38"/>
    </row>
    <row r="954" ht="15.75" customHeight="1">
      <c r="A954" s="51" t="s">
        <v>60</v>
      </c>
      <c r="B954" s="55" t="s">
        <v>57</v>
      </c>
      <c r="C954" s="39">
        <v>45.0</v>
      </c>
      <c r="D954" s="39"/>
      <c r="E954" s="31">
        <v>5.0335608E7</v>
      </c>
      <c r="F954" s="40"/>
      <c r="J954" s="41"/>
      <c r="K954" s="41"/>
      <c r="L954" s="41"/>
      <c r="N954" s="41"/>
      <c r="O954" s="41"/>
      <c r="P954" s="41"/>
      <c r="T954" s="38"/>
      <c r="U954" s="38"/>
      <c r="V954" s="38"/>
      <c r="W954" s="38"/>
    </row>
    <row r="955" ht="15.75" customHeight="1">
      <c r="A955" s="51" t="s">
        <v>60</v>
      </c>
      <c r="B955" s="55" t="s">
        <v>57</v>
      </c>
      <c r="C955" s="39">
        <v>45.0</v>
      </c>
      <c r="D955" s="39" t="str">
        <f>CONCATENATE(A955,B955,C955)</f>
        <v>Com ABAP10BP3_345</v>
      </c>
      <c r="E955" s="31">
        <v>5.0350888E7</v>
      </c>
      <c r="F955" s="42">
        <f>AVERAGE(E953:E955)</f>
        <v>51649484</v>
      </c>
      <c r="G955" s="25">
        <f>STDEV(E953:E955)/F955*100</f>
        <v>4.38045038</v>
      </c>
      <c r="H955" s="42">
        <f>F955-$F$915</f>
        <v>51649484</v>
      </c>
      <c r="J955" s="46">
        <f>AVERAGE(E953:E955)</f>
        <v>51649484</v>
      </c>
      <c r="K955" s="46">
        <f>STDEV(E953:E955)/F955*100</f>
        <v>4.38045038</v>
      </c>
      <c r="L955" s="45">
        <f>J955-$J$916</f>
        <v>47014371.33</v>
      </c>
      <c r="N955" s="46">
        <f>AVERAGE(E953:E955)</f>
        <v>51649484</v>
      </c>
      <c r="O955" s="46">
        <f>STDEV(E953:E955)/F955*100</f>
        <v>4.38045038</v>
      </c>
      <c r="P955" s="45">
        <f>N955-$N$916</f>
        <v>47014371.33</v>
      </c>
      <c r="T955" s="37" t="str">
        <f>IF(H955&gt;0,"+","-")</f>
        <v>+</v>
      </c>
      <c r="U955" s="37" t="str">
        <f>IF(L955&gt;0,"+","-")</f>
        <v>+</v>
      </c>
      <c r="V955" s="37" t="str">
        <f>IF(P955&gt;0,"+","-")</f>
        <v>+</v>
      </c>
      <c r="W955" s="38" t="str">
        <f>IF(T955="+","1",IF(U955="+","2",IF(V955="+","3","ERRADO")))</f>
        <v>1</v>
      </c>
    </row>
    <row r="956" ht="15.75" customHeight="1">
      <c r="A956" s="51" t="s">
        <v>60</v>
      </c>
      <c r="B956" s="55" t="s">
        <v>58</v>
      </c>
      <c r="C956" s="39">
        <v>45.0</v>
      </c>
      <c r="D956" s="39"/>
      <c r="E956" s="31">
        <v>2.8914408E7</v>
      </c>
      <c r="F956" s="40"/>
      <c r="J956" s="41"/>
      <c r="K956" s="41"/>
      <c r="L956" s="41"/>
      <c r="N956" s="41"/>
      <c r="O956" s="41"/>
      <c r="P956" s="41"/>
      <c r="T956" s="38"/>
      <c r="U956" s="38"/>
      <c r="V956" s="38"/>
      <c r="W956" s="38"/>
    </row>
    <row r="957" ht="15.75" customHeight="1">
      <c r="A957" s="51" t="s">
        <v>60</v>
      </c>
      <c r="B957" s="55" t="s">
        <v>58</v>
      </c>
      <c r="C957" s="39">
        <v>45.0</v>
      </c>
      <c r="D957" s="39"/>
      <c r="F957" s="40"/>
      <c r="I957" s="31">
        <v>2.4103764E7</v>
      </c>
      <c r="J957" s="41"/>
      <c r="K957" s="41"/>
      <c r="L957" s="41"/>
      <c r="N957" s="41"/>
      <c r="O957" s="41"/>
      <c r="P957" s="41"/>
      <c r="T957" s="38"/>
      <c r="U957" s="38"/>
      <c r="V957" s="38"/>
      <c r="W957" s="38"/>
    </row>
    <row r="958" ht="15.75" customHeight="1">
      <c r="A958" s="51" t="s">
        <v>60</v>
      </c>
      <c r="B958" s="55" t="s">
        <v>58</v>
      </c>
      <c r="C958" s="39">
        <v>45.0</v>
      </c>
      <c r="D958" s="39" t="str">
        <f>CONCATENATE(A958,B958,C958)</f>
        <v>Com ABAP10BP3_445</v>
      </c>
      <c r="E958" s="31">
        <v>3.3126268E7</v>
      </c>
      <c r="F958" s="42">
        <f>AVERAGE(E956:E958)</f>
        <v>31020338</v>
      </c>
      <c r="G958" s="48">
        <f>STDEV(E956:E958)/F958*100</f>
        <v>9.600910111</v>
      </c>
      <c r="H958" s="42">
        <f>F958-$F$915</f>
        <v>31020338</v>
      </c>
      <c r="J958" s="46">
        <f>AVERAGE(E956:E958)</f>
        <v>31020338</v>
      </c>
      <c r="K958" s="46">
        <f>STDEV(E956:E958)/F958*100</f>
        <v>9.600910111</v>
      </c>
      <c r="L958" s="45">
        <f>J958-$J$916</f>
        <v>26385225.33</v>
      </c>
      <c r="N958" s="46">
        <f>AVERAGE(E956:E958)</f>
        <v>31020338</v>
      </c>
      <c r="O958" s="46">
        <f>STDEV(E956:E958)/F958*100</f>
        <v>9.600910111</v>
      </c>
      <c r="P958" s="45">
        <f>N958-$N$916</f>
        <v>26385225.33</v>
      </c>
      <c r="T958" s="37" t="str">
        <f>IF(H958&gt;0,"+","-")</f>
        <v>+</v>
      </c>
      <c r="U958" s="37" t="str">
        <f>IF(L958&gt;0,"+","-")</f>
        <v>+</v>
      </c>
      <c r="V958" s="37" t="str">
        <f>IF(P958&gt;0,"+","-")</f>
        <v>+</v>
      </c>
      <c r="W958" s="38" t="str">
        <f>IF(T958="+","1",IF(U958="+","2",IF(V958="+","3","ERRADO")))</f>
        <v>1</v>
      </c>
    </row>
    <row r="959" ht="15.75" customHeight="1">
      <c r="A959" s="51" t="s">
        <v>60</v>
      </c>
      <c r="B959" s="55" t="s">
        <v>59</v>
      </c>
      <c r="C959" s="39">
        <v>45.0</v>
      </c>
      <c r="D959" s="39"/>
      <c r="E959" s="31">
        <v>1.3009177E7</v>
      </c>
      <c r="F959" s="40"/>
      <c r="J959" s="41"/>
      <c r="K959" s="41"/>
      <c r="L959" s="41"/>
      <c r="N959" s="41"/>
      <c r="O959" s="41"/>
      <c r="P959" s="41"/>
      <c r="T959" s="38"/>
      <c r="U959" s="38"/>
      <c r="V959" s="38"/>
      <c r="W959" s="38"/>
    </row>
    <row r="960" ht="15.75" customHeight="1">
      <c r="A960" s="51" t="s">
        <v>60</v>
      </c>
      <c r="B960" s="55" t="s">
        <v>59</v>
      </c>
      <c r="C960" s="39">
        <v>45.0</v>
      </c>
      <c r="D960" s="39"/>
      <c r="E960" s="31">
        <v>1.512104E7</v>
      </c>
      <c r="F960" s="40"/>
      <c r="J960" s="41"/>
      <c r="K960" s="41"/>
      <c r="L960" s="41"/>
      <c r="N960" s="41"/>
      <c r="O960" s="41"/>
      <c r="P960" s="41"/>
      <c r="T960" s="38"/>
      <c r="U960" s="38"/>
      <c r="V960" s="38"/>
      <c r="W960" s="38"/>
    </row>
    <row r="961" ht="15.75" customHeight="1">
      <c r="A961" s="51" t="s">
        <v>60</v>
      </c>
      <c r="B961" s="55" t="s">
        <v>59</v>
      </c>
      <c r="C961" s="39">
        <v>45.0</v>
      </c>
      <c r="D961" s="39" t="str">
        <f>CONCATENATE(A961,B961,C961)</f>
        <v>Com ABAP10BP3_545</v>
      </c>
      <c r="E961" s="31">
        <v>1.4415372E7</v>
      </c>
      <c r="F961" s="42">
        <f>AVERAGE(E959:E961)</f>
        <v>14181863</v>
      </c>
      <c r="G961" s="25">
        <f>STDEV(E959:E961)/F961*100</f>
        <v>7.580960758</v>
      </c>
      <c r="H961" s="42">
        <f>F961-$F$915</f>
        <v>14181863</v>
      </c>
      <c r="J961" s="46">
        <f>AVERAGE(E959:E961)</f>
        <v>14181863</v>
      </c>
      <c r="K961" s="46">
        <f>STDEV(E959:E961)/F961*100</f>
        <v>7.580960758</v>
      </c>
      <c r="L961" s="45">
        <f>J961-$J$916</f>
        <v>9546750.333</v>
      </c>
      <c r="N961" s="46">
        <f>AVERAGE(E959:E961)</f>
        <v>14181863</v>
      </c>
      <c r="O961" s="46">
        <f>STDEV(E959:E961)/F961*100</f>
        <v>7.580960758</v>
      </c>
      <c r="P961" s="45">
        <f>N961-$N$916</f>
        <v>9546750.333</v>
      </c>
      <c r="T961" s="37" t="str">
        <f>IF(H961&gt;0,"+","-")</f>
        <v>+</v>
      </c>
      <c r="U961" s="37" t="str">
        <f>IF(L961&gt;0,"+","-")</f>
        <v>+</v>
      </c>
      <c r="V961" s="37" t="str">
        <f>IF(P961&gt;0,"+","-")</f>
        <v>+</v>
      </c>
      <c r="W961" s="38" t="str">
        <f>IF(T961="+","1",IF(U961="+","2",IF(V961="+","3","ERRADO")))</f>
        <v>1</v>
      </c>
    </row>
    <row r="962" ht="15.75" customHeight="1">
      <c r="A962" s="25" t="s">
        <v>42</v>
      </c>
      <c r="B962" s="25" t="s">
        <v>43</v>
      </c>
      <c r="C962" s="39">
        <v>50.0</v>
      </c>
      <c r="D962" s="39"/>
      <c r="E962" s="25"/>
      <c r="F962" s="40"/>
      <c r="J962" s="41"/>
      <c r="K962" s="41"/>
      <c r="L962" s="41"/>
      <c r="N962" s="41"/>
      <c r="O962" s="41"/>
      <c r="P962" s="41"/>
      <c r="T962" s="38"/>
      <c r="U962" s="38"/>
      <c r="V962" s="38"/>
      <c r="W962" s="38"/>
    </row>
    <row r="963" ht="15.75" customHeight="1">
      <c r="A963" s="25" t="s">
        <v>42</v>
      </c>
      <c r="B963" s="25" t="s">
        <v>43</v>
      </c>
      <c r="C963" s="39">
        <v>50.0</v>
      </c>
      <c r="D963" s="39"/>
      <c r="E963" s="25"/>
      <c r="F963" s="40"/>
      <c r="J963" s="41"/>
      <c r="K963" s="41"/>
      <c r="L963" s="41"/>
      <c r="N963" s="41"/>
      <c r="O963" s="41"/>
      <c r="P963" s="41"/>
      <c r="T963" s="38"/>
      <c r="U963" s="38"/>
      <c r="V963" s="38"/>
      <c r="W963" s="38"/>
    </row>
    <row r="964" ht="15.75" customHeight="1">
      <c r="A964" s="25" t="s">
        <v>42</v>
      </c>
      <c r="B964" s="25" t="s">
        <v>43</v>
      </c>
      <c r="C964" s="39">
        <v>50.0</v>
      </c>
      <c r="D964" s="39"/>
      <c r="E964" s="25"/>
      <c r="F964" s="40"/>
      <c r="J964" s="41"/>
      <c r="K964" s="41"/>
      <c r="L964" s="41"/>
      <c r="N964" s="41"/>
      <c r="O964" s="41"/>
      <c r="P964" s="41"/>
      <c r="T964" s="38"/>
      <c r="U964" s="38"/>
      <c r="V964" s="38"/>
      <c r="W964" s="38"/>
    </row>
    <row r="965" ht="15.75" customHeight="1">
      <c r="A965" s="25" t="s">
        <v>42</v>
      </c>
      <c r="B965" s="25" t="s">
        <v>45</v>
      </c>
      <c r="C965" s="39">
        <v>50.0</v>
      </c>
      <c r="D965" s="39"/>
      <c r="E965" s="25"/>
      <c r="F965" s="40"/>
      <c r="J965" s="41"/>
      <c r="K965" s="41"/>
      <c r="L965" s="41"/>
      <c r="N965" s="41"/>
      <c r="O965" s="41"/>
      <c r="P965" s="41"/>
      <c r="T965" s="38"/>
      <c r="U965" s="38"/>
      <c r="V965" s="38"/>
      <c r="W965" s="38"/>
    </row>
    <row r="966" ht="15.75" customHeight="1">
      <c r="A966" s="25" t="s">
        <v>42</v>
      </c>
      <c r="B966" s="25" t="s">
        <v>45</v>
      </c>
      <c r="C966" s="39">
        <v>50.0</v>
      </c>
      <c r="D966" s="39"/>
      <c r="E966" s="25"/>
      <c r="F966" s="40"/>
      <c r="J966" s="41"/>
      <c r="K966" s="41"/>
      <c r="L966" s="41"/>
      <c r="N966" s="41"/>
      <c r="O966" s="41"/>
      <c r="P966" s="41"/>
      <c r="T966" s="38"/>
      <c r="U966" s="38"/>
      <c r="V966" s="38"/>
      <c r="W966" s="38"/>
    </row>
    <row r="967" ht="15.75" customHeight="1">
      <c r="A967" s="25" t="s">
        <v>42</v>
      </c>
      <c r="B967" s="25" t="s">
        <v>45</v>
      </c>
      <c r="C967" s="39">
        <v>50.0</v>
      </c>
      <c r="D967" s="39"/>
      <c r="E967" s="25"/>
      <c r="F967" s="40"/>
      <c r="J967" s="41"/>
      <c r="K967" s="41"/>
      <c r="L967" s="41"/>
      <c r="N967" s="41"/>
      <c r="O967" s="41"/>
      <c r="P967" s="41"/>
      <c r="T967" s="38"/>
      <c r="U967" s="38"/>
      <c r="V967" s="38"/>
      <c r="W967" s="38"/>
    </row>
    <row r="968" ht="15.75" customHeight="1">
      <c r="A968" s="25" t="s">
        <v>42</v>
      </c>
      <c r="B968" s="25" t="s">
        <v>46</v>
      </c>
      <c r="C968" s="39">
        <v>50.0</v>
      </c>
      <c r="D968" s="39"/>
      <c r="E968" s="25"/>
      <c r="F968" s="40"/>
      <c r="J968" s="41"/>
      <c r="K968" s="41"/>
      <c r="L968" s="41"/>
      <c r="N968" s="41"/>
      <c r="O968" s="41"/>
      <c r="P968" s="41"/>
      <c r="T968" s="38"/>
      <c r="U968" s="38"/>
      <c r="V968" s="38"/>
      <c r="W968" s="38"/>
    </row>
    <row r="969" ht="15.75" customHeight="1">
      <c r="A969" s="25" t="s">
        <v>42</v>
      </c>
      <c r="B969" s="25" t="s">
        <v>46</v>
      </c>
      <c r="C969" s="39">
        <v>50.0</v>
      </c>
      <c r="D969" s="39"/>
      <c r="E969" s="25"/>
      <c r="F969" s="40"/>
      <c r="J969" s="41"/>
      <c r="K969" s="41"/>
      <c r="L969" s="41"/>
      <c r="N969" s="41"/>
      <c r="O969" s="41"/>
      <c r="P969" s="41"/>
      <c r="T969" s="38"/>
      <c r="U969" s="38"/>
      <c r="V969" s="38"/>
      <c r="W969" s="38"/>
    </row>
    <row r="970" ht="15.75" customHeight="1">
      <c r="A970" s="25" t="s">
        <v>42</v>
      </c>
      <c r="B970" s="25" t="s">
        <v>46</v>
      </c>
      <c r="C970" s="39">
        <v>50.0</v>
      </c>
      <c r="D970" s="39"/>
      <c r="E970" s="25"/>
      <c r="F970" s="40"/>
      <c r="J970" s="41"/>
      <c r="K970" s="41"/>
      <c r="L970" s="41"/>
      <c r="N970" s="41"/>
      <c r="O970" s="41"/>
      <c r="P970" s="41"/>
      <c r="T970" s="38"/>
      <c r="U970" s="38"/>
      <c r="V970" s="38"/>
      <c r="W970" s="38"/>
    </row>
    <row r="971" ht="15.75" customHeight="1">
      <c r="A971" s="25" t="s">
        <v>42</v>
      </c>
      <c r="B971" s="25" t="s">
        <v>47</v>
      </c>
      <c r="C971" s="39">
        <v>50.0</v>
      </c>
      <c r="D971" s="39"/>
      <c r="E971" s="25"/>
      <c r="F971" s="40"/>
      <c r="J971" s="41"/>
      <c r="K971" s="41"/>
      <c r="L971" s="41"/>
      <c r="N971" s="41"/>
      <c r="O971" s="41"/>
      <c r="P971" s="41"/>
      <c r="T971" s="38"/>
      <c r="U971" s="38"/>
      <c r="V971" s="38"/>
      <c r="W971" s="38"/>
    </row>
    <row r="972" ht="15.75" customHeight="1">
      <c r="A972" s="25" t="s">
        <v>42</v>
      </c>
      <c r="B972" s="25" t="s">
        <v>47</v>
      </c>
      <c r="C972" s="39">
        <v>50.0</v>
      </c>
      <c r="D972" s="39"/>
      <c r="E972" s="25"/>
      <c r="F972" s="40"/>
      <c r="J972" s="41"/>
      <c r="K972" s="41"/>
      <c r="L972" s="41"/>
      <c r="N972" s="41"/>
      <c r="O972" s="41"/>
      <c r="P972" s="41"/>
      <c r="T972" s="38"/>
      <c r="U972" s="38"/>
      <c r="V972" s="38"/>
      <c r="W972" s="38"/>
    </row>
    <row r="973" ht="15.75" customHeight="1">
      <c r="A973" s="25" t="s">
        <v>42</v>
      </c>
      <c r="B973" s="25" t="s">
        <v>47</v>
      </c>
      <c r="C973" s="39">
        <v>50.0</v>
      </c>
      <c r="D973" s="39"/>
      <c r="E973" s="25"/>
      <c r="F973" s="40"/>
      <c r="J973" s="41"/>
      <c r="K973" s="41"/>
      <c r="L973" s="41"/>
      <c r="N973" s="41"/>
      <c r="O973" s="41"/>
      <c r="P973" s="41"/>
      <c r="T973" s="38"/>
      <c r="U973" s="38"/>
      <c r="V973" s="38"/>
      <c r="W973" s="38"/>
    </row>
    <row r="974" ht="15.75" customHeight="1">
      <c r="A974" s="25" t="s">
        <v>42</v>
      </c>
      <c r="B974" s="25" t="s">
        <v>48</v>
      </c>
      <c r="C974" s="39">
        <v>50.0</v>
      </c>
      <c r="D974" s="39"/>
      <c r="E974" s="25"/>
      <c r="F974" s="40"/>
      <c r="J974" s="41"/>
      <c r="K974" s="41"/>
      <c r="L974" s="41"/>
      <c r="N974" s="41"/>
      <c r="O974" s="41"/>
      <c r="P974" s="41"/>
      <c r="T974" s="38"/>
      <c r="U974" s="38"/>
      <c r="V974" s="38"/>
      <c r="W974" s="38"/>
    </row>
    <row r="975" ht="15.75" customHeight="1">
      <c r="A975" s="25" t="s">
        <v>42</v>
      </c>
      <c r="B975" s="25" t="s">
        <v>48</v>
      </c>
      <c r="C975" s="39">
        <v>50.0</v>
      </c>
      <c r="D975" s="39"/>
      <c r="E975" s="25"/>
      <c r="F975" s="40"/>
      <c r="J975" s="41"/>
      <c r="K975" s="41"/>
      <c r="L975" s="41"/>
      <c r="N975" s="41"/>
      <c r="O975" s="41"/>
      <c r="P975" s="41"/>
      <c r="T975" s="38"/>
      <c r="U975" s="38"/>
      <c r="V975" s="38"/>
      <c r="W975" s="38"/>
    </row>
    <row r="976" ht="15.75" customHeight="1">
      <c r="A976" s="25" t="s">
        <v>42</v>
      </c>
      <c r="B976" s="25" t="s">
        <v>48</v>
      </c>
      <c r="C976" s="39">
        <v>50.0</v>
      </c>
      <c r="D976" s="39"/>
      <c r="E976" s="25"/>
      <c r="F976" s="40"/>
      <c r="J976" s="41"/>
      <c r="K976" s="41"/>
      <c r="L976" s="41"/>
      <c r="N976" s="41"/>
      <c r="O976" s="41"/>
      <c r="P976" s="41"/>
      <c r="T976" s="38"/>
      <c r="U976" s="38"/>
      <c r="V976" s="38"/>
      <c r="W976" s="38"/>
    </row>
    <row r="977" ht="15.75" customHeight="1">
      <c r="A977" s="25" t="s">
        <v>42</v>
      </c>
      <c r="B977" s="25" t="s">
        <v>49</v>
      </c>
      <c r="C977" s="39">
        <v>50.0</v>
      </c>
      <c r="D977" s="39"/>
      <c r="E977" s="25"/>
      <c r="F977" s="40"/>
      <c r="J977" s="41"/>
      <c r="K977" s="41"/>
      <c r="L977" s="41"/>
      <c r="N977" s="41"/>
      <c r="O977" s="41"/>
      <c r="P977" s="41"/>
      <c r="T977" s="38"/>
      <c r="U977" s="38"/>
      <c r="V977" s="38"/>
      <c r="W977" s="38"/>
    </row>
    <row r="978" ht="15.75" customHeight="1">
      <c r="A978" s="25" t="s">
        <v>42</v>
      </c>
      <c r="B978" s="25" t="s">
        <v>49</v>
      </c>
      <c r="C978" s="39">
        <v>50.0</v>
      </c>
      <c r="D978" s="39"/>
      <c r="E978" s="25"/>
      <c r="F978" s="40"/>
      <c r="J978" s="41"/>
      <c r="K978" s="41"/>
      <c r="L978" s="41"/>
      <c r="N978" s="41"/>
      <c r="O978" s="41"/>
      <c r="P978" s="41"/>
      <c r="T978" s="38"/>
      <c r="U978" s="38"/>
      <c r="V978" s="38"/>
      <c r="W978" s="38"/>
    </row>
    <row r="979" ht="15.75" customHeight="1">
      <c r="A979" s="25" t="s">
        <v>42</v>
      </c>
      <c r="B979" s="25" t="s">
        <v>49</v>
      </c>
      <c r="C979" s="39">
        <v>50.0</v>
      </c>
      <c r="D979" s="39"/>
      <c r="E979" s="25"/>
      <c r="F979" s="40"/>
      <c r="J979" s="41"/>
      <c r="K979" s="41"/>
      <c r="L979" s="41"/>
      <c r="N979" s="41"/>
      <c r="O979" s="41"/>
      <c r="P979" s="41"/>
      <c r="T979" s="38"/>
      <c r="U979" s="38"/>
      <c r="V979" s="38"/>
      <c r="W979" s="38"/>
    </row>
    <row r="980" ht="15.75" customHeight="1">
      <c r="A980" s="25" t="s">
        <v>42</v>
      </c>
      <c r="B980" s="25" t="s">
        <v>50</v>
      </c>
      <c r="C980" s="39">
        <v>50.0</v>
      </c>
      <c r="D980" s="39"/>
      <c r="E980" s="25"/>
      <c r="F980" s="40"/>
      <c r="J980" s="41"/>
      <c r="K980" s="41"/>
      <c r="L980" s="41"/>
      <c r="N980" s="41"/>
      <c r="O980" s="41"/>
      <c r="P980" s="41"/>
      <c r="T980" s="38"/>
      <c r="U980" s="38"/>
      <c r="V980" s="38"/>
      <c r="W980" s="38"/>
    </row>
    <row r="981" ht="15.75" customHeight="1">
      <c r="A981" s="25" t="s">
        <v>42</v>
      </c>
      <c r="B981" s="25" t="s">
        <v>50</v>
      </c>
      <c r="C981" s="39">
        <v>50.0</v>
      </c>
      <c r="D981" s="39"/>
      <c r="E981" s="25"/>
      <c r="F981" s="40"/>
      <c r="J981" s="41"/>
      <c r="K981" s="41"/>
      <c r="L981" s="41"/>
      <c r="N981" s="41"/>
      <c r="O981" s="41"/>
      <c r="P981" s="41"/>
      <c r="T981" s="38"/>
      <c r="U981" s="38"/>
      <c r="V981" s="38"/>
      <c r="W981" s="38"/>
    </row>
    <row r="982" ht="15.75" customHeight="1">
      <c r="A982" s="25" t="s">
        <v>42</v>
      </c>
      <c r="B982" s="25" t="s">
        <v>50</v>
      </c>
      <c r="C982" s="39">
        <v>50.0</v>
      </c>
      <c r="D982" s="39"/>
      <c r="E982" s="25"/>
      <c r="F982" s="40"/>
      <c r="J982" s="41"/>
      <c r="K982" s="41"/>
      <c r="L982" s="41"/>
      <c r="N982" s="41"/>
      <c r="O982" s="41"/>
      <c r="P982" s="41"/>
      <c r="T982" s="38"/>
      <c r="U982" s="38"/>
      <c r="V982" s="38"/>
      <c r="W982" s="38"/>
    </row>
    <row r="983" ht="15.75" customHeight="1">
      <c r="A983" s="25" t="s">
        <v>42</v>
      </c>
      <c r="B983" s="25" t="s">
        <v>51</v>
      </c>
      <c r="C983" s="39">
        <v>50.0</v>
      </c>
      <c r="D983" s="39"/>
      <c r="E983" s="25"/>
      <c r="F983" s="40"/>
      <c r="J983" s="41"/>
      <c r="K983" s="41"/>
      <c r="L983" s="41"/>
      <c r="N983" s="41"/>
      <c r="O983" s="41"/>
      <c r="P983" s="41"/>
      <c r="T983" s="38"/>
      <c r="U983" s="38"/>
      <c r="V983" s="38"/>
      <c r="W983" s="38"/>
    </row>
    <row r="984" ht="15.75" customHeight="1">
      <c r="A984" s="25" t="s">
        <v>42</v>
      </c>
      <c r="B984" s="25" t="s">
        <v>51</v>
      </c>
      <c r="C984" s="39">
        <v>50.0</v>
      </c>
      <c r="D984" s="39"/>
      <c r="E984" s="25"/>
      <c r="F984" s="40"/>
      <c r="J984" s="41"/>
      <c r="K984" s="41"/>
      <c r="L984" s="41"/>
      <c r="N984" s="41"/>
      <c r="O984" s="41"/>
      <c r="P984" s="41"/>
      <c r="T984" s="38"/>
      <c r="U984" s="38"/>
      <c r="V984" s="38"/>
      <c r="W984" s="38"/>
    </row>
    <row r="985" ht="15.75" customHeight="1">
      <c r="A985" s="25" t="s">
        <v>42</v>
      </c>
      <c r="B985" s="25" t="s">
        <v>51</v>
      </c>
      <c r="C985" s="39">
        <v>50.0</v>
      </c>
      <c r="D985" s="39"/>
      <c r="E985" s="25"/>
      <c r="F985" s="40"/>
      <c r="J985" s="41"/>
      <c r="K985" s="41"/>
      <c r="L985" s="41"/>
      <c r="N985" s="41"/>
      <c r="O985" s="41"/>
      <c r="P985" s="41"/>
      <c r="T985" s="38"/>
      <c r="U985" s="38"/>
      <c r="V985" s="38"/>
      <c r="W985" s="38"/>
    </row>
    <row r="986" ht="15.75" customHeight="1">
      <c r="A986" s="25" t="s">
        <v>42</v>
      </c>
      <c r="B986" s="25" t="s">
        <v>52</v>
      </c>
      <c r="C986" s="39">
        <v>50.0</v>
      </c>
      <c r="D986" s="39"/>
      <c r="E986" s="25"/>
      <c r="F986" s="40"/>
      <c r="J986" s="41"/>
      <c r="K986" s="41"/>
      <c r="L986" s="41"/>
      <c r="N986" s="41"/>
      <c r="O986" s="41"/>
      <c r="P986" s="41"/>
      <c r="T986" s="38"/>
      <c r="U986" s="38"/>
      <c r="V986" s="38"/>
      <c r="W986" s="38"/>
    </row>
    <row r="987" ht="15.75" customHeight="1">
      <c r="A987" s="25" t="s">
        <v>42</v>
      </c>
      <c r="B987" s="25" t="s">
        <v>52</v>
      </c>
      <c r="C987" s="39">
        <v>50.0</v>
      </c>
      <c r="D987" s="39"/>
      <c r="E987" s="25"/>
      <c r="F987" s="40"/>
      <c r="J987" s="41"/>
      <c r="K987" s="41"/>
      <c r="L987" s="41"/>
      <c r="N987" s="41"/>
      <c r="O987" s="41"/>
      <c r="P987" s="41"/>
      <c r="T987" s="38"/>
      <c r="U987" s="38"/>
      <c r="V987" s="38"/>
      <c r="W987" s="38"/>
    </row>
    <row r="988" ht="15.75" customHeight="1">
      <c r="A988" s="25" t="s">
        <v>42</v>
      </c>
      <c r="B988" s="25" t="s">
        <v>52</v>
      </c>
      <c r="C988" s="39">
        <v>50.0</v>
      </c>
      <c r="D988" s="39"/>
      <c r="E988" s="25"/>
      <c r="F988" s="40"/>
      <c r="J988" s="41"/>
      <c r="K988" s="41"/>
      <c r="L988" s="41"/>
      <c r="N988" s="41"/>
      <c r="O988" s="41"/>
      <c r="P988" s="41"/>
      <c r="T988" s="38"/>
      <c r="U988" s="38"/>
      <c r="V988" s="38"/>
      <c r="W988" s="38"/>
    </row>
    <row r="989" ht="15.75" customHeight="1">
      <c r="A989" s="25" t="s">
        <v>42</v>
      </c>
      <c r="B989" s="25" t="s">
        <v>53</v>
      </c>
      <c r="C989" s="39">
        <v>50.0</v>
      </c>
      <c r="D989" s="39"/>
      <c r="E989" s="25"/>
      <c r="F989" s="40"/>
      <c r="J989" s="41"/>
      <c r="K989" s="41"/>
      <c r="L989" s="41"/>
      <c r="N989" s="41"/>
      <c r="O989" s="41"/>
      <c r="P989" s="41"/>
      <c r="T989" s="38"/>
      <c r="U989" s="38"/>
      <c r="V989" s="38"/>
      <c r="W989" s="38"/>
    </row>
    <row r="990" ht="15.75" customHeight="1">
      <c r="A990" s="25" t="s">
        <v>42</v>
      </c>
      <c r="B990" s="25" t="s">
        <v>53</v>
      </c>
      <c r="C990" s="39">
        <v>50.0</v>
      </c>
      <c r="D990" s="39"/>
      <c r="E990" s="25"/>
      <c r="F990" s="40"/>
      <c r="J990" s="41"/>
      <c r="K990" s="41"/>
      <c r="L990" s="41"/>
      <c r="N990" s="41"/>
      <c r="O990" s="41"/>
      <c r="P990" s="41"/>
      <c r="T990" s="38"/>
      <c r="U990" s="38"/>
      <c r="V990" s="38"/>
      <c r="W990" s="38"/>
    </row>
    <row r="991" ht="15.75" customHeight="1">
      <c r="A991" s="25" t="s">
        <v>42</v>
      </c>
      <c r="B991" s="25" t="s">
        <v>53</v>
      </c>
      <c r="C991" s="39">
        <v>50.0</v>
      </c>
      <c r="D991" s="39"/>
      <c r="E991" s="25"/>
      <c r="F991" s="40"/>
      <c r="J991" s="41"/>
      <c r="K991" s="41"/>
      <c r="L991" s="41"/>
      <c r="N991" s="41"/>
      <c r="O991" s="41"/>
      <c r="P991" s="41"/>
      <c r="T991" s="38"/>
      <c r="U991" s="38"/>
      <c r="V991" s="38"/>
      <c r="W991" s="38"/>
    </row>
    <row r="992" ht="15.75" customHeight="1">
      <c r="A992" s="25" t="s">
        <v>42</v>
      </c>
      <c r="B992" s="25" t="s">
        <v>54</v>
      </c>
      <c r="C992" s="39">
        <v>50.0</v>
      </c>
      <c r="D992" s="39"/>
      <c r="E992" s="25"/>
      <c r="F992" s="40"/>
      <c r="J992" s="41"/>
      <c r="K992" s="41"/>
      <c r="L992" s="41"/>
      <c r="N992" s="41"/>
      <c r="O992" s="41"/>
      <c r="P992" s="41"/>
      <c r="T992" s="38"/>
      <c r="U992" s="38"/>
      <c r="V992" s="38"/>
      <c r="W992" s="38"/>
    </row>
    <row r="993" ht="15.75" customHeight="1">
      <c r="A993" s="25" t="s">
        <v>42</v>
      </c>
      <c r="B993" s="25" t="s">
        <v>54</v>
      </c>
      <c r="C993" s="39">
        <v>50.0</v>
      </c>
      <c r="D993" s="39"/>
      <c r="E993" s="25"/>
      <c r="F993" s="40"/>
      <c r="J993" s="41"/>
      <c r="K993" s="41"/>
      <c r="L993" s="41"/>
      <c r="N993" s="41"/>
      <c r="O993" s="41"/>
      <c r="P993" s="41"/>
      <c r="T993" s="38"/>
      <c r="U993" s="38"/>
      <c r="V993" s="38"/>
      <c r="W993" s="38"/>
    </row>
    <row r="994" ht="15.75" customHeight="1">
      <c r="A994" s="25" t="s">
        <v>42</v>
      </c>
      <c r="B994" s="25" t="s">
        <v>54</v>
      </c>
      <c r="C994" s="39">
        <v>50.0</v>
      </c>
      <c r="D994" s="39"/>
      <c r="E994" s="25"/>
      <c r="F994" s="40"/>
      <c r="J994" s="41"/>
      <c r="K994" s="41"/>
      <c r="L994" s="41"/>
      <c r="N994" s="41"/>
      <c r="O994" s="41"/>
      <c r="P994" s="41"/>
      <c r="T994" s="38"/>
      <c r="U994" s="38"/>
      <c r="V994" s="38"/>
      <c r="W994" s="38"/>
    </row>
    <row r="995" ht="15.75" customHeight="1">
      <c r="A995" s="25" t="s">
        <v>42</v>
      </c>
      <c r="B995" s="25" t="s">
        <v>55</v>
      </c>
      <c r="C995" s="39">
        <v>50.0</v>
      </c>
      <c r="D995" s="39"/>
      <c r="E995" s="25"/>
      <c r="F995" s="40"/>
      <c r="J995" s="41"/>
      <c r="K995" s="41"/>
      <c r="L995" s="41"/>
      <c r="N995" s="41"/>
      <c r="O995" s="41"/>
      <c r="P995" s="41"/>
      <c r="T995" s="38"/>
      <c r="U995" s="38"/>
      <c r="V995" s="38"/>
      <c r="W995" s="38"/>
    </row>
    <row r="996" ht="15.75" customHeight="1">
      <c r="A996" s="25" t="s">
        <v>42</v>
      </c>
      <c r="B996" s="25" t="s">
        <v>55</v>
      </c>
      <c r="C996" s="39">
        <v>50.0</v>
      </c>
      <c r="D996" s="39"/>
      <c r="E996" s="25"/>
      <c r="F996" s="40"/>
      <c r="J996" s="41"/>
      <c r="K996" s="41"/>
      <c r="L996" s="41"/>
      <c r="N996" s="41"/>
      <c r="O996" s="41"/>
      <c r="P996" s="41"/>
      <c r="T996" s="38"/>
      <c r="U996" s="38"/>
      <c r="V996" s="38"/>
      <c r="W996" s="38"/>
    </row>
    <row r="997" ht="15.75" customHeight="1">
      <c r="A997" s="25" t="s">
        <v>42</v>
      </c>
      <c r="B997" s="25" t="s">
        <v>55</v>
      </c>
      <c r="C997" s="39">
        <v>50.0</v>
      </c>
      <c r="D997" s="39"/>
      <c r="E997" s="25"/>
      <c r="F997" s="40"/>
      <c r="J997" s="41"/>
      <c r="K997" s="41"/>
      <c r="L997" s="41"/>
      <c r="N997" s="41"/>
      <c r="O997" s="41"/>
      <c r="P997" s="41"/>
      <c r="T997" s="38"/>
      <c r="U997" s="38"/>
      <c r="V997" s="38"/>
      <c r="W997" s="38"/>
    </row>
    <row r="998" ht="15.75" customHeight="1">
      <c r="A998" s="25" t="s">
        <v>42</v>
      </c>
      <c r="B998" s="25" t="s">
        <v>56</v>
      </c>
      <c r="C998" s="39">
        <v>50.0</v>
      </c>
      <c r="D998" s="39"/>
      <c r="E998" s="25"/>
      <c r="F998" s="40"/>
      <c r="J998" s="41"/>
      <c r="K998" s="41"/>
      <c r="L998" s="41"/>
      <c r="N998" s="41"/>
      <c r="O998" s="41"/>
      <c r="P998" s="41"/>
      <c r="T998" s="38"/>
      <c r="U998" s="38"/>
      <c r="V998" s="38"/>
      <c r="W998" s="38"/>
    </row>
    <row r="999" ht="15.75" customHeight="1">
      <c r="A999" s="25" t="s">
        <v>42</v>
      </c>
      <c r="B999" s="50" t="s">
        <v>56</v>
      </c>
      <c r="C999" s="39">
        <v>50.0</v>
      </c>
      <c r="D999" s="39"/>
      <c r="E999" s="25"/>
      <c r="F999" s="40"/>
      <c r="J999" s="41"/>
      <c r="K999" s="41"/>
      <c r="L999" s="41"/>
      <c r="N999" s="41"/>
      <c r="O999" s="41"/>
      <c r="P999" s="41"/>
      <c r="T999" s="38"/>
      <c r="U999" s="38"/>
      <c r="V999" s="38"/>
      <c r="W999" s="38"/>
    </row>
    <row r="1000" ht="15.75" customHeight="1">
      <c r="A1000" s="25" t="s">
        <v>42</v>
      </c>
      <c r="B1000" s="50" t="s">
        <v>56</v>
      </c>
      <c r="C1000" s="39">
        <v>50.0</v>
      </c>
      <c r="D1000" s="39"/>
      <c r="E1000" s="25"/>
      <c r="F1000" s="40"/>
      <c r="J1000" s="41"/>
      <c r="K1000" s="41"/>
      <c r="L1000" s="41"/>
      <c r="N1000" s="41"/>
      <c r="O1000" s="41"/>
      <c r="P1000" s="41"/>
      <c r="T1000" s="38"/>
      <c r="U1000" s="38"/>
      <c r="V1000" s="38"/>
      <c r="W1000" s="38"/>
    </row>
    <row r="1001" ht="15.75" customHeight="1">
      <c r="A1001" s="25" t="s">
        <v>42</v>
      </c>
      <c r="B1001" s="50" t="s">
        <v>57</v>
      </c>
      <c r="C1001" s="39">
        <v>50.0</v>
      </c>
      <c r="D1001" s="39"/>
      <c r="E1001" s="25"/>
      <c r="F1001" s="40"/>
      <c r="J1001" s="41"/>
      <c r="K1001" s="41"/>
      <c r="L1001" s="41"/>
      <c r="N1001" s="41"/>
      <c r="O1001" s="41"/>
      <c r="P1001" s="41"/>
      <c r="T1001" s="38"/>
      <c r="U1001" s="38"/>
      <c r="V1001" s="38"/>
      <c r="W1001" s="38"/>
    </row>
    <row r="1002" ht="15.75" customHeight="1">
      <c r="A1002" s="25" t="s">
        <v>42</v>
      </c>
      <c r="B1002" s="50" t="s">
        <v>57</v>
      </c>
      <c r="C1002" s="39">
        <v>50.0</v>
      </c>
      <c r="D1002" s="39"/>
      <c r="E1002" s="25"/>
      <c r="F1002" s="40"/>
      <c r="J1002" s="41"/>
      <c r="K1002" s="41"/>
      <c r="L1002" s="41"/>
      <c r="N1002" s="41"/>
      <c r="O1002" s="41"/>
      <c r="P1002" s="41"/>
      <c r="T1002" s="38"/>
      <c r="U1002" s="38"/>
      <c r="V1002" s="38"/>
      <c r="W1002" s="38"/>
    </row>
    <row r="1003" ht="15.75" customHeight="1">
      <c r="A1003" s="25" t="s">
        <v>42</v>
      </c>
      <c r="B1003" s="50" t="s">
        <v>57</v>
      </c>
      <c r="C1003" s="39">
        <v>50.0</v>
      </c>
      <c r="D1003" s="39"/>
      <c r="E1003" s="25"/>
      <c r="F1003" s="40"/>
      <c r="J1003" s="41"/>
      <c r="K1003" s="41"/>
      <c r="L1003" s="41"/>
      <c r="N1003" s="41"/>
      <c r="O1003" s="41"/>
      <c r="P1003" s="41"/>
      <c r="T1003" s="38"/>
      <c r="U1003" s="38"/>
      <c r="V1003" s="38"/>
      <c r="W1003" s="38"/>
    </row>
    <row r="1004" ht="15.75" customHeight="1">
      <c r="A1004" s="25" t="s">
        <v>42</v>
      </c>
      <c r="B1004" s="50" t="s">
        <v>58</v>
      </c>
      <c r="C1004" s="39">
        <v>50.0</v>
      </c>
      <c r="D1004" s="39"/>
      <c r="E1004" s="25"/>
      <c r="F1004" s="40"/>
      <c r="J1004" s="41"/>
      <c r="K1004" s="41"/>
      <c r="L1004" s="41"/>
      <c r="N1004" s="41"/>
      <c r="O1004" s="41"/>
      <c r="P1004" s="41"/>
      <c r="T1004" s="38"/>
      <c r="U1004" s="38"/>
      <c r="V1004" s="38"/>
      <c r="W1004" s="38"/>
    </row>
    <row r="1005" ht="15.75" customHeight="1">
      <c r="A1005" s="25" t="s">
        <v>42</v>
      </c>
      <c r="B1005" s="50" t="s">
        <v>58</v>
      </c>
      <c r="C1005" s="39">
        <v>50.0</v>
      </c>
      <c r="D1005" s="39"/>
      <c r="E1005" s="25"/>
      <c r="F1005" s="40"/>
      <c r="J1005" s="41"/>
      <c r="K1005" s="41"/>
      <c r="L1005" s="41"/>
      <c r="N1005" s="41"/>
      <c r="O1005" s="41"/>
      <c r="P1005" s="41"/>
      <c r="T1005" s="38"/>
      <c r="U1005" s="38"/>
      <c r="V1005" s="38"/>
      <c r="W1005" s="38"/>
    </row>
    <row r="1006" ht="15.75" customHeight="1">
      <c r="A1006" s="25" t="s">
        <v>42</v>
      </c>
      <c r="B1006" s="50" t="s">
        <v>58</v>
      </c>
      <c r="C1006" s="39">
        <v>50.0</v>
      </c>
      <c r="D1006" s="39"/>
      <c r="E1006" s="25"/>
      <c r="F1006" s="40"/>
      <c r="J1006" s="41"/>
      <c r="K1006" s="41"/>
      <c r="L1006" s="41"/>
      <c r="N1006" s="41"/>
      <c r="O1006" s="41"/>
      <c r="P1006" s="41"/>
      <c r="T1006" s="38"/>
      <c r="U1006" s="38"/>
      <c r="V1006" s="38"/>
      <c r="W1006" s="38"/>
    </row>
    <row r="1007" ht="15.75" customHeight="1">
      <c r="A1007" s="25" t="s">
        <v>42</v>
      </c>
      <c r="B1007" s="50" t="s">
        <v>59</v>
      </c>
      <c r="C1007" s="39">
        <v>50.0</v>
      </c>
      <c r="D1007" s="39"/>
      <c r="E1007" s="25"/>
      <c r="F1007" s="40"/>
      <c r="J1007" s="41"/>
      <c r="K1007" s="41"/>
      <c r="L1007" s="41"/>
      <c r="N1007" s="41"/>
      <c r="O1007" s="41"/>
      <c r="P1007" s="41"/>
      <c r="T1007" s="38"/>
      <c r="U1007" s="38"/>
      <c r="V1007" s="38"/>
      <c r="W1007" s="38"/>
    </row>
    <row r="1008" ht="15.75" customHeight="1">
      <c r="A1008" s="25" t="s">
        <v>42</v>
      </c>
      <c r="B1008" s="50" t="s">
        <v>59</v>
      </c>
      <c r="C1008" s="39">
        <v>50.0</v>
      </c>
      <c r="D1008" s="39"/>
      <c r="E1008" s="25"/>
      <c r="F1008" s="40"/>
      <c r="J1008" s="41"/>
      <c r="K1008" s="41"/>
      <c r="L1008" s="41"/>
      <c r="N1008" s="41"/>
      <c r="O1008" s="41"/>
      <c r="P1008" s="41"/>
      <c r="T1008" s="38"/>
      <c r="U1008" s="38"/>
      <c r="V1008" s="38"/>
      <c r="W1008" s="38"/>
    </row>
    <row r="1009" ht="15.75" customHeight="1">
      <c r="A1009" s="25" t="s">
        <v>42</v>
      </c>
      <c r="B1009" s="50" t="s">
        <v>59</v>
      </c>
      <c r="C1009" s="39">
        <v>50.0</v>
      </c>
      <c r="D1009" s="39"/>
      <c r="E1009" s="25"/>
      <c r="F1009" s="40"/>
      <c r="J1009" s="41"/>
      <c r="K1009" s="41"/>
      <c r="L1009" s="41"/>
      <c r="N1009" s="41"/>
      <c r="O1009" s="41"/>
      <c r="P1009" s="41"/>
      <c r="T1009" s="38"/>
      <c r="U1009" s="38"/>
      <c r="V1009" s="38"/>
      <c r="W1009" s="38"/>
    </row>
    <row r="1010" ht="15.75" customHeight="1">
      <c r="A1010" s="51" t="s">
        <v>60</v>
      </c>
      <c r="B1010" s="51" t="s">
        <v>43</v>
      </c>
      <c r="C1010" s="39">
        <v>50.0</v>
      </c>
      <c r="D1010" s="39"/>
      <c r="E1010" s="25"/>
      <c r="F1010" s="40"/>
      <c r="J1010" s="41"/>
      <c r="K1010" s="41"/>
      <c r="L1010" s="41"/>
      <c r="N1010" s="41"/>
      <c r="O1010" s="41"/>
      <c r="P1010" s="41"/>
      <c r="T1010" s="38"/>
      <c r="U1010" s="38"/>
      <c r="V1010" s="38"/>
      <c r="W1010" s="38"/>
    </row>
    <row r="1011" ht="15.75" customHeight="1">
      <c r="A1011" s="51" t="s">
        <v>60</v>
      </c>
      <c r="B1011" s="51" t="s">
        <v>43</v>
      </c>
      <c r="C1011" s="39">
        <v>50.0</v>
      </c>
      <c r="D1011" s="39"/>
      <c r="E1011" s="25"/>
      <c r="F1011" s="40"/>
      <c r="J1011" s="41"/>
      <c r="K1011" s="41"/>
      <c r="L1011" s="41"/>
      <c r="N1011" s="41"/>
      <c r="O1011" s="41"/>
      <c r="P1011" s="41"/>
      <c r="T1011" s="38"/>
      <c r="U1011" s="38"/>
      <c r="V1011" s="38"/>
      <c r="W1011" s="38"/>
    </row>
    <row r="1012" ht="15.75" customHeight="1">
      <c r="A1012" s="51" t="s">
        <v>60</v>
      </c>
      <c r="B1012" s="51" t="s">
        <v>43</v>
      </c>
      <c r="C1012" s="39">
        <v>50.0</v>
      </c>
      <c r="D1012" s="39"/>
      <c r="E1012" s="25"/>
      <c r="F1012" s="40"/>
      <c r="J1012" s="41"/>
      <c r="K1012" s="41"/>
      <c r="L1012" s="41"/>
      <c r="N1012" s="41"/>
      <c r="O1012" s="41"/>
      <c r="P1012" s="41"/>
      <c r="T1012" s="38"/>
      <c r="U1012" s="38"/>
      <c r="V1012" s="38"/>
      <c r="W1012" s="38"/>
    </row>
    <row r="1013" ht="15.75" customHeight="1">
      <c r="A1013" s="51" t="s">
        <v>60</v>
      </c>
      <c r="B1013" s="51" t="s">
        <v>45</v>
      </c>
      <c r="C1013" s="39">
        <v>50.0</v>
      </c>
      <c r="D1013" s="39"/>
      <c r="E1013" s="25"/>
      <c r="F1013" s="40"/>
      <c r="J1013" s="41"/>
      <c r="K1013" s="41"/>
      <c r="L1013" s="41"/>
      <c r="N1013" s="41"/>
      <c r="O1013" s="41"/>
      <c r="P1013" s="41"/>
      <c r="T1013" s="38"/>
      <c r="U1013" s="38"/>
      <c r="V1013" s="38"/>
      <c r="W1013" s="38"/>
    </row>
    <row r="1014" ht="15.75" customHeight="1">
      <c r="A1014" s="51" t="s">
        <v>60</v>
      </c>
      <c r="B1014" s="51" t="s">
        <v>45</v>
      </c>
      <c r="C1014" s="39">
        <v>50.0</v>
      </c>
      <c r="D1014" s="39"/>
      <c r="E1014" s="25"/>
      <c r="F1014" s="40"/>
      <c r="J1014" s="41"/>
      <c r="K1014" s="41"/>
      <c r="L1014" s="41"/>
      <c r="N1014" s="41"/>
      <c r="O1014" s="41"/>
      <c r="P1014" s="41"/>
      <c r="T1014" s="38"/>
      <c r="U1014" s="38"/>
      <c r="V1014" s="38"/>
      <c r="W1014" s="38"/>
    </row>
    <row r="1015" ht="15.75" customHeight="1">
      <c r="A1015" s="51" t="s">
        <v>60</v>
      </c>
      <c r="B1015" s="51" t="s">
        <v>45</v>
      </c>
      <c r="C1015" s="39">
        <v>50.0</v>
      </c>
      <c r="D1015" s="39"/>
      <c r="E1015" s="25"/>
      <c r="F1015" s="40"/>
      <c r="J1015" s="41"/>
      <c r="K1015" s="41"/>
      <c r="L1015" s="41"/>
      <c r="N1015" s="41"/>
      <c r="O1015" s="41"/>
      <c r="P1015" s="41"/>
      <c r="T1015" s="38"/>
      <c r="U1015" s="38"/>
      <c r="V1015" s="38"/>
      <c r="W1015" s="38"/>
    </row>
    <row r="1016" ht="15.75" customHeight="1">
      <c r="A1016" s="51" t="s">
        <v>60</v>
      </c>
      <c r="B1016" s="51" t="s">
        <v>46</v>
      </c>
      <c r="C1016" s="39">
        <v>50.0</v>
      </c>
      <c r="D1016" s="39"/>
      <c r="E1016" s="25"/>
      <c r="F1016" s="40"/>
      <c r="J1016" s="41"/>
      <c r="K1016" s="41"/>
      <c r="L1016" s="41"/>
      <c r="N1016" s="41"/>
      <c r="O1016" s="41"/>
      <c r="P1016" s="41"/>
      <c r="T1016" s="38"/>
      <c r="U1016" s="38"/>
      <c r="V1016" s="38"/>
      <c r="W1016" s="38"/>
    </row>
    <row r="1017" ht="15.75" customHeight="1">
      <c r="A1017" s="51" t="s">
        <v>60</v>
      </c>
      <c r="B1017" s="51" t="s">
        <v>46</v>
      </c>
      <c r="C1017" s="39">
        <v>50.0</v>
      </c>
      <c r="D1017" s="39"/>
      <c r="E1017" s="25"/>
      <c r="F1017" s="40"/>
      <c r="J1017" s="41"/>
      <c r="K1017" s="41"/>
      <c r="L1017" s="41"/>
      <c r="N1017" s="41"/>
      <c r="O1017" s="41"/>
      <c r="P1017" s="41"/>
      <c r="T1017" s="38"/>
      <c r="U1017" s="38"/>
      <c r="V1017" s="38"/>
      <c r="W1017" s="38"/>
    </row>
    <row r="1018" ht="15.75" customHeight="1">
      <c r="A1018" s="51" t="s">
        <v>60</v>
      </c>
      <c r="B1018" s="51" t="s">
        <v>46</v>
      </c>
      <c r="C1018" s="39">
        <v>50.0</v>
      </c>
      <c r="D1018" s="39"/>
      <c r="E1018" s="25"/>
      <c r="F1018" s="40"/>
      <c r="J1018" s="41"/>
      <c r="K1018" s="41"/>
      <c r="L1018" s="41"/>
      <c r="N1018" s="41"/>
      <c r="O1018" s="41"/>
      <c r="P1018" s="41"/>
      <c r="T1018" s="38"/>
      <c r="U1018" s="38"/>
      <c r="V1018" s="38"/>
      <c r="W1018" s="38"/>
    </row>
    <row r="1019" ht="15.75" customHeight="1">
      <c r="A1019" s="51" t="s">
        <v>60</v>
      </c>
      <c r="B1019" s="51" t="s">
        <v>47</v>
      </c>
      <c r="C1019" s="39">
        <v>50.0</v>
      </c>
      <c r="D1019" s="39"/>
      <c r="E1019" s="25"/>
      <c r="F1019" s="40"/>
      <c r="J1019" s="41"/>
      <c r="K1019" s="41"/>
      <c r="L1019" s="41"/>
      <c r="N1019" s="41"/>
      <c r="O1019" s="41"/>
      <c r="P1019" s="41"/>
      <c r="T1019" s="38"/>
      <c r="U1019" s="38"/>
      <c r="V1019" s="38"/>
      <c r="W1019" s="38"/>
    </row>
    <row r="1020" ht="15.75" customHeight="1">
      <c r="A1020" s="51" t="s">
        <v>60</v>
      </c>
      <c r="B1020" s="51" t="s">
        <v>47</v>
      </c>
      <c r="C1020" s="39">
        <v>50.0</v>
      </c>
      <c r="D1020" s="39"/>
      <c r="E1020" s="25"/>
      <c r="F1020" s="40"/>
      <c r="J1020" s="41"/>
      <c r="K1020" s="41"/>
      <c r="L1020" s="41"/>
      <c r="N1020" s="41"/>
      <c r="O1020" s="41"/>
      <c r="P1020" s="41"/>
      <c r="T1020" s="38"/>
      <c r="U1020" s="38"/>
      <c r="V1020" s="38"/>
      <c r="W1020" s="38"/>
    </row>
    <row r="1021" ht="15.75" customHeight="1">
      <c r="A1021" s="51" t="s">
        <v>60</v>
      </c>
      <c r="B1021" s="51" t="s">
        <v>47</v>
      </c>
      <c r="C1021" s="39">
        <v>50.0</v>
      </c>
      <c r="D1021" s="39"/>
      <c r="E1021" s="25"/>
      <c r="F1021" s="40"/>
      <c r="J1021" s="41"/>
      <c r="K1021" s="41"/>
      <c r="L1021" s="41"/>
      <c r="N1021" s="41"/>
      <c r="O1021" s="41"/>
      <c r="P1021" s="41"/>
      <c r="T1021" s="38"/>
      <c r="U1021" s="38"/>
      <c r="V1021" s="38"/>
      <c r="W1021" s="38"/>
    </row>
    <row r="1022" ht="15.75" customHeight="1">
      <c r="A1022" s="51" t="s">
        <v>60</v>
      </c>
      <c r="B1022" s="51" t="s">
        <v>48</v>
      </c>
      <c r="C1022" s="39">
        <v>50.0</v>
      </c>
      <c r="D1022" s="39"/>
      <c r="E1022" s="25"/>
      <c r="F1022" s="40"/>
      <c r="J1022" s="41"/>
      <c r="K1022" s="41"/>
      <c r="L1022" s="41"/>
      <c r="N1022" s="41"/>
      <c r="O1022" s="41"/>
      <c r="P1022" s="41"/>
      <c r="T1022" s="38"/>
      <c r="U1022" s="38"/>
      <c r="V1022" s="38"/>
      <c r="W1022" s="38"/>
    </row>
    <row r="1023" ht="15.75" customHeight="1">
      <c r="A1023" s="51" t="s">
        <v>60</v>
      </c>
      <c r="B1023" s="51" t="s">
        <v>48</v>
      </c>
      <c r="C1023" s="39">
        <v>50.0</v>
      </c>
      <c r="D1023" s="39"/>
      <c r="E1023" s="25"/>
      <c r="F1023" s="40"/>
      <c r="J1023" s="41"/>
      <c r="K1023" s="41"/>
      <c r="L1023" s="41"/>
      <c r="N1023" s="41"/>
      <c r="O1023" s="41"/>
      <c r="P1023" s="41"/>
      <c r="T1023" s="38"/>
      <c r="U1023" s="38"/>
      <c r="V1023" s="38"/>
      <c r="W1023" s="38"/>
    </row>
    <row r="1024" ht="15.75" customHeight="1">
      <c r="A1024" s="51" t="s">
        <v>60</v>
      </c>
      <c r="B1024" s="51" t="s">
        <v>48</v>
      </c>
      <c r="C1024" s="39">
        <v>50.0</v>
      </c>
      <c r="D1024" s="39"/>
      <c r="E1024" s="25"/>
      <c r="F1024" s="40"/>
      <c r="J1024" s="41"/>
      <c r="K1024" s="41"/>
      <c r="L1024" s="41"/>
      <c r="N1024" s="41"/>
      <c r="O1024" s="41"/>
      <c r="P1024" s="41"/>
      <c r="T1024" s="38"/>
      <c r="U1024" s="38"/>
      <c r="V1024" s="38"/>
      <c r="W1024" s="38"/>
    </row>
    <row r="1025" ht="15.75" customHeight="1">
      <c r="A1025" s="51" t="s">
        <v>60</v>
      </c>
      <c r="B1025" s="51" t="s">
        <v>49</v>
      </c>
      <c r="C1025" s="39">
        <v>50.0</v>
      </c>
      <c r="D1025" s="39"/>
      <c r="E1025" s="25"/>
      <c r="F1025" s="40"/>
      <c r="J1025" s="41"/>
      <c r="K1025" s="41"/>
      <c r="L1025" s="41"/>
      <c r="N1025" s="41"/>
      <c r="O1025" s="41"/>
      <c r="P1025" s="41"/>
      <c r="T1025" s="38"/>
      <c r="U1025" s="38"/>
      <c r="V1025" s="38"/>
      <c r="W1025" s="38"/>
    </row>
    <row r="1026" ht="15.75" customHeight="1">
      <c r="A1026" s="51" t="s">
        <v>60</v>
      </c>
      <c r="B1026" s="51" t="s">
        <v>49</v>
      </c>
      <c r="C1026" s="39">
        <v>50.0</v>
      </c>
      <c r="D1026" s="39"/>
      <c r="E1026" s="25"/>
      <c r="F1026" s="40"/>
      <c r="J1026" s="41"/>
      <c r="K1026" s="41"/>
      <c r="L1026" s="41"/>
      <c r="N1026" s="41"/>
      <c r="O1026" s="41"/>
      <c r="P1026" s="41"/>
      <c r="T1026" s="38"/>
      <c r="U1026" s="38"/>
      <c r="V1026" s="38"/>
      <c r="W1026" s="38"/>
    </row>
    <row r="1027" ht="15.75" customHeight="1">
      <c r="A1027" s="51" t="s">
        <v>60</v>
      </c>
      <c r="B1027" s="51" t="s">
        <v>49</v>
      </c>
      <c r="C1027" s="39">
        <v>50.0</v>
      </c>
      <c r="D1027" s="39"/>
      <c r="E1027" s="25"/>
      <c r="F1027" s="40"/>
      <c r="J1027" s="41"/>
      <c r="K1027" s="41"/>
      <c r="L1027" s="41"/>
      <c r="N1027" s="41"/>
      <c r="O1027" s="41"/>
      <c r="P1027" s="41"/>
      <c r="T1027" s="38"/>
      <c r="U1027" s="38"/>
      <c r="V1027" s="38"/>
      <c r="W1027" s="38"/>
    </row>
    <row r="1028" ht="15.75" customHeight="1">
      <c r="A1028" s="51" t="s">
        <v>60</v>
      </c>
      <c r="B1028" s="51" t="s">
        <v>50</v>
      </c>
      <c r="C1028" s="39">
        <v>50.0</v>
      </c>
      <c r="D1028" s="39"/>
      <c r="E1028" s="25"/>
      <c r="F1028" s="40"/>
      <c r="J1028" s="41"/>
      <c r="K1028" s="41"/>
      <c r="L1028" s="41"/>
      <c r="N1028" s="41"/>
      <c r="O1028" s="41"/>
      <c r="P1028" s="41"/>
      <c r="T1028" s="38"/>
      <c r="U1028" s="38"/>
      <c r="V1028" s="38"/>
      <c r="W1028" s="38"/>
    </row>
    <row r="1029" ht="15.75" customHeight="1">
      <c r="A1029" s="51" t="s">
        <v>60</v>
      </c>
      <c r="B1029" s="51" t="s">
        <v>50</v>
      </c>
      <c r="C1029" s="39">
        <v>50.0</v>
      </c>
      <c r="D1029" s="39"/>
      <c r="E1029" s="25"/>
      <c r="F1029" s="40"/>
      <c r="J1029" s="41"/>
      <c r="K1029" s="41"/>
      <c r="L1029" s="41"/>
      <c r="N1029" s="41"/>
      <c r="O1029" s="41"/>
      <c r="P1029" s="41"/>
      <c r="T1029" s="38"/>
      <c r="U1029" s="38"/>
      <c r="V1029" s="38"/>
      <c r="W1029" s="38"/>
    </row>
    <row r="1030" ht="15.75" customHeight="1">
      <c r="A1030" s="51" t="s">
        <v>60</v>
      </c>
      <c r="B1030" s="51" t="s">
        <v>50</v>
      </c>
      <c r="C1030" s="39">
        <v>50.0</v>
      </c>
      <c r="D1030" s="39"/>
      <c r="E1030" s="25"/>
      <c r="F1030" s="40"/>
      <c r="J1030" s="41"/>
      <c r="K1030" s="41"/>
      <c r="L1030" s="41"/>
      <c r="N1030" s="41"/>
      <c r="O1030" s="41"/>
      <c r="P1030" s="41"/>
      <c r="T1030" s="38"/>
      <c r="U1030" s="38"/>
      <c r="V1030" s="38"/>
      <c r="W1030" s="38"/>
    </row>
    <row r="1031" ht="15.75" customHeight="1">
      <c r="A1031" s="51" t="s">
        <v>60</v>
      </c>
      <c r="B1031" s="51" t="s">
        <v>51</v>
      </c>
      <c r="C1031" s="39">
        <v>50.0</v>
      </c>
      <c r="D1031" s="39"/>
      <c r="E1031" s="25"/>
      <c r="F1031" s="40"/>
      <c r="J1031" s="41"/>
      <c r="K1031" s="41"/>
      <c r="L1031" s="41"/>
      <c r="N1031" s="41"/>
      <c r="O1031" s="41"/>
      <c r="P1031" s="41"/>
      <c r="T1031" s="38"/>
      <c r="U1031" s="38"/>
      <c r="V1031" s="38"/>
      <c r="W1031" s="38"/>
    </row>
    <row r="1032" ht="15.75" customHeight="1">
      <c r="A1032" s="51" t="s">
        <v>60</v>
      </c>
      <c r="B1032" s="51" t="s">
        <v>51</v>
      </c>
      <c r="C1032" s="39">
        <v>50.0</v>
      </c>
      <c r="D1032" s="39"/>
      <c r="E1032" s="25"/>
      <c r="F1032" s="40"/>
      <c r="J1032" s="41"/>
      <c r="K1032" s="41"/>
      <c r="L1032" s="41"/>
      <c r="N1032" s="41"/>
      <c r="O1032" s="41"/>
      <c r="P1032" s="41"/>
      <c r="T1032" s="38"/>
      <c r="U1032" s="38"/>
      <c r="V1032" s="38"/>
      <c r="W1032" s="38"/>
    </row>
    <row r="1033" ht="15.75" customHeight="1">
      <c r="A1033" s="51" t="s">
        <v>60</v>
      </c>
      <c r="B1033" s="51" t="s">
        <v>51</v>
      </c>
      <c r="C1033" s="39">
        <v>50.0</v>
      </c>
      <c r="D1033" s="39"/>
      <c r="E1033" s="25"/>
      <c r="F1033" s="40"/>
      <c r="J1033" s="41"/>
      <c r="K1033" s="41"/>
      <c r="L1033" s="41"/>
      <c r="N1033" s="41"/>
      <c r="O1033" s="41"/>
      <c r="P1033" s="41"/>
      <c r="T1033" s="38"/>
      <c r="U1033" s="38"/>
      <c r="V1033" s="38"/>
      <c r="W1033" s="38"/>
    </row>
    <row r="1034" ht="15.75" customHeight="1">
      <c r="A1034" s="51" t="s">
        <v>60</v>
      </c>
      <c r="B1034" s="51" t="s">
        <v>52</v>
      </c>
      <c r="C1034" s="39">
        <v>50.0</v>
      </c>
      <c r="D1034" s="39"/>
      <c r="E1034" s="25"/>
      <c r="F1034" s="40"/>
      <c r="J1034" s="41"/>
      <c r="K1034" s="41"/>
      <c r="L1034" s="41"/>
      <c r="N1034" s="41"/>
      <c r="O1034" s="41"/>
      <c r="P1034" s="41"/>
      <c r="T1034" s="38"/>
      <c r="U1034" s="38"/>
      <c r="V1034" s="38"/>
      <c r="W1034" s="38"/>
    </row>
    <row r="1035" ht="15.75" customHeight="1">
      <c r="A1035" s="51" t="s">
        <v>60</v>
      </c>
      <c r="B1035" s="51" t="s">
        <v>52</v>
      </c>
      <c r="C1035" s="39">
        <v>50.0</v>
      </c>
      <c r="D1035" s="39"/>
      <c r="E1035" s="25"/>
      <c r="F1035" s="40"/>
      <c r="J1035" s="41"/>
      <c r="K1035" s="41"/>
      <c r="L1035" s="41"/>
      <c r="N1035" s="41"/>
      <c r="O1035" s="41"/>
      <c r="P1035" s="41"/>
      <c r="T1035" s="38"/>
      <c r="U1035" s="38"/>
      <c r="V1035" s="38"/>
      <c r="W1035" s="38"/>
    </row>
    <row r="1036" ht="15.75" customHeight="1">
      <c r="A1036" s="51" t="s">
        <v>60</v>
      </c>
      <c r="B1036" s="51" t="s">
        <v>52</v>
      </c>
      <c r="C1036" s="39">
        <v>50.0</v>
      </c>
      <c r="D1036" s="39"/>
      <c r="E1036" s="25"/>
      <c r="F1036" s="40"/>
      <c r="J1036" s="41"/>
      <c r="K1036" s="41"/>
      <c r="L1036" s="41"/>
      <c r="N1036" s="41"/>
      <c r="O1036" s="41"/>
      <c r="P1036" s="41"/>
      <c r="T1036" s="38"/>
      <c r="U1036" s="38"/>
      <c r="V1036" s="38"/>
      <c r="W1036" s="38"/>
    </row>
    <row r="1037" ht="15.75" customHeight="1">
      <c r="A1037" s="51" t="s">
        <v>60</v>
      </c>
      <c r="B1037" s="51" t="s">
        <v>53</v>
      </c>
      <c r="C1037" s="39">
        <v>50.0</v>
      </c>
      <c r="D1037" s="39"/>
      <c r="E1037" s="25"/>
      <c r="F1037" s="40"/>
      <c r="J1037" s="41"/>
      <c r="K1037" s="41"/>
      <c r="L1037" s="41"/>
      <c r="N1037" s="41"/>
      <c r="O1037" s="41"/>
      <c r="P1037" s="41"/>
      <c r="T1037" s="38"/>
      <c r="U1037" s="38"/>
      <c r="V1037" s="38"/>
      <c r="W1037" s="38"/>
    </row>
    <row r="1038" ht="15.75" customHeight="1">
      <c r="A1038" s="51" t="s">
        <v>60</v>
      </c>
      <c r="B1038" s="51" t="s">
        <v>53</v>
      </c>
      <c r="C1038" s="39">
        <v>50.0</v>
      </c>
      <c r="D1038" s="39"/>
      <c r="E1038" s="25"/>
      <c r="F1038" s="40"/>
      <c r="J1038" s="41"/>
      <c r="K1038" s="41"/>
      <c r="L1038" s="41"/>
      <c r="N1038" s="41"/>
      <c r="O1038" s="41"/>
      <c r="P1038" s="41"/>
      <c r="T1038" s="38"/>
      <c r="U1038" s="38"/>
      <c r="V1038" s="38"/>
      <c r="W1038" s="38"/>
    </row>
    <row r="1039" ht="15.75" customHeight="1">
      <c r="A1039" s="51" t="s">
        <v>60</v>
      </c>
      <c r="B1039" s="51" t="s">
        <v>53</v>
      </c>
      <c r="C1039" s="39">
        <v>50.0</v>
      </c>
      <c r="D1039" s="39"/>
      <c r="E1039" s="25"/>
      <c r="F1039" s="40"/>
      <c r="J1039" s="41"/>
      <c r="K1039" s="41"/>
      <c r="L1039" s="41"/>
      <c r="N1039" s="41"/>
      <c r="O1039" s="41"/>
      <c r="P1039" s="41"/>
      <c r="T1039" s="38"/>
      <c r="U1039" s="38"/>
      <c r="V1039" s="38"/>
      <c r="W1039" s="38"/>
    </row>
    <row r="1040" ht="15.75" customHeight="1">
      <c r="A1040" s="51" t="s">
        <v>60</v>
      </c>
      <c r="B1040" s="51" t="s">
        <v>54</v>
      </c>
      <c r="C1040" s="39">
        <v>50.0</v>
      </c>
      <c r="D1040" s="39"/>
      <c r="E1040" s="25"/>
      <c r="F1040" s="40"/>
      <c r="J1040" s="41"/>
      <c r="K1040" s="41"/>
      <c r="L1040" s="41"/>
      <c r="N1040" s="41"/>
      <c r="O1040" s="41"/>
      <c r="P1040" s="41"/>
      <c r="T1040" s="38"/>
      <c r="U1040" s="38"/>
      <c r="V1040" s="38"/>
      <c r="W1040" s="38"/>
    </row>
    <row r="1041" ht="15.75" customHeight="1">
      <c r="A1041" s="51" t="s">
        <v>60</v>
      </c>
      <c r="B1041" s="51" t="s">
        <v>54</v>
      </c>
      <c r="C1041" s="39">
        <v>50.0</v>
      </c>
      <c r="D1041" s="39"/>
      <c r="E1041" s="25"/>
      <c r="F1041" s="40"/>
      <c r="J1041" s="41"/>
      <c r="K1041" s="41"/>
      <c r="L1041" s="41"/>
      <c r="N1041" s="41"/>
      <c r="O1041" s="41"/>
      <c r="P1041" s="41"/>
      <c r="T1041" s="38"/>
      <c r="U1041" s="38"/>
      <c r="V1041" s="38"/>
      <c r="W1041" s="38"/>
    </row>
    <row r="1042" ht="15.75" customHeight="1">
      <c r="A1042" s="51" t="s">
        <v>60</v>
      </c>
      <c r="B1042" s="51" t="s">
        <v>54</v>
      </c>
      <c r="C1042" s="39">
        <v>50.0</v>
      </c>
      <c r="D1042" s="39"/>
      <c r="E1042" s="25"/>
      <c r="F1042" s="40"/>
      <c r="J1042" s="41"/>
      <c r="K1042" s="41"/>
      <c r="L1042" s="41"/>
      <c r="N1042" s="41"/>
      <c r="O1042" s="41"/>
      <c r="P1042" s="41"/>
      <c r="T1042" s="38"/>
      <c r="U1042" s="38"/>
      <c r="V1042" s="38"/>
      <c r="W1042" s="38"/>
    </row>
    <row r="1043" ht="15.75" customHeight="1">
      <c r="A1043" s="51" t="s">
        <v>60</v>
      </c>
      <c r="B1043" s="51" t="s">
        <v>55</v>
      </c>
      <c r="C1043" s="39">
        <v>50.0</v>
      </c>
      <c r="D1043" s="39"/>
      <c r="E1043" s="25"/>
      <c r="F1043" s="40"/>
      <c r="J1043" s="41"/>
      <c r="K1043" s="41"/>
      <c r="L1043" s="41"/>
      <c r="N1043" s="41"/>
      <c r="O1043" s="41"/>
      <c r="P1043" s="41"/>
      <c r="T1043" s="38"/>
      <c r="U1043" s="38"/>
      <c r="V1043" s="38"/>
      <c r="W1043" s="38"/>
    </row>
    <row r="1044" ht="15.75" customHeight="1">
      <c r="A1044" s="51" t="s">
        <v>60</v>
      </c>
      <c r="B1044" s="51" t="s">
        <v>55</v>
      </c>
      <c r="C1044" s="39">
        <v>50.0</v>
      </c>
      <c r="D1044" s="39"/>
      <c r="E1044" s="25"/>
      <c r="F1044" s="40"/>
      <c r="J1044" s="41"/>
      <c r="K1044" s="41"/>
      <c r="L1044" s="41"/>
      <c r="N1044" s="41"/>
      <c r="O1044" s="41"/>
      <c r="P1044" s="41"/>
      <c r="T1044" s="38"/>
      <c r="U1044" s="38"/>
      <c r="V1044" s="38"/>
      <c r="W1044" s="38"/>
    </row>
    <row r="1045" ht="15.75" customHeight="1">
      <c r="A1045" s="51" t="s">
        <v>60</v>
      </c>
      <c r="B1045" s="51" t="s">
        <v>55</v>
      </c>
      <c r="C1045" s="39">
        <v>50.0</v>
      </c>
      <c r="D1045" s="39"/>
      <c r="E1045" s="25"/>
      <c r="F1045" s="40"/>
      <c r="J1045" s="41"/>
      <c r="K1045" s="41"/>
      <c r="L1045" s="41"/>
      <c r="N1045" s="41"/>
      <c r="O1045" s="41"/>
      <c r="P1045" s="41"/>
      <c r="T1045" s="38"/>
      <c r="U1045" s="38"/>
      <c r="V1045" s="38"/>
      <c r="W1045" s="38"/>
    </row>
    <row r="1046" ht="15.75" customHeight="1">
      <c r="A1046" s="51" t="s">
        <v>60</v>
      </c>
      <c r="B1046" s="51" t="s">
        <v>56</v>
      </c>
      <c r="C1046" s="39">
        <v>50.0</v>
      </c>
      <c r="D1046" s="39"/>
      <c r="E1046" s="25"/>
      <c r="F1046" s="40"/>
      <c r="J1046" s="41"/>
      <c r="K1046" s="41"/>
      <c r="L1046" s="41"/>
      <c r="N1046" s="41"/>
      <c r="O1046" s="41"/>
      <c r="P1046" s="41"/>
      <c r="T1046" s="38"/>
      <c r="U1046" s="38"/>
      <c r="V1046" s="38"/>
      <c r="W1046" s="38"/>
    </row>
    <row r="1047" ht="15.75" customHeight="1">
      <c r="A1047" s="51" t="s">
        <v>60</v>
      </c>
      <c r="B1047" s="55" t="s">
        <v>56</v>
      </c>
      <c r="C1047" s="39">
        <v>50.0</v>
      </c>
      <c r="D1047" s="39"/>
      <c r="E1047" s="25"/>
      <c r="F1047" s="40"/>
      <c r="J1047" s="41"/>
      <c r="K1047" s="41"/>
      <c r="L1047" s="41"/>
      <c r="N1047" s="41"/>
      <c r="O1047" s="41"/>
      <c r="P1047" s="41"/>
      <c r="T1047" s="38"/>
      <c r="U1047" s="38"/>
      <c r="V1047" s="38"/>
      <c r="W1047" s="38"/>
    </row>
    <row r="1048" ht="15.75" customHeight="1">
      <c r="A1048" s="51" t="s">
        <v>60</v>
      </c>
      <c r="B1048" s="55" t="s">
        <v>56</v>
      </c>
      <c r="C1048" s="39">
        <v>50.0</v>
      </c>
      <c r="D1048" s="39"/>
      <c r="E1048" s="25"/>
      <c r="F1048" s="40"/>
      <c r="J1048" s="41"/>
      <c r="K1048" s="41"/>
      <c r="L1048" s="41"/>
      <c r="N1048" s="41"/>
      <c r="O1048" s="41"/>
      <c r="P1048" s="41"/>
      <c r="T1048" s="38"/>
      <c r="U1048" s="38"/>
      <c r="V1048" s="38"/>
      <c r="W1048" s="38"/>
    </row>
    <row r="1049" ht="15.75" customHeight="1">
      <c r="A1049" s="51" t="s">
        <v>60</v>
      </c>
      <c r="B1049" s="55" t="s">
        <v>57</v>
      </c>
      <c r="C1049" s="39">
        <v>50.0</v>
      </c>
      <c r="D1049" s="39"/>
      <c r="E1049" s="25"/>
      <c r="F1049" s="40"/>
      <c r="J1049" s="41"/>
      <c r="K1049" s="41"/>
      <c r="L1049" s="41"/>
      <c r="N1049" s="41"/>
      <c r="O1049" s="41"/>
      <c r="P1049" s="41"/>
      <c r="T1049" s="38"/>
      <c r="U1049" s="38"/>
      <c r="V1049" s="38"/>
      <c r="W1049" s="38"/>
    </row>
    <row r="1050" ht="15.75" customHeight="1">
      <c r="A1050" s="51" t="s">
        <v>60</v>
      </c>
      <c r="B1050" s="55" t="s">
        <v>57</v>
      </c>
      <c r="C1050" s="39">
        <v>50.0</v>
      </c>
      <c r="D1050" s="39"/>
      <c r="E1050" s="25"/>
      <c r="F1050" s="40"/>
      <c r="J1050" s="41"/>
      <c r="K1050" s="41"/>
      <c r="L1050" s="41"/>
      <c r="N1050" s="41"/>
      <c r="O1050" s="41"/>
      <c r="P1050" s="41"/>
      <c r="T1050" s="38"/>
      <c r="U1050" s="38"/>
      <c r="V1050" s="38"/>
      <c r="W1050" s="38"/>
    </row>
    <row r="1051" ht="15.75" customHeight="1">
      <c r="A1051" s="51" t="s">
        <v>60</v>
      </c>
      <c r="B1051" s="55" t="s">
        <v>57</v>
      </c>
      <c r="C1051" s="39">
        <v>50.0</v>
      </c>
      <c r="D1051" s="39"/>
      <c r="E1051" s="25"/>
      <c r="F1051" s="40"/>
      <c r="J1051" s="41"/>
      <c r="K1051" s="41"/>
      <c r="L1051" s="41"/>
      <c r="N1051" s="41"/>
      <c r="O1051" s="41"/>
      <c r="P1051" s="41"/>
      <c r="T1051" s="38"/>
      <c r="U1051" s="38"/>
      <c r="V1051" s="38"/>
      <c r="W1051" s="38"/>
    </row>
    <row r="1052" ht="15.75" customHeight="1">
      <c r="A1052" s="51" t="s">
        <v>60</v>
      </c>
      <c r="B1052" s="55" t="s">
        <v>58</v>
      </c>
      <c r="C1052" s="39">
        <v>50.0</v>
      </c>
      <c r="D1052" s="39"/>
      <c r="E1052" s="25"/>
      <c r="F1052" s="40"/>
      <c r="J1052" s="41"/>
      <c r="K1052" s="41"/>
      <c r="L1052" s="41"/>
      <c r="N1052" s="41"/>
      <c r="O1052" s="41"/>
      <c r="P1052" s="41"/>
      <c r="T1052" s="38"/>
      <c r="U1052" s="38"/>
      <c r="V1052" s="38"/>
      <c r="W1052" s="38"/>
    </row>
    <row r="1053" ht="15.75" customHeight="1">
      <c r="A1053" s="51" t="s">
        <v>60</v>
      </c>
      <c r="B1053" s="55" t="s">
        <v>58</v>
      </c>
      <c r="C1053" s="39">
        <v>50.0</v>
      </c>
      <c r="D1053" s="39"/>
      <c r="E1053" s="25"/>
      <c r="F1053" s="40"/>
      <c r="J1053" s="41"/>
      <c r="K1053" s="41"/>
      <c r="L1053" s="41"/>
      <c r="N1053" s="41"/>
      <c r="O1053" s="41"/>
      <c r="P1053" s="41"/>
      <c r="T1053" s="38"/>
      <c r="U1053" s="38"/>
      <c r="V1053" s="38"/>
      <c r="W1053" s="38"/>
    </row>
    <row r="1054" ht="15.75" customHeight="1">
      <c r="A1054" s="51" t="s">
        <v>60</v>
      </c>
      <c r="B1054" s="55" t="s">
        <v>58</v>
      </c>
      <c r="C1054" s="39">
        <v>50.0</v>
      </c>
      <c r="D1054" s="39"/>
      <c r="E1054" s="25"/>
      <c r="F1054" s="40"/>
      <c r="J1054" s="41"/>
      <c r="K1054" s="41"/>
      <c r="L1054" s="41"/>
      <c r="N1054" s="41"/>
      <c r="O1054" s="41"/>
      <c r="P1054" s="41"/>
      <c r="T1054" s="38"/>
      <c r="U1054" s="38"/>
      <c r="V1054" s="38"/>
      <c r="W1054" s="38"/>
    </row>
    <row r="1055" ht="15.75" customHeight="1">
      <c r="A1055" s="51" t="s">
        <v>60</v>
      </c>
      <c r="B1055" s="55" t="s">
        <v>59</v>
      </c>
      <c r="C1055" s="39">
        <v>50.0</v>
      </c>
      <c r="D1055" s="39"/>
      <c r="E1055" s="25"/>
      <c r="F1055" s="40"/>
      <c r="J1055" s="41"/>
      <c r="K1055" s="41"/>
      <c r="L1055" s="41"/>
      <c r="N1055" s="41"/>
      <c r="O1055" s="41"/>
      <c r="P1055" s="41"/>
      <c r="T1055" s="38"/>
      <c r="U1055" s="38"/>
      <c r="V1055" s="38"/>
      <c r="W1055" s="38"/>
    </row>
    <row r="1056" ht="15.75" customHeight="1">
      <c r="A1056" s="51" t="s">
        <v>60</v>
      </c>
      <c r="B1056" s="55" t="s">
        <v>59</v>
      </c>
      <c r="C1056" s="39">
        <v>50.0</v>
      </c>
      <c r="D1056" s="39"/>
      <c r="E1056" s="25"/>
      <c r="F1056" s="40"/>
      <c r="J1056" s="41"/>
      <c r="K1056" s="41"/>
      <c r="L1056" s="41"/>
      <c r="N1056" s="41"/>
      <c r="O1056" s="41"/>
      <c r="P1056" s="41"/>
      <c r="T1056" s="38"/>
      <c r="U1056" s="38"/>
      <c r="V1056" s="38"/>
      <c r="W1056" s="38"/>
    </row>
    <row r="1057" ht="15.75" customHeight="1">
      <c r="A1057" s="51" t="s">
        <v>60</v>
      </c>
      <c r="B1057" s="55" t="s">
        <v>59</v>
      </c>
      <c r="C1057" s="39">
        <v>50.0</v>
      </c>
      <c r="D1057" s="39"/>
      <c r="E1057" s="25"/>
      <c r="F1057" s="40"/>
      <c r="J1057" s="41"/>
      <c r="K1057" s="41"/>
      <c r="L1057" s="41"/>
      <c r="N1057" s="41"/>
      <c r="O1057" s="41"/>
      <c r="P1057" s="41"/>
      <c r="T1057" s="38"/>
      <c r="U1057" s="38"/>
      <c r="V1057" s="38"/>
      <c r="W1057" s="38"/>
    </row>
    <row r="1058" ht="15.75" customHeight="1">
      <c r="A1058" s="25" t="s">
        <v>42</v>
      </c>
      <c r="B1058" s="25" t="s">
        <v>43</v>
      </c>
      <c r="C1058" s="39">
        <v>55.0</v>
      </c>
      <c r="D1058" s="39"/>
      <c r="E1058" s="25"/>
      <c r="F1058" s="40"/>
      <c r="J1058" s="41"/>
      <c r="K1058" s="41"/>
      <c r="L1058" s="41"/>
      <c r="N1058" s="41"/>
      <c r="O1058" s="41"/>
      <c r="P1058" s="41"/>
      <c r="T1058" s="38"/>
      <c r="U1058" s="38"/>
      <c r="V1058" s="38"/>
      <c r="W1058" s="38"/>
    </row>
    <row r="1059" ht="15.75" customHeight="1">
      <c r="A1059" s="25" t="s">
        <v>42</v>
      </c>
      <c r="B1059" s="25" t="s">
        <v>43</v>
      </c>
      <c r="C1059" s="39">
        <v>55.0</v>
      </c>
      <c r="D1059" s="39"/>
      <c r="E1059" s="25"/>
      <c r="F1059" s="40"/>
      <c r="J1059" s="41"/>
      <c r="K1059" s="41"/>
      <c r="L1059" s="41"/>
      <c r="N1059" s="41"/>
      <c r="O1059" s="41"/>
      <c r="P1059" s="41"/>
      <c r="T1059" s="38"/>
      <c r="U1059" s="38"/>
      <c r="V1059" s="38"/>
      <c r="W1059" s="38"/>
    </row>
    <row r="1060" ht="15.75" customHeight="1">
      <c r="A1060" s="25" t="s">
        <v>42</v>
      </c>
      <c r="B1060" s="25" t="s">
        <v>43</v>
      </c>
      <c r="C1060" s="39">
        <v>55.0</v>
      </c>
      <c r="D1060" s="39"/>
      <c r="E1060" s="25"/>
      <c r="F1060" s="40"/>
      <c r="J1060" s="41"/>
      <c r="K1060" s="41"/>
      <c r="L1060" s="41"/>
      <c r="N1060" s="41"/>
      <c r="O1060" s="41"/>
      <c r="P1060" s="41"/>
      <c r="T1060" s="38"/>
      <c r="U1060" s="38"/>
      <c r="V1060" s="38"/>
      <c r="W1060" s="38"/>
    </row>
    <row r="1061" ht="15.75" customHeight="1">
      <c r="A1061" s="25" t="s">
        <v>42</v>
      </c>
      <c r="B1061" s="25" t="s">
        <v>45</v>
      </c>
      <c r="C1061" s="39">
        <v>55.0</v>
      </c>
      <c r="D1061" s="39"/>
      <c r="E1061" s="25"/>
      <c r="F1061" s="40"/>
      <c r="J1061" s="41"/>
      <c r="K1061" s="41"/>
      <c r="L1061" s="41"/>
      <c r="N1061" s="41"/>
      <c r="O1061" s="41"/>
      <c r="P1061" s="41"/>
      <c r="T1061" s="38"/>
      <c r="U1061" s="38"/>
      <c r="V1061" s="38"/>
      <c r="W1061" s="38"/>
    </row>
    <row r="1062" ht="15.75" customHeight="1">
      <c r="A1062" s="25" t="s">
        <v>42</v>
      </c>
      <c r="B1062" s="25" t="s">
        <v>45</v>
      </c>
      <c r="C1062" s="39">
        <v>55.0</v>
      </c>
      <c r="D1062" s="39"/>
      <c r="E1062" s="25"/>
      <c r="F1062" s="40"/>
      <c r="J1062" s="41"/>
      <c r="K1062" s="41"/>
      <c r="L1062" s="41"/>
      <c r="N1062" s="41"/>
      <c r="O1062" s="41"/>
      <c r="P1062" s="41"/>
      <c r="T1062" s="38"/>
      <c r="U1062" s="38"/>
      <c r="V1062" s="38"/>
      <c r="W1062" s="38"/>
    </row>
    <row r="1063" ht="15.75" customHeight="1">
      <c r="A1063" s="25" t="s">
        <v>42</v>
      </c>
      <c r="B1063" s="25" t="s">
        <v>45</v>
      </c>
      <c r="C1063" s="39">
        <v>55.0</v>
      </c>
      <c r="D1063" s="39"/>
      <c r="E1063" s="25"/>
      <c r="F1063" s="40"/>
      <c r="J1063" s="41"/>
      <c r="K1063" s="41"/>
      <c r="L1063" s="41"/>
      <c r="N1063" s="41"/>
      <c r="O1063" s="41"/>
      <c r="P1063" s="41"/>
      <c r="T1063" s="38"/>
      <c r="U1063" s="38"/>
      <c r="V1063" s="38"/>
      <c r="W1063" s="38"/>
    </row>
    <row r="1064" ht="15.75" customHeight="1">
      <c r="A1064" s="25" t="s">
        <v>42</v>
      </c>
      <c r="B1064" s="25" t="s">
        <v>46</v>
      </c>
      <c r="C1064" s="39">
        <v>55.0</v>
      </c>
      <c r="D1064" s="39"/>
      <c r="E1064" s="25"/>
      <c r="F1064" s="40"/>
      <c r="J1064" s="41"/>
      <c r="K1064" s="41"/>
      <c r="L1064" s="41"/>
      <c r="N1064" s="41"/>
      <c r="O1064" s="41"/>
      <c r="P1064" s="41"/>
      <c r="T1064" s="38"/>
      <c r="U1064" s="38"/>
      <c r="V1064" s="38"/>
      <c r="W1064" s="38"/>
    </row>
    <row r="1065" ht="15.75" customHeight="1">
      <c r="A1065" s="25" t="s">
        <v>42</v>
      </c>
      <c r="B1065" s="25" t="s">
        <v>46</v>
      </c>
      <c r="C1065" s="39">
        <v>55.0</v>
      </c>
      <c r="D1065" s="39"/>
      <c r="E1065" s="25"/>
      <c r="F1065" s="40"/>
      <c r="J1065" s="41"/>
      <c r="K1065" s="41"/>
      <c r="L1065" s="41"/>
      <c r="N1065" s="41"/>
      <c r="O1065" s="41"/>
      <c r="P1065" s="41"/>
      <c r="T1065" s="38"/>
      <c r="U1065" s="38"/>
      <c r="V1065" s="38"/>
      <c r="W1065" s="38"/>
    </row>
    <row r="1066" ht="15.75" customHeight="1">
      <c r="A1066" s="25" t="s">
        <v>42</v>
      </c>
      <c r="B1066" s="25" t="s">
        <v>46</v>
      </c>
      <c r="C1066" s="39">
        <v>55.0</v>
      </c>
      <c r="D1066" s="39"/>
      <c r="E1066" s="25"/>
      <c r="F1066" s="40"/>
      <c r="J1066" s="41"/>
      <c r="K1066" s="41"/>
      <c r="L1066" s="41"/>
      <c r="N1066" s="41"/>
      <c r="O1066" s="41"/>
      <c r="P1066" s="41"/>
      <c r="T1066" s="38"/>
      <c r="U1066" s="38"/>
      <c r="V1066" s="38"/>
      <c r="W1066" s="38"/>
    </row>
    <row r="1067" ht="15.75" customHeight="1">
      <c r="A1067" s="25" t="s">
        <v>42</v>
      </c>
      <c r="B1067" s="25" t="s">
        <v>47</v>
      </c>
      <c r="C1067" s="39">
        <v>55.0</v>
      </c>
      <c r="D1067" s="39"/>
      <c r="E1067" s="25"/>
      <c r="F1067" s="40"/>
      <c r="J1067" s="41"/>
      <c r="K1067" s="41"/>
      <c r="L1067" s="41"/>
      <c r="N1067" s="41"/>
      <c r="O1067" s="41"/>
      <c r="P1067" s="41"/>
      <c r="T1067" s="38"/>
      <c r="U1067" s="38"/>
      <c r="V1067" s="38"/>
      <c r="W1067" s="38"/>
    </row>
    <row r="1068" ht="15.75" customHeight="1">
      <c r="A1068" s="25" t="s">
        <v>42</v>
      </c>
      <c r="B1068" s="25" t="s">
        <v>47</v>
      </c>
      <c r="C1068" s="39">
        <v>55.0</v>
      </c>
      <c r="D1068" s="39"/>
      <c r="E1068" s="25"/>
      <c r="F1068" s="40"/>
      <c r="J1068" s="41"/>
      <c r="K1068" s="41"/>
      <c r="L1068" s="41"/>
      <c r="N1068" s="41"/>
      <c r="O1068" s="41"/>
      <c r="P1068" s="41"/>
      <c r="T1068" s="38"/>
      <c r="U1068" s="38"/>
      <c r="V1068" s="38"/>
      <c r="W1068" s="38"/>
    </row>
    <row r="1069" ht="15.75" customHeight="1">
      <c r="A1069" s="25" t="s">
        <v>42</v>
      </c>
      <c r="B1069" s="25" t="s">
        <v>47</v>
      </c>
      <c r="C1069" s="39">
        <v>55.0</v>
      </c>
      <c r="D1069" s="39"/>
      <c r="E1069" s="25"/>
      <c r="F1069" s="40"/>
      <c r="J1069" s="41"/>
      <c r="K1069" s="41"/>
      <c r="L1069" s="41"/>
      <c r="N1069" s="41"/>
      <c r="O1069" s="41"/>
      <c r="P1069" s="41"/>
      <c r="T1069" s="38"/>
      <c r="U1069" s="38"/>
      <c r="V1069" s="38"/>
      <c r="W1069" s="38"/>
    </row>
    <row r="1070" ht="15.75" customHeight="1">
      <c r="A1070" s="25" t="s">
        <v>42</v>
      </c>
      <c r="B1070" s="25" t="s">
        <v>48</v>
      </c>
      <c r="C1070" s="39">
        <v>55.0</v>
      </c>
      <c r="D1070" s="39"/>
      <c r="E1070" s="25"/>
      <c r="F1070" s="40"/>
      <c r="J1070" s="41"/>
      <c r="K1070" s="41"/>
      <c r="L1070" s="41"/>
      <c r="N1070" s="41"/>
      <c r="O1070" s="41"/>
      <c r="P1070" s="41"/>
      <c r="T1070" s="38"/>
      <c r="U1070" s="38"/>
      <c r="V1070" s="38"/>
      <c r="W1070" s="38"/>
    </row>
    <row r="1071" ht="15.75" customHeight="1">
      <c r="A1071" s="25" t="s">
        <v>42</v>
      </c>
      <c r="B1071" s="25" t="s">
        <v>48</v>
      </c>
      <c r="C1071" s="39">
        <v>55.0</v>
      </c>
      <c r="D1071" s="39"/>
      <c r="E1071" s="25"/>
      <c r="F1071" s="40"/>
      <c r="J1071" s="41"/>
      <c r="K1071" s="41"/>
      <c r="L1071" s="41"/>
      <c r="N1071" s="41"/>
      <c r="O1071" s="41"/>
      <c r="P1071" s="41"/>
      <c r="T1071" s="38"/>
      <c r="U1071" s="38"/>
      <c r="V1071" s="38"/>
      <c r="W1071" s="38"/>
    </row>
    <row r="1072" ht="15.75" customHeight="1">
      <c r="A1072" s="25" t="s">
        <v>42</v>
      </c>
      <c r="B1072" s="25" t="s">
        <v>48</v>
      </c>
      <c r="C1072" s="39">
        <v>55.0</v>
      </c>
      <c r="D1072" s="39"/>
      <c r="E1072" s="25"/>
      <c r="F1072" s="40"/>
      <c r="J1072" s="41"/>
      <c r="K1072" s="41"/>
      <c r="L1072" s="41"/>
      <c r="N1072" s="41"/>
      <c r="O1072" s="41"/>
      <c r="P1072" s="41"/>
      <c r="T1072" s="38"/>
      <c r="U1072" s="38"/>
      <c r="V1072" s="38"/>
      <c r="W1072" s="38"/>
    </row>
    <row r="1073" ht="15.75" customHeight="1">
      <c r="A1073" s="25" t="s">
        <v>42</v>
      </c>
      <c r="B1073" s="25" t="s">
        <v>49</v>
      </c>
      <c r="C1073" s="39">
        <v>55.0</v>
      </c>
      <c r="D1073" s="39"/>
      <c r="E1073" s="25"/>
      <c r="F1073" s="40"/>
      <c r="J1073" s="41"/>
      <c r="K1073" s="41"/>
      <c r="L1073" s="41"/>
      <c r="N1073" s="41"/>
      <c r="O1073" s="41"/>
      <c r="P1073" s="41"/>
      <c r="T1073" s="38"/>
      <c r="U1073" s="38"/>
      <c r="V1073" s="38"/>
      <c r="W1073" s="38"/>
    </row>
    <row r="1074" ht="15.75" customHeight="1">
      <c r="A1074" s="25" t="s">
        <v>42</v>
      </c>
      <c r="B1074" s="25" t="s">
        <v>49</v>
      </c>
      <c r="C1074" s="39">
        <v>55.0</v>
      </c>
      <c r="D1074" s="39"/>
      <c r="E1074" s="25"/>
      <c r="F1074" s="40"/>
      <c r="J1074" s="41"/>
      <c r="K1074" s="41"/>
      <c r="L1074" s="41"/>
      <c r="N1074" s="41"/>
      <c r="O1074" s="41"/>
      <c r="P1074" s="41"/>
      <c r="T1074" s="38"/>
      <c r="U1074" s="38"/>
      <c r="V1074" s="38"/>
      <c r="W1074" s="38"/>
    </row>
    <row r="1075" ht="15.75" customHeight="1">
      <c r="A1075" s="25" t="s">
        <v>42</v>
      </c>
      <c r="B1075" s="25" t="s">
        <v>49</v>
      </c>
      <c r="C1075" s="39">
        <v>55.0</v>
      </c>
      <c r="D1075" s="39"/>
      <c r="E1075" s="25"/>
      <c r="F1075" s="40"/>
      <c r="J1075" s="41"/>
      <c r="K1075" s="41"/>
      <c r="L1075" s="41"/>
      <c r="N1075" s="41"/>
      <c r="O1075" s="41"/>
      <c r="P1075" s="41"/>
      <c r="T1075" s="38"/>
      <c r="U1075" s="38"/>
      <c r="V1075" s="38"/>
      <c r="W1075" s="38"/>
    </row>
    <row r="1076" ht="15.75" customHeight="1">
      <c r="A1076" s="25" t="s">
        <v>42</v>
      </c>
      <c r="B1076" s="25" t="s">
        <v>50</v>
      </c>
      <c r="C1076" s="39">
        <v>55.0</v>
      </c>
      <c r="D1076" s="39"/>
      <c r="E1076" s="25"/>
      <c r="F1076" s="40"/>
      <c r="J1076" s="41"/>
      <c r="K1076" s="41"/>
      <c r="L1076" s="41"/>
      <c r="N1076" s="41"/>
      <c r="O1076" s="41"/>
      <c r="P1076" s="41"/>
      <c r="T1076" s="38"/>
      <c r="U1076" s="38"/>
      <c r="V1076" s="38"/>
      <c r="W1076" s="38"/>
    </row>
    <row r="1077" ht="15.75" customHeight="1">
      <c r="A1077" s="25" t="s">
        <v>42</v>
      </c>
      <c r="B1077" s="25" t="s">
        <v>50</v>
      </c>
      <c r="C1077" s="39">
        <v>55.0</v>
      </c>
      <c r="D1077" s="39"/>
      <c r="E1077" s="25"/>
      <c r="F1077" s="40"/>
      <c r="J1077" s="41"/>
      <c r="K1077" s="41"/>
      <c r="L1077" s="41"/>
      <c r="N1077" s="41"/>
      <c r="O1077" s="41"/>
      <c r="P1077" s="41"/>
      <c r="T1077" s="38"/>
      <c r="U1077" s="38"/>
      <c r="V1077" s="38"/>
      <c r="W1077" s="38"/>
    </row>
    <row r="1078" ht="15.75" customHeight="1">
      <c r="A1078" s="25" t="s">
        <v>42</v>
      </c>
      <c r="B1078" s="25" t="s">
        <v>50</v>
      </c>
      <c r="C1078" s="39">
        <v>55.0</v>
      </c>
      <c r="D1078" s="39"/>
      <c r="E1078" s="25"/>
      <c r="F1078" s="40"/>
      <c r="J1078" s="41"/>
      <c r="K1078" s="41"/>
      <c r="L1078" s="41"/>
      <c r="N1078" s="41"/>
      <c r="O1078" s="41"/>
      <c r="P1078" s="41"/>
      <c r="T1078" s="38"/>
      <c r="U1078" s="38"/>
      <c r="V1078" s="38"/>
      <c r="W1078" s="38"/>
    </row>
    <row r="1079" ht="15.75" customHeight="1">
      <c r="A1079" s="25" t="s">
        <v>42</v>
      </c>
      <c r="B1079" s="25" t="s">
        <v>51</v>
      </c>
      <c r="C1079" s="39">
        <v>55.0</v>
      </c>
      <c r="D1079" s="39"/>
      <c r="E1079" s="25"/>
      <c r="F1079" s="40"/>
      <c r="J1079" s="41"/>
      <c r="K1079" s="41"/>
      <c r="L1079" s="41"/>
      <c r="N1079" s="41"/>
      <c r="O1079" s="41"/>
      <c r="P1079" s="41"/>
      <c r="T1079" s="38"/>
      <c r="U1079" s="38"/>
      <c r="V1079" s="38"/>
      <c r="W1079" s="38"/>
    </row>
    <row r="1080" ht="15.75" customHeight="1">
      <c r="A1080" s="25" t="s">
        <v>42</v>
      </c>
      <c r="B1080" s="25" t="s">
        <v>51</v>
      </c>
      <c r="C1080" s="39">
        <v>55.0</v>
      </c>
      <c r="D1080" s="39"/>
      <c r="E1080" s="25"/>
      <c r="F1080" s="40"/>
      <c r="J1080" s="41"/>
      <c r="K1080" s="41"/>
      <c r="L1080" s="41"/>
      <c r="N1080" s="41"/>
      <c r="O1080" s="41"/>
      <c r="P1080" s="41"/>
      <c r="T1080" s="38"/>
      <c r="U1080" s="38"/>
      <c r="V1080" s="38"/>
      <c r="W1080" s="38"/>
    </row>
    <row r="1081" ht="15.75" customHeight="1">
      <c r="A1081" s="25" t="s">
        <v>42</v>
      </c>
      <c r="B1081" s="25" t="s">
        <v>51</v>
      </c>
      <c r="C1081" s="39">
        <v>55.0</v>
      </c>
      <c r="D1081" s="39"/>
      <c r="E1081" s="25"/>
      <c r="F1081" s="40"/>
      <c r="J1081" s="41"/>
      <c r="K1081" s="41"/>
      <c r="L1081" s="41"/>
      <c r="N1081" s="41"/>
      <c r="O1081" s="41"/>
      <c r="P1081" s="41"/>
      <c r="T1081" s="38"/>
      <c r="U1081" s="38"/>
      <c r="V1081" s="38"/>
      <c r="W1081" s="38"/>
    </row>
    <row r="1082" ht="15.75" customHeight="1">
      <c r="A1082" s="25" t="s">
        <v>42</v>
      </c>
      <c r="B1082" s="25" t="s">
        <v>52</v>
      </c>
      <c r="C1082" s="39">
        <v>55.0</v>
      </c>
      <c r="D1082" s="39"/>
      <c r="E1082" s="25"/>
      <c r="F1082" s="40"/>
      <c r="J1082" s="41"/>
      <c r="K1082" s="41"/>
      <c r="L1082" s="41"/>
      <c r="N1082" s="41"/>
      <c r="O1082" s="41"/>
      <c r="P1082" s="41"/>
      <c r="T1082" s="38"/>
      <c r="U1082" s="38"/>
      <c r="V1082" s="38"/>
      <c r="W1082" s="38"/>
    </row>
    <row r="1083" ht="15.75" customHeight="1">
      <c r="A1083" s="25" t="s">
        <v>42</v>
      </c>
      <c r="B1083" s="25" t="s">
        <v>52</v>
      </c>
      <c r="C1083" s="39">
        <v>55.0</v>
      </c>
      <c r="D1083" s="39"/>
      <c r="E1083" s="25"/>
      <c r="F1083" s="40"/>
      <c r="J1083" s="41"/>
      <c r="K1083" s="41"/>
      <c r="L1083" s="41"/>
      <c r="N1083" s="41"/>
      <c r="O1083" s="41"/>
      <c r="P1083" s="41"/>
      <c r="T1083" s="38"/>
      <c r="U1083" s="38"/>
      <c r="V1083" s="38"/>
      <c r="W1083" s="38"/>
    </row>
    <row r="1084" ht="15.75" customHeight="1">
      <c r="A1084" s="25" t="s">
        <v>42</v>
      </c>
      <c r="B1084" s="25" t="s">
        <v>52</v>
      </c>
      <c r="C1084" s="39">
        <v>55.0</v>
      </c>
      <c r="D1084" s="39"/>
      <c r="E1084" s="25"/>
      <c r="F1084" s="40"/>
      <c r="J1084" s="41"/>
      <c r="K1084" s="41"/>
      <c r="L1084" s="41"/>
      <c r="N1084" s="41"/>
      <c r="O1084" s="41"/>
      <c r="P1084" s="41"/>
      <c r="T1084" s="38"/>
      <c r="U1084" s="38"/>
      <c r="V1084" s="38"/>
      <c r="W1084" s="38"/>
    </row>
    <row r="1085" ht="15.75" customHeight="1">
      <c r="A1085" s="25" t="s">
        <v>42</v>
      </c>
      <c r="B1085" s="25" t="s">
        <v>53</v>
      </c>
      <c r="C1085" s="39">
        <v>55.0</v>
      </c>
      <c r="D1085" s="39"/>
      <c r="E1085" s="25"/>
      <c r="F1085" s="40"/>
      <c r="J1085" s="41"/>
      <c r="K1085" s="41"/>
      <c r="L1085" s="41"/>
      <c r="N1085" s="41"/>
      <c r="O1085" s="41"/>
      <c r="P1085" s="41"/>
      <c r="T1085" s="38"/>
      <c r="U1085" s="38"/>
      <c r="V1085" s="38"/>
      <c r="W1085" s="38"/>
    </row>
    <row r="1086" ht="15.75" customHeight="1">
      <c r="A1086" s="25" t="s">
        <v>42</v>
      </c>
      <c r="B1086" s="25" t="s">
        <v>53</v>
      </c>
      <c r="C1086" s="39">
        <v>55.0</v>
      </c>
      <c r="D1086" s="39"/>
      <c r="E1086" s="25"/>
      <c r="F1086" s="40"/>
      <c r="J1086" s="41"/>
      <c r="K1086" s="41"/>
      <c r="L1086" s="41"/>
      <c r="N1086" s="41"/>
      <c r="O1086" s="41"/>
      <c r="P1086" s="41"/>
      <c r="T1086" s="38"/>
      <c r="U1086" s="38"/>
      <c r="V1086" s="38"/>
      <c r="W1086" s="38"/>
    </row>
    <row r="1087" ht="15.75" customHeight="1">
      <c r="A1087" s="25" t="s">
        <v>42</v>
      </c>
      <c r="B1087" s="25" t="s">
        <v>53</v>
      </c>
      <c r="C1087" s="39">
        <v>55.0</v>
      </c>
      <c r="D1087" s="39"/>
      <c r="E1087" s="25"/>
      <c r="F1087" s="40"/>
      <c r="J1087" s="41"/>
      <c r="K1087" s="41"/>
      <c r="L1087" s="41"/>
      <c r="N1087" s="41"/>
      <c r="O1087" s="41"/>
      <c r="P1087" s="41"/>
      <c r="T1087" s="38"/>
      <c r="U1087" s="38"/>
      <c r="V1087" s="38"/>
      <c r="W1087" s="38"/>
    </row>
    <row r="1088" ht="15.75" customHeight="1">
      <c r="A1088" s="25" t="s">
        <v>42</v>
      </c>
      <c r="B1088" s="25" t="s">
        <v>54</v>
      </c>
      <c r="C1088" s="39">
        <v>55.0</v>
      </c>
      <c r="D1088" s="39"/>
      <c r="E1088" s="25"/>
      <c r="F1088" s="40"/>
      <c r="J1088" s="41"/>
      <c r="K1088" s="41"/>
      <c r="L1088" s="41"/>
      <c r="N1088" s="41"/>
      <c r="O1088" s="41"/>
      <c r="P1088" s="41"/>
      <c r="T1088" s="38"/>
      <c r="U1088" s="38"/>
      <c r="V1088" s="38"/>
      <c r="W1088" s="38"/>
    </row>
    <row r="1089" ht="15.75" customHeight="1">
      <c r="A1089" s="25" t="s">
        <v>42</v>
      </c>
      <c r="B1089" s="25" t="s">
        <v>54</v>
      </c>
      <c r="C1089" s="39">
        <v>55.0</v>
      </c>
      <c r="D1089" s="39"/>
      <c r="E1089" s="25"/>
      <c r="F1089" s="40"/>
      <c r="J1089" s="41"/>
      <c r="K1089" s="41"/>
      <c r="L1089" s="41"/>
      <c r="N1089" s="41"/>
      <c r="O1089" s="41"/>
      <c r="P1089" s="41"/>
      <c r="T1089" s="38"/>
      <c r="U1089" s="38"/>
      <c r="V1089" s="38"/>
      <c r="W1089" s="38"/>
    </row>
    <row r="1090" ht="15.75" customHeight="1">
      <c r="A1090" s="25" t="s">
        <v>42</v>
      </c>
      <c r="B1090" s="25" t="s">
        <v>54</v>
      </c>
      <c r="C1090" s="39">
        <v>55.0</v>
      </c>
      <c r="D1090" s="39"/>
      <c r="E1090" s="25"/>
      <c r="F1090" s="40"/>
      <c r="J1090" s="41"/>
      <c r="K1090" s="41"/>
      <c r="L1090" s="41"/>
      <c r="N1090" s="41"/>
      <c r="O1090" s="41"/>
      <c r="P1090" s="41"/>
      <c r="T1090" s="38"/>
      <c r="U1090" s="38"/>
      <c r="V1090" s="38"/>
      <c r="W1090" s="38"/>
    </row>
    <row r="1091" ht="15.75" customHeight="1">
      <c r="A1091" s="25" t="s">
        <v>42</v>
      </c>
      <c r="B1091" s="25" t="s">
        <v>55</v>
      </c>
      <c r="C1091" s="39">
        <v>55.0</v>
      </c>
      <c r="D1091" s="39"/>
      <c r="E1091" s="25"/>
      <c r="F1091" s="40"/>
      <c r="J1091" s="41"/>
      <c r="K1091" s="41"/>
      <c r="L1091" s="41"/>
      <c r="N1091" s="41"/>
      <c r="O1091" s="41"/>
      <c r="P1091" s="41"/>
      <c r="T1091" s="38"/>
      <c r="U1091" s="38"/>
      <c r="V1091" s="38"/>
      <c r="W1091" s="38"/>
    </row>
    <row r="1092" ht="15.75" customHeight="1">
      <c r="A1092" s="25" t="s">
        <v>42</v>
      </c>
      <c r="B1092" s="25" t="s">
        <v>55</v>
      </c>
      <c r="C1092" s="39">
        <v>55.0</v>
      </c>
      <c r="D1092" s="39"/>
      <c r="E1092" s="25"/>
      <c r="F1092" s="40"/>
      <c r="J1092" s="41"/>
      <c r="K1092" s="41"/>
      <c r="L1092" s="41"/>
      <c r="N1092" s="41"/>
      <c r="O1092" s="41"/>
      <c r="P1092" s="41"/>
      <c r="T1092" s="38"/>
      <c r="U1092" s="38"/>
      <c r="V1092" s="38"/>
      <c r="W1092" s="38"/>
    </row>
    <row r="1093" ht="15.75" customHeight="1">
      <c r="A1093" s="25" t="s">
        <v>42</v>
      </c>
      <c r="B1093" s="25" t="s">
        <v>55</v>
      </c>
      <c r="C1093" s="39">
        <v>55.0</v>
      </c>
      <c r="D1093" s="39"/>
      <c r="E1093" s="25"/>
      <c r="F1093" s="40"/>
      <c r="J1093" s="41"/>
      <c r="K1093" s="41"/>
      <c r="L1093" s="41"/>
      <c r="N1093" s="41"/>
      <c r="O1093" s="41"/>
      <c r="P1093" s="41"/>
      <c r="T1093" s="38"/>
      <c r="U1093" s="38"/>
      <c r="V1093" s="38"/>
      <c r="W1093" s="38"/>
    </row>
    <row r="1094" ht="15.75" customHeight="1">
      <c r="A1094" s="25" t="s">
        <v>42</v>
      </c>
      <c r="B1094" s="25" t="s">
        <v>56</v>
      </c>
      <c r="C1094" s="39">
        <v>55.0</v>
      </c>
      <c r="D1094" s="39"/>
      <c r="E1094" s="25"/>
      <c r="F1094" s="40"/>
      <c r="J1094" s="41"/>
      <c r="K1094" s="41"/>
      <c r="L1094" s="41"/>
      <c r="N1094" s="41"/>
      <c r="O1094" s="41"/>
      <c r="P1094" s="41"/>
      <c r="T1094" s="38"/>
      <c r="U1094" s="38"/>
      <c r="V1094" s="38"/>
      <c r="W1094" s="38"/>
    </row>
    <row r="1095" ht="15.75" customHeight="1">
      <c r="A1095" s="25" t="s">
        <v>42</v>
      </c>
      <c r="B1095" s="50" t="s">
        <v>56</v>
      </c>
      <c r="C1095" s="39">
        <v>55.0</v>
      </c>
      <c r="D1095" s="39"/>
      <c r="E1095" s="25"/>
      <c r="F1095" s="40"/>
      <c r="J1095" s="41"/>
      <c r="K1095" s="41"/>
      <c r="L1095" s="41"/>
      <c r="N1095" s="41"/>
      <c r="O1095" s="41"/>
      <c r="P1095" s="41"/>
      <c r="T1095" s="38"/>
      <c r="U1095" s="38"/>
      <c r="V1095" s="38"/>
      <c r="W1095" s="38"/>
    </row>
    <row r="1096" ht="15.75" customHeight="1">
      <c r="A1096" s="25" t="s">
        <v>42</v>
      </c>
      <c r="B1096" s="50" t="s">
        <v>56</v>
      </c>
      <c r="C1096" s="39">
        <v>55.0</v>
      </c>
      <c r="D1096" s="39"/>
      <c r="E1096" s="25"/>
      <c r="F1096" s="40"/>
      <c r="J1096" s="41"/>
      <c r="K1096" s="41"/>
      <c r="L1096" s="41"/>
      <c r="N1096" s="41"/>
      <c r="O1096" s="41"/>
      <c r="P1096" s="41"/>
      <c r="T1096" s="38"/>
      <c r="U1096" s="38"/>
      <c r="V1096" s="38"/>
      <c r="W1096" s="38"/>
    </row>
    <row r="1097" ht="15.75" customHeight="1">
      <c r="A1097" s="25" t="s">
        <v>42</v>
      </c>
      <c r="B1097" s="50" t="s">
        <v>57</v>
      </c>
      <c r="C1097" s="39">
        <v>55.0</v>
      </c>
      <c r="D1097" s="39"/>
      <c r="E1097" s="25"/>
      <c r="F1097" s="40"/>
      <c r="J1097" s="41"/>
      <c r="K1097" s="41"/>
      <c r="L1097" s="41"/>
      <c r="N1097" s="41"/>
      <c r="O1097" s="41"/>
      <c r="P1097" s="41"/>
      <c r="T1097" s="38"/>
      <c r="U1097" s="38"/>
      <c r="V1097" s="38"/>
      <c r="W1097" s="38"/>
    </row>
    <row r="1098" ht="15.75" customHeight="1">
      <c r="A1098" s="25" t="s">
        <v>42</v>
      </c>
      <c r="B1098" s="50" t="s">
        <v>57</v>
      </c>
      <c r="C1098" s="39">
        <v>55.0</v>
      </c>
      <c r="D1098" s="39"/>
      <c r="E1098" s="25"/>
      <c r="F1098" s="40"/>
      <c r="J1098" s="41"/>
      <c r="K1098" s="41"/>
      <c r="L1098" s="41"/>
      <c r="N1098" s="41"/>
      <c r="O1098" s="41"/>
      <c r="P1098" s="41"/>
      <c r="T1098" s="38"/>
      <c r="U1098" s="38"/>
      <c r="V1098" s="38"/>
      <c r="W1098" s="38"/>
    </row>
    <row r="1099" ht="15.75" customHeight="1">
      <c r="A1099" s="25" t="s">
        <v>42</v>
      </c>
      <c r="B1099" s="50" t="s">
        <v>57</v>
      </c>
      <c r="C1099" s="39">
        <v>55.0</v>
      </c>
      <c r="D1099" s="39"/>
      <c r="E1099" s="25"/>
      <c r="F1099" s="40"/>
      <c r="J1099" s="41"/>
      <c r="K1099" s="41"/>
      <c r="L1099" s="41"/>
      <c r="N1099" s="41"/>
      <c r="O1099" s="41"/>
      <c r="P1099" s="41"/>
      <c r="T1099" s="38"/>
      <c r="U1099" s="38"/>
      <c r="V1099" s="38"/>
      <c r="W1099" s="38"/>
    </row>
    <row r="1100" ht="15.75" customHeight="1">
      <c r="A1100" s="25" t="s">
        <v>42</v>
      </c>
      <c r="B1100" s="50" t="s">
        <v>58</v>
      </c>
      <c r="C1100" s="39">
        <v>55.0</v>
      </c>
      <c r="D1100" s="39"/>
      <c r="E1100" s="25"/>
      <c r="F1100" s="40"/>
      <c r="J1100" s="41"/>
      <c r="K1100" s="41"/>
      <c r="L1100" s="41"/>
      <c r="N1100" s="41"/>
      <c r="O1100" s="41"/>
      <c r="P1100" s="41"/>
      <c r="T1100" s="38"/>
      <c r="U1100" s="38"/>
      <c r="V1100" s="38"/>
      <c r="W1100" s="38"/>
    </row>
    <row r="1101" ht="15.75" customHeight="1">
      <c r="A1101" s="25" t="s">
        <v>42</v>
      </c>
      <c r="B1101" s="50" t="s">
        <v>58</v>
      </c>
      <c r="C1101" s="39">
        <v>55.0</v>
      </c>
      <c r="D1101" s="39"/>
      <c r="E1101" s="25"/>
      <c r="F1101" s="40"/>
      <c r="J1101" s="41"/>
      <c r="K1101" s="41"/>
      <c r="L1101" s="41"/>
      <c r="N1101" s="41"/>
      <c r="O1101" s="41"/>
      <c r="P1101" s="41"/>
      <c r="T1101" s="38"/>
      <c r="U1101" s="38"/>
      <c r="V1101" s="38"/>
      <c r="W1101" s="38"/>
    </row>
    <row r="1102" ht="15.75" customHeight="1">
      <c r="A1102" s="25" t="s">
        <v>42</v>
      </c>
      <c r="B1102" s="50" t="s">
        <v>58</v>
      </c>
      <c r="C1102" s="39">
        <v>55.0</v>
      </c>
      <c r="D1102" s="39"/>
      <c r="E1102" s="25"/>
      <c r="F1102" s="40"/>
      <c r="J1102" s="41"/>
      <c r="K1102" s="41"/>
      <c r="L1102" s="41"/>
      <c r="N1102" s="41"/>
      <c r="O1102" s="41"/>
      <c r="P1102" s="41"/>
      <c r="T1102" s="38"/>
      <c r="U1102" s="38"/>
      <c r="V1102" s="38"/>
      <c r="W1102" s="38"/>
    </row>
    <row r="1103" ht="15.75" customHeight="1">
      <c r="A1103" s="25" t="s">
        <v>42</v>
      </c>
      <c r="B1103" s="50" t="s">
        <v>59</v>
      </c>
      <c r="C1103" s="39">
        <v>55.0</v>
      </c>
      <c r="D1103" s="39"/>
      <c r="E1103" s="25"/>
      <c r="F1103" s="40"/>
      <c r="J1103" s="41"/>
      <c r="K1103" s="41"/>
      <c r="L1103" s="41"/>
      <c r="N1103" s="41"/>
      <c r="O1103" s="41"/>
      <c r="P1103" s="41"/>
      <c r="T1103" s="38"/>
      <c r="U1103" s="38"/>
      <c r="V1103" s="38"/>
      <c r="W1103" s="38"/>
    </row>
    <row r="1104" ht="15.75" customHeight="1">
      <c r="A1104" s="25" t="s">
        <v>42</v>
      </c>
      <c r="B1104" s="50" t="s">
        <v>59</v>
      </c>
      <c r="C1104" s="39">
        <v>55.0</v>
      </c>
      <c r="D1104" s="39"/>
      <c r="E1104" s="25"/>
      <c r="F1104" s="40"/>
      <c r="J1104" s="41"/>
      <c r="K1104" s="41"/>
      <c r="L1104" s="41"/>
      <c r="N1104" s="41"/>
      <c r="O1104" s="41"/>
      <c r="P1104" s="41"/>
      <c r="T1104" s="38"/>
      <c r="U1104" s="38"/>
      <c r="V1104" s="38"/>
      <c r="W1104" s="38"/>
    </row>
    <row r="1105" ht="15.75" customHeight="1">
      <c r="A1105" s="25" t="s">
        <v>42</v>
      </c>
      <c r="B1105" s="50" t="s">
        <v>59</v>
      </c>
      <c r="C1105" s="39">
        <v>55.0</v>
      </c>
      <c r="D1105" s="39"/>
      <c r="E1105" s="25"/>
      <c r="F1105" s="40"/>
      <c r="J1105" s="41"/>
      <c r="K1105" s="41"/>
      <c r="L1105" s="41"/>
      <c r="N1105" s="41"/>
      <c r="O1105" s="41"/>
      <c r="P1105" s="41"/>
      <c r="T1105" s="38"/>
      <c r="U1105" s="38"/>
      <c r="V1105" s="38"/>
      <c r="W1105" s="38"/>
    </row>
    <row r="1106" ht="15.75" customHeight="1">
      <c r="A1106" s="51" t="s">
        <v>60</v>
      </c>
      <c r="B1106" s="51" t="s">
        <v>43</v>
      </c>
      <c r="C1106" s="39">
        <v>55.0</v>
      </c>
      <c r="D1106" s="39"/>
      <c r="E1106" s="25"/>
      <c r="F1106" s="40"/>
      <c r="J1106" s="41"/>
      <c r="K1106" s="41"/>
      <c r="L1106" s="41"/>
      <c r="N1106" s="41"/>
      <c r="O1106" s="41"/>
      <c r="P1106" s="41"/>
      <c r="T1106" s="38"/>
      <c r="U1106" s="38"/>
      <c r="V1106" s="38"/>
      <c r="W1106" s="38"/>
    </row>
    <row r="1107" ht="15.75" customHeight="1">
      <c r="A1107" s="51" t="s">
        <v>60</v>
      </c>
      <c r="B1107" s="51" t="s">
        <v>43</v>
      </c>
      <c r="C1107" s="39">
        <v>55.0</v>
      </c>
      <c r="D1107" s="39"/>
      <c r="E1107" s="25"/>
      <c r="F1107" s="40"/>
      <c r="J1107" s="41"/>
      <c r="K1107" s="41"/>
      <c r="L1107" s="41"/>
      <c r="N1107" s="41"/>
      <c r="O1107" s="41"/>
      <c r="P1107" s="41"/>
      <c r="T1107" s="38"/>
      <c r="U1107" s="38"/>
      <c r="V1107" s="38"/>
      <c r="W1107" s="38"/>
    </row>
    <row r="1108" ht="15.75" customHeight="1">
      <c r="A1108" s="51" t="s">
        <v>60</v>
      </c>
      <c r="B1108" s="51" t="s">
        <v>43</v>
      </c>
      <c r="C1108" s="39">
        <v>55.0</v>
      </c>
      <c r="D1108" s="39"/>
      <c r="E1108" s="25"/>
      <c r="F1108" s="40"/>
      <c r="J1108" s="41"/>
      <c r="K1108" s="41"/>
      <c r="L1108" s="41"/>
      <c r="N1108" s="41"/>
      <c r="O1108" s="41"/>
      <c r="P1108" s="41"/>
      <c r="T1108" s="38"/>
      <c r="U1108" s="38"/>
      <c r="V1108" s="38"/>
      <c r="W1108" s="38"/>
    </row>
    <row r="1109" ht="15.75" customHeight="1">
      <c r="A1109" s="51" t="s">
        <v>60</v>
      </c>
      <c r="B1109" s="51" t="s">
        <v>45</v>
      </c>
      <c r="C1109" s="39">
        <v>55.0</v>
      </c>
      <c r="D1109" s="39"/>
      <c r="E1109" s="25"/>
      <c r="F1109" s="40"/>
      <c r="J1109" s="41"/>
      <c r="K1109" s="41"/>
      <c r="L1109" s="41"/>
      <c r="N1109" s="41"/>
      <c r="O1109" s="41"/>
      <c r="P1109" s="41"/>
      <c r="T1109" s="38"/>
      <c r="U1109" s="38"/>
      <c r="V1109" s="38"/>
      <c r="W1109" s="38"/>
    </row>
    <row r="1110" ht="15.75" customHeight="1">
      <c r="A1110" s="51" t="s">
        <v>60</v>
      </c>
      <c r="B1110" s="51" t="s">
        <v>45</v>
      </c>
      <c r="C1110" s="39">
        <v>55.0</v>
      </c>
      <c r="D1110" s="39"/>
      <c r="E1110" s="25"/>
      <c r="F1110" s="40"/>
      <c r="J1110" s="41"/>
      <c r="K1110" s="41"/>
      <c r="L1110" s="41"/>
      <c r="N1110" s="41"/>
      <c r="O1110" s="41"/>
      <c r="P1110" s="41"/>
      <c r="T1110" s="38"/>
      <c r="U1110" s="38"/>
      <c r="V1110" s="38"/>
      <c r="W1110" s="38"/>
    </row>
    <row r="1111" ht="15.75" customHeight="1">
      <c r="A1111" s="51" t="s">
        <v>60</v>
      </c>
      <c r="B1111" s="51" t="s">
        <v>45</v>
      </c>
      <c r="C1111" s="39">
        <v>55.0</v>
      </c>
      <c r="D1111" s="39"/>
      <c r="E1111" s="25"/>
      <c r="F1111" s="40"/>
      <c r="J1111" s="41"/>
      <c r="K1111" s="41"/>
      <c r="L1111" s="41"/>
      <c r="N1111" s="41"/>
      <c r="O1111" s="41"/>
      <c r="P1111" s="41"/>
      <c r="T1111" s="38"/>
      <c r="U1111" s="38"/>
      <c r="V1111" s="38"/>
      <c r="W1111" s="38"/>
    </row>
    <row r="1112" ht="15.75" customHeight="1">
      <c r="A1112" s="51" t="s">
        <v>60</v>
      </c>
      <c r="B1112" s="51" t="s">
        <v>46</v>
      </c>
      <c r="C1112" s="39">
        <v>55.0</v>
      </c>
      <c r="D1112" s="39"/>
      <c r="E1112" s="25"/>
      <c r="F1112" s="40"/>
      <c r="J1112" s="41"/>
      <c r="K1112" s="41"/>
      <c r="L1112" s="41"/>
      <c r="N1112" s="41"/>
      <c r="O1112" s="41"/>
      <c r="P1112" s="41"/>
      <c r="T1112" s="38"/>
      <c r="U1112" s="38"/>
      <c r="V1112" s="38"/>
      <c r="W1112" s="38"/>
    </row>
    <row r="1113" ht="15.75" customHeight="1">
      <c r="A1113" s="51" t="s">
        <v>60</v>
      </c>
      <c r="B1113" s="51" t="s">
        <v>46</v>
      </c>
      <c r="C1113" s="39">
        <v>55.0</v>
      </c>
      <c r="D1113" s="39"/>
      <c r="E1113" s="25"/>
      <c r="F1113" s="40"/>
      <c r="J1113" s="41"/>
      <c r="K1113" s="41"/>
      <c r="L1113" s="41"/>
      <c r="N1113" s="41"/>
      <c r="O1113" s="41"/>
      <c r="P1113" s="41"/>
      <c r="T1113" s="38"/>
      <c r="U1113" s="38"/>
      <c r="V1113" s="38"/>
      <c r="W1113" s="38"/>
    </row>
    <row r="1114" ht="15.75" customHeight="1">
      <c r="A1114" s="51" t="s">
        <v>60</v>
      </c>
      <c r="B1114" s="51" t="s">
        <v>46</v>
      </c>
      <c r="C1114" s="39">
        <v>55.0</v>
      </c>
      <c r="D1114" s="39"/>
      <c r="E1114" s="25"/>
      <c r="F1114" s="40"/>
      <c r="J1114" s="41"/>
      <c r="K1114" s="41"/>
      <c r="L1114" s="41"/>
      <c r="N1114" s="41"/>
      <c r="O1114" s="41"/>
      <c r="P1114" s="41"/>
      <c r="T1114" s="38"/>
      <c r="U1114" s="38"/>
      <c r="V1114" s="38"/>
      <c r="W1114" s="38"/>
    </row>
    <row r="1115" ht="15.75" customHeight="1">
      <c r="A1115" s="51" t="s">
        <v>60</v>
      </c>
      <c r="B1115" s="51" t="s">
        <v>47</v>
      </c>
      <c r="C1115" s="39">
        <v>55.0</v>
      </c>
      <c r="D1115" s="39"/>
      <c r="E1115" s="25"/>
      <c r="F1115" s="40"/>
      <c r="J1115" s="41"/>
      <c r="K1115" s="41"/>
      <c r="L1115" s="41"/>
      <c r="N1115" s="41"/>
      <c r="O1115" s="41"/>
      <c r="P1115" s="41"/>
      <c r="T1115" s="38"/>
      <c r="U1115" s="38"/>
      <c r="V1115" s="38"/>
      <c r="W1115" s="38"/>
    </row>
    <row r="1116" ht="15.75" customHeight="1">
      <c r="A1116" s="51" t="s">
        <v>60</v>
      </c>
      <c r="B1116" s="51" t="s">
        <v>47</v>
      </c>
      <c r="C1116" s="39">
        <v>55.0</v>
      </c>
      <c r="D1116" s="39"/>
      <c r="E1116" s="25"/>
      <c r="F1116" s="40"/>
      <c r="J1116" s="41"/>
      <c r="K1116" s="41"/>
      <c r="L1116" s="41"/>
      <c r="N1116" s="41"/>
      <c r="O1116" s="41"/>
      <c r="P1116" s="41"/>
      <c r="T1116" s="38"/>
      <c r="U1116" s="38"/>
      <c r="V1116" s="38"/>
      <c r="W1116" s="38"/>
    </row>
    <row r="1117" ht="15.75" customHeight="1">
      <c r="A1117" s="51" t="s">
        <v>60</v>
      </c>
      <c r="B1117" s="51" t="s">
        <v>47</v>
      </c>
      <c r="C1117" s="39">
        <v>55.0</v>
      </c>
      <c r="D1117" s="39"/>
      <c r="E1117" s="25"/>
      <c r="F1117" s="40"/>
      <c r="J1117" s="41"/>
      <c r="K1117" s="41"/>
      <c r="L1117" s="41"/>
      <c r="N1117" s="41"/>
      <c r="O1117" s="41"/>
      <c r="P1117" s="41"/>
      <c r="T1117" s="38"/>
      <c r="U1117" s="38"/>
      <c r="V1117" s="38"/>
      <c r="W1117" s="38"/>
    </row>
    <row r="1118" ht="15.75" customHeight="1">
      <c r="A1118" s="51" t="s">
        <v>60</v>
      </c>
      <c r="B1118" s="51" t="s">
        <v>48</v>
      </c>
      <c r="C1118" s="39">
        <v>55.0</v>
      </c>
      <c r="D1118" s="39"/>
      <c r="E1118" s="25"/>
      <c r="F1118" s="40"/>
      <c r="J1118" s="41"/>
      <c r="K1118" s="41"/>
      <c r="L1118" s="41"/>
      <c r="N1118" s="41"/>
      <c r="O1118" s="41"/>
      <c r="P1118" s="41"/>
      <c r="T1118" s="38"/>
      <c r="U1118" s="38"/>
      <c r="V1118" s="38"/>
      <c r="W1118" s="38"/>
    </row>
    <row r="1119" ht="15.75" customHeight="1">
      <c r="A1119" s="51" t="s">
        <v>60</v>
      </c>
      <c r="B1119" s="51" t="s">
        <v>48</v>
      </c>
      <c r="C1119" s="39">
        <v>55.0</v>
      </c>
      <c r="D1119" s="39"/>
      <c r="E1119" s="25"/>
      <c r="F1119" s="40"/>
      <c r="J1119" s="41"/>
      <c r="K1119" s="41"/>
      <c r="L1119" s="41"/>
      <c r="N1119" s="41"/>
      <c r="O1119" s="41"/>
      <c r="P1119" s="41"/>
      <c r="T1119" s="38"/>
      <c r="U1119" s="38"/>
      <c r="V1119" s="38"/>
      <c r="W1119" s="38"/>
    </row>
    <row r="1120" ht="15.75" customHeight="1">
      <c r="A1120" s="51" t="s">
        <v>60</v>
      </c>
      <c r="B1120" s="51" t="s">
        <v>48</v>
      </c>
      <c r="C1120" s="39">
        <v>55.0</v>
      </c>
      <c r="D1120" s="39"/>
      <c r="E1120" s="25"/>
      <c r="F1120" s="40"/>
      <c r="J1120" s="41"/>
      <c r="K1120" s="41"/>
      <c r="L1120" s="41"/>
      <c r="N1120" s="41"/>
      <c r="O1120" s="41"/>
      <c r="P1120" s="41"/>
      <c r="T1120" s="38"/>
      <c r="U1120" s="38"/>
      <c r="V1120" s="38"/>
      <c r="W1120" s="38"/>
    </row>
    <row r="1121" ht="15.75" customHeight="1">
      <c r="A1121" s="51" t="s">
        <v>60</v>
      </c>
      <c r="B1121" s="51" t="s">
        <v>49</v>
      </c>
      <c r="C1121" s="39">
        <v>55.0</v>
      </c>
      <c r="D1121" s="39"/>
      <c r="E1121" s="25"/>
      <c r="F1121" s="40"/>
      <c r="J1121" s="41"/>
      <c r="K1121" s="41"/>
      <c r="L1121" s="41"/>
      <c r="N1121" s="41"/>
      <c r="O1121" s="41"/>
      <c r="P1121" s="41"/>
      <c r="T1121" s="38"/>
      <c r="U1121" s="38"/>
      <c r="V1121" s="38"/>
      <c r="W1121" s="38"/>
    </row>
    <row r="1122" ht="15.75" customHeight="1">
      <c r="A1122" s="51" t="s">
        <v>60</v>
      </c>
      <c r="B1122" s="51" t="s">
        <v>49</v>
      </c>
      <c r="C1122" s="39">
        <v>55.0</v>
      </c>
      <c r="D1122" s="39"/>
      <c r="E1122" s="25"/>
      <c r="F1122" s="40"/>
      <c r="J1122" s="41"/>
      <c r="K1122" s="41"/>
      <c r="L1122" s="41"/>
      <c r="N1122" s="41"/>
      <c r="O1122" s="41"/>
      <c r="P1122" s="41"/>
      <c r="T1122" s="38"/>
      <c r="U1122" s="38"/>
      <c r="V1122" s="38"/>
      <c r="W1122" s="38"/>
    </row>
    <row r="1123" ht="15.75" customHeight="1">
      <c r="A1123" s="51" t="s">
        <v>60</v>
      </c>
      <c r="B1123" s="51" t="s">
        <v>49</v>
      </c>
      <c r="C1123" s="39">
        <v>55.0</v>
      </c>
      <c r="D1123" s="39"/>
      <c r="E1123" s="25"/>
      <c r="F1123" s="40"/>
      <c r="J1123" s="41"/>
      <c r="K1123" s="41"/>
      <c r="L1123" s="41"/>
      <c r="N1123" s="41"/>
      <c r="O1123" s="41"/>
      <c r="P1123" s="41"/>
      <c r="T1123" s="38"/>
      <c r="U1123" s="38"/>
      <c r="V1123" s="38"/>
      <c r="W1123" s="38"/>
    </row>
    <row r="1124" ht="15.75" customHeight="1">
      <c r="A1124" s="51" t="s">
        <v>60</v>
      </c>
      <c r="B1124" s="51" t="s">
        <v>50</v>
      </c>
      <c r="C1124" s="39">
        <v>55.0</v>
      </c>
      <c r="D1124" s="39"/>
      <c r="E1124" s="25"/>
      <c r="F1124" s="40"/>
      <c r="J1124" s="41"/>
      <c r="K1124" s="41"/>
      <c r="L1124" s="41"/>
      <c r="N1124" s="41"/>
      <c r="O1124" s="41"/>
      <c r="P1124" s="41"/>
      <c r="T1124" s="38"/>
      <c r="U1124" s="38"/>
      <c r="V1124" s="38"/>
      <c r="W1124" s="38"/>
    </row>
    <row r="1125" ht="15.75" customHeight="1">
      <c r="A1125" s="51" t="s">
        <v>60</v>
      </c>
      <c r="B1125" s="51" t="s">
        <v>50</v>
      </c>
      <c r="C1125" s="39">
        <v>55.0</v>
      </c>
      <c r="D1125" s="39"/>
      <c r="E1125" s="25"/>
      <c r="F1125" s="40"/>
      <c r="J1125" s="41"/>
      <c r="K1125" s="41"/>
      <c r="L1125" s="41"/>
      <c r="N1125" s="41"/>
      <c r="O1125" s="41"/>
      <c r="P1125" s="41"/>
      <c r="T1125" s="38"/>
      <c r="U1125" s="38"/>
      <c r="V1125" s="38"/>
      <c r="W1125" s="38"/>
    </row>
    <row r="1126" ht="15.75" customHeight="1">
      <c r="A1126" s="51" t="s">
        <v>60</v>
      </c>
      <c r="B1126" s="51" t="s">
        <v>50</v>
      </c>
      <c r="C1126" s="39">
        <v>55.0</v>
      </c>
      <c r="D1126" s="39"/>
      <c r="E1126" s="25"/>
      <c r="F1126" s="40"/>
      <c r="J1126" s="41"/>
      <c r="K1126" s="41"/>
      <c r="L1126" s="41"/>
      <c r="N1126" s="41"/>
      <c r="O1126" s="41"/>
      <c r="P1126" s="41"/>
      <c r="T1126" s="38"/>
      <c r="U1126" s="38"/>
      <c r="V1126" s="38"/>
      <c r="W1126" s="38"/>
    </row>
    <row r="1127" ht="15.75" customHeight="1">
      <c r="A1127" s="51" t="s">
        <v>60</v>
      </c>
      <c r="B1127" s="51" t="s">
        <v>51</v>
      </c>
      <c r="C1127" s="39">
        <v>55.0</v>
      </c>
      <c r="D1127" s="39"/>
      <c r="E1127" s="25"/>
      <c r="F1127" s="40"/>
      <c r="J1127" s="41"/>
      <c r="K1127" s="41"/>
      <c r="L1127" s="41"/>
      <c r="N1127" s="41"/>
      <c r="O1127" s="41"/>
      <c r="P1127" s="41"/>
      <c r="T1127" s="38"/>
      <c r="U1127" s="38"/>
      <c r="V1127" s="38"/>
      <c r="W1127" s="38"/>
    </row>
    <row r="1128" ht="15.75" customHeight="1">
      <c r="A1128" s="51" t="s">
        <v>60</v>
      </c>
      <c r="B1128" s="51" t="s">
        <v>51</v>
      </c>
      <c r="C1128" s="39">
        <v>55.0</v>
      </c>
      <c r="D1128" s="39"/>
      <c r="E1128" s="25"/>
      <c r="F1128" s="40"/>
      <c r="J1128" s="41"/>
      <c r="K1128" s="41"/>
      <c r="L1128" s="41"/>
      <c r="N1128" s="41"/>
      <c r="O1128" s="41"/>
      <c r="P1128" s="41"/>
      <c r="T1128" s="38"/>
      <c r="U1128" s="38"/>
      <c r="V1128" s="38"/>
      <c r="W1128" s="38"/>
    </row>
    <row r="1129" ht="15.75" customHeight="1">
      <c r="A1129" s="51" t="s">
        <v>60</v>
      </c>
      <c r="B1129" s="51" t="s">
        <v>51</v>
      </c>
      <c r="C1129" s="39">
        <v>55.0</v>
      </c>
      <c r="D1129" s="39"/>
      <c r="E1129" s="25"/>
      <c r="F1129" s="40"/>
      <c r="J1129" s="41"/>
      <c r="K1129" s="41"/>
      <c r="L1129" s="41"/>
      <c r="N1129" s="41"/>
      <c r="O1129" s="41"/>
      <c r="P1129" s="41"/>
      <c r="T1129" s="38"/>
      <c r="U1129" s="38"/>
      <c r="V1129" s="38"/>
      <c r="W1129" s="38"/>
    </row>
    <row r="1130" ht="15.75" customHeight="1">
      <c r="A1130" s="51" t="s">
        <v>60</v>
      </c>
      <c r="B1130" s="51" t="s">
        <v>52</v>
      </c>
      <c r="C1130" s="39">
        <v>55.0</v>
      </c>
      <c r="D1130" s="39"/>
      <c r="E1130" s="25"/>
      <c r="F1130" s="40"/>
      <c r="J1130" s="41"/>
      <c r="K1130" s="41"/>
      <c r="L1130" s="41"/>
      <c r="N1130" s="41"/>
      <c r="O1130" s="41"/>
      <c r="P1130" s="41"/>
      <c r="T1130" s="38"/>
      <c r="U1130" s="38"/>
      <c r="V1130" s="38"/>
      <c r="W1130" s="38"/>
    </row>
    <row r="1131" ht="15.75" customHeight="1">
      <c r="A1131" s="51" t="s">
        <v>60</v>
      </c>
      <c r="B1131" s="51" t="s">
        <v>52</v>
      </c>
      <c r="C1131" s="39">
        <v>55.0</v>
      </c>
      <c r="D1131" s="39"/>
      <c r="E1131" s="25"/>
      <c r="F1131" s="40"/>
      <c r="J1131" s="41"/>
      <c r="K1131" s="41"/>
      <c r="L1131" s="41"/>
      <c r="N1131" s="41"/>
      <c r="O1131" s="41"/>
      <c r="P1131" s="41"/>
      <c r="T1131" s="38"/>
      <c r="U1131" s="38"/>
      <c r="V1131" s="38"/>
      <c r="W1131" s="38"/>
    </row>
    <row r="1132" ht="15.75" customHeight="1">
      <c r="A1132" s="51" t="s">
        <v>60</v>
      </c>
      <c r="B1132" s="51" t="s">
        <v>52</v>
      </c>
      <c r="C1132" s="39">
        <v>55.0</v>
      </c>
      <c r="D1132" s="39"/>
      <c r="E1132" s="25"/>
      <c r="F1132" s="40"/>
      <c r="J1132" s="41"/>
      <c r="K1132" s="41"/>
      <c r="L1132" s="41"/>
      <c r="N1132" s="41"/>
      <c r="O1132" s="41"/>
      <c r="P1132" s="41"/>
      <c r="T1132" s="38"/>
      <c r="U1132" s="38"/>
      <c r="V1132" s="38"/>
      <c r="W1132" s="38"/>
    </row>
    <row r="1133" ht="15.75" customHeight="1">
      <c r="A1133" s="51" t="s">
        <v>60</v>
      </c>
      <c r="B1133" s="51" t="s">
        <v>53</v>
      </c>
      <c r="C1133" s="39">
        <v>55.0</v>
      </c>
      <c r="D1133" s="39"/>
      <c r="E1133" s="25"/>
      <c r="F1133" s="40"/>
      <c r="J1133" s="41"/>
      <c r="K1133" s="41"/>
      <c r="L1133" s="41"/>
      <c r="N1133" s="41"/>
      <c r="O1133" s="41"/>
      <c r="P1133" s="41"/>
      <c r="T1133" s="38"/>
      <c r="U1133" s="38"/>
      <c r="V1133" s="38"/>
      <c r="W1133" s="38"/>
    </row>
    <row r="1134" ht="15.75" customHeight="1">
      <c r="A1134" s="51" t="s">
        <v>60</v>
      </c>
      <c r="B1134" s="51" t="s">
        <v>53</v>
      </c>
      <c r="C1134" s="39">
        <v>55.0</v>
      </c>
      <c r="D1134" s="39"/>
      <c r="E1134" s="25"/>
      <c r="F1134" s="40"/>
      <c r="J1134" s="41"/>
      <c r="K1134" s="41"/>
      <c r="L1134" s="41"/>
      <c r="N1134" s="41"/>
      <c r="O1134" s="41"/>
      <c r="P1134" s="41"/>
      <c r="T1134" s="38"/>
      <c r="U1134" s="38"/>
      <c r="V1134" s="38"/>
      <c r="W1134" s="38"/>
    </row>
    <row r="1135" ht="15.75" customHeight="1">
      <c r="A1135" s="51" t="s">
        <v>60</v>
      </c>
      <c r="B1135" s="51" t="s">
        <v>53</v>
      </c>
      <c r="C1135" s="39">
        <v>55.0</v>
      </c>
      <c r="D1135" s="39"/>
      <c r="E1135" s="25"/>
      <c r="F1135" s="40"/>
      <c r="J1135" s="41"/>
      <c r="K1135" s="41"/>
      <c r="L1135" s="41"/>
      <c r="N1135" s="41"/>
      <c r="O1135" s="41"/>
      <c r="P1135" s="41"/>
      <c r="T1135" s="38"/>
      <c r="U1135" s="38"/>
      <c r="V1135" s="38"/>
      <c r="W1135" s="38"/>
    </row>
    <row r="1136" ht="15.75" customHeight="1">
      <c r="A1136" s="51" t="s">
        <v>60</v>
      </c>
      <c r="B1136" s="51" t="s">
        <v>54</v>
      </c>
      <c r="C1136" s="39">
        <v>55.0</v>
      </c>
      <c r="D1136" s="39"/>
      <c r="E1136" s="25"/>
      <c r="F1136" s="40"/>
      <c r="J1136" s="41"/>
      <c r="K1136" s="41"/>
      <c r="L1136" s="41"/>
      <c r="N1136" s="41"/>
      <c r="O1136" s="41"/>
      <c r="P1136" s="41"/>
      <c r="T1136" s="38"/>
      <c r="U1136" s="38"/>
      <c r="V1136" s="38"/>
      <c r="W1136" s="38"/>
    </row>
    <row r="1137" ht="15.75" customHeight="1">
      <c r="A1137" s="51" t="s">
        <v>60</v>
      </c>
      <c r="B1137" s="51" t="s">
        <v>54</v>
      </c>
      <c r="C1137" s="39">
        <v>55.0</v>
      </c>
      <c r="D1137" s="39"/>
      <c r="E1137" s="25"/>
      <c r="F1137" s="40"/>
      <c r="J1137" s="41"/>
      <c r="K1137" s="41"/>
      <c r="L1137" s="41"/>
      <c r="N1137" s="41"/>
      <c r="O1137" s="41"/>
      <c r="P1137" s="41"/>
      <c r="T1137" s="38"/>
      <c r="U1137" s="38"/>
      <c r="V1137" s="38"/>
      <c r="W1137" s="38"/>
    </row>
    <row r="1138" ht="15.75" customHeight="1">
      <c r="A1138" s="51" t="s">
        <v>60</v>
      </c>
      <c r="B1138" s="51" t="s">
        <v>54</v>
      </c>
      <c r="C1138" s="39">
        <v>55.0</v>
      </c>
      <c r="D1138" s="39"/>
      <c r="E1138" s="25"/>
      <c r="F1138" s="40"/>
      <c r="J1138" s="41"/>
      <c r="K1138" s="41"/>
      <c r="L1138" s="41"/>
      <c r="N1138" s="41"/>
      <c r="O1138" s="41"/>
      <c r="P1138" s="41"/>
      <c r="T1138" s="38"/>
      <c r="U1138" s="38"/>
      <c r="V1138" s="38"/>
      <c r="W1138" s="38"/>
    </row>
    <row r="1139" ht="15.75" customHeight="1">
      <c r="A1139" s="51" t="s">
        <v>60</v>
      </c>
      <c r="B1139" s="51" t="s">
        <v>55</v>
      </c>
      <c r="C1139" s="39">
        <v>55.0</v>
      </c>
      <c r="D1139" s="39"/>
      <c r="E1139" s="25"/>
      <c r="F1139" s="40"/>
      <c r="J1139" s="41"/>
      <c r="K1139" s="41"/>
      <c r="L1139" s="41"/>
      <c r="N1139" s="41"/>
      <c r="O1139" s="41"/>
      <c r="P1139" s="41"/>
      <c r="T1139" s="38"/>
      <c r="U1139" s="38"/>
      <c r="V1139" s="38"/>
      <c r="W1139" s="38"/>
    </row>
    <row r="1140" ht="15.75" customHeight="1">
      <c r="A1140" s="51" t="s">
        <v>60</v>
      </c>
      <c r="B1140" s="51" t="s">
        <v>55</v>
      </c>
      <c r="C1140" s="39">
        <v>55.0</v>
      </c>
      <c r="D1140" s="39"/>
      <c r="E1140" s="25"/>
      <c r="F1140" s="40"/>
      <c r="J1140" s="41"/>
      <c r="K1140" s="41"/>
      <c r="L1140" s="41"/>
      <c r="N1140" s="41"/>
      <c r="O1140" s="41"/>
      <c r="P1140" s="41"/>
      <c r="T1140" s="38"/>
      <c r="U1140" s="38"/>
      <c r="V1140" s="38"/>
      <c r="W1140" s="38"/>
    </row>
    <row r="1141" ht="15.75" customHeight="1">
      <c r="A1141" s="51" t="s">
        <v>60</v>
      </c>
      <c r="B1141" s="51" t="s">
        <v>55</v>
      </c>
      <c r="C1141" s="39">
        <v>55.0</v>
      </c>
      <c r="D1141" s="39"/>
      <c r="E1141" s="25"/>
      <c r="F1141" s="40"/>
      <c r="J1141" s="41"/>
      <c r="K1141" s="41"/>
      <c r="L1141" s="41"/>
      <c r="N1141" s="41"/>
      <c r="O1141" s="41"/>
      <c r="P1141" s="41"/>
      <c r="T1141" s="38"/>
      <c r="U1141" s="38"/>
      <c r="V1141" s="38"/>
      <c r="W1141" s="38"/>
    </row>
    <row r="1142" ht="15.75" customHeight="1">
      <c r="A1142" s="51" t="s">
        <v>60</v>
      </c>
      <c r="B1142" s="51" t="s">
        <v>56</v>
      </c>
      <c r="C1142" s="39">
        <v>55.0</v>
      </c>
      <c r="D1142" s="39"/>
      <c r="E1142" s="25"/>
      <c r="F1142" s="40"/>
      <c r="J1142" s="41"/>
      <c r="K1142" s="41"/>
      <c r="L1142" s="41"/>
      <c r="N1142" s="41"/>
      <c r="O1142" s="41"/>
      <c r="P1142" s="41"/>
      <c r="T1142" s="38"/>
      <c r="U1142" s="38"/>
      <c r="V1142" s="38"/>
      <c r="W1142" s="38"/>
    </row>
    <row r="1143" ht="15.75" customHeight="1">
      <c r="A1143" s="51" t="s">
        <v>60</v>
      </c>
      <c r="B1143" s="55" t="s">
        <v>56</v>
      </c>
      <c r="C1143" s="39">
        <v>55.0</v>
      </c>
      <c r="D1143" s="39"/>
      <c r="E1143" s="25"/>
      <c r="F1143" s="40"/>
      <c r="J1143" s="41"/>
      <c r="K1143" s="41"/>
      <c r="L1143" s="41"/>
      <c r="N1143" s="41"/>
      <c r="O1143" s="41"/>
      <c r="P1143" s="41"/>
      <c r="T1143" s="38"/>
      <c r="U1143" s="38"/>
      <c r="V1143" s="38"/>
      <c r="W1143" s="38"/>
    </row>
    <row r="1144" ht="15.75" customHeight="1">
      <c r="A1144" s="51" t="s">
        <v>60</v>
      </c>
      <c r="B1144" s="55" t="s">
        <v>56</v>
      </c>
      <c r="C1144" s="39">
        <v>55.0</v>
      </c>
      <c r="D1144" s="39"/>
      <c r="E1144" s="25"/>
      <c r="F1144" s="40"/>
      <c r="J1144" s="41"/>
      <c r="K1144" s="41"/>
      <c r="L1144" s="41"/>
      <c r="N1144" s="41"/>
      <c r="O1144" s="41"/>
      <c r="P1144" s="41"/>
      <c r="T1144" s="38"/>
      <c r="U1144" s="38"/>
      <c r="V1144" s="38"/>
      <c r="W1144" s="38"/>
    </row>
    <row r="1145" ht="15.75" customHeight="1">
      <c r="A1145" s="51" t="s">
        <v>60</v>
      </c>
      <c r="B1145" s="55" t="s">
        <v>57</v>
      </c>
      <c r="C1145" s="39">
        <v>55.0</v>
      </c>
      <c r="D1145" s="39"/>
      <c r="E1145" s="25"/>
      <c r="F1145" s="40"/>
      <c r="J1145" s="41"/>
      <c r="K1145" s="41"/>
      <c r="L1145" s="41"/>
      <c r="N1145" s="41"/>
      <c r="O1145" s="41"/>
      <c r="P1145" s="41"/>
      <c r="T1145" s="38"/>
      <c r="U1145" s="38"/>
      <c r="V1145" s="38"/>
      <c r="W1145" s="38"/>
    </row>
    <row r="1146" ht="15.75" customHeight="1">
      <c r="A1146" s="51" t="s">
        <v>60</v>
      </c>
      <c r="B1146" s="55" t="s">
        <v>57</v>
      </c>
      <c r="C1146" s="39">
        <v>55.0</v>
      </c>
      <c r="D1146" s="39"/>
      <c r="E1146" s="25"/>
      <c r="F1146" s="40"/>
      <c r="J1146" s="41"/>
      <c r="K1146" s="41"/>
      <c r="L1146" s="41"/>
      <c r="N1146" s="41"/>
      <c r="O1146" s="41"/>
      <c r="P1146" s="41"/>
      <c r="T1146" s="38"/>
      <c r="U1146" s="38"/>
      <c r="V1146" s="38"/>
      <c r="W1146" s="38"/>
    </row>
    <row r="1147" ht="15.75" customHeight="1">
      <c r="A1147" s="51" t="s">
        <v>60</v>
      </c>
      <c r="B1147" s="55" t="s">
        <v>57</v>
      </c>
      <c r="C1147" s="39">
        <v>55.0</v>
      </c>
      <c r="D1147" s="39"/>
      <c r="E1147" s="25"/>
      <c r="F1147" s="40"/>
      <c r="J1147" s="41"/>
      <c r="K1147" s="41"/>
      <c r="L1147" s="41"/>
      <c r="N1147" s="41"/>
      <c r="O1147" s="41"/>
      <c r="P1147" s="41"/>
      <c r="T1147" s="38"/>
      <c r="U1147" s="38"/>
      <c r="V1147" s="38"/>
      <c r="W1147" s="38"/>
    </row>
    <row r="1148" ht="15.75" customHeight="1">
      <c r="A1148" s="51" t="s">
        <v>60</v>
      </c>
      <c r="B1148" s="55" t="s">
        <v>58</v>
      </c>
      <c r="C1148" s="39">
        <v>55.0</v>
      </c>
      <c r="D1148" s="39"/>
      <c r="E1148" s="25"/>
      <c r="F1148" s="40"/>
      <c r="J1148" s="41"/>
      <c r="K1148" s="41"/>
      <c r="L1148" s="41"/>
      <c r="N1148" s="41"/>
      <c r="O1148" s="41"/>
      <c r="P1148" s="41"/>
      <c r="T1148" s="38"/>
      <c r="U1148" s="38"/>
      <c r="V1148" s="38"/>
      <c r="W1148" s="38"/>
    </row>
    <row r="1149" ht="15.75" customHeight="1">
      <c r="A1149" s="51" t="s">
        <v>60</v>
      </c>
      <c r="B1149" s="55" t="s">
        <v>58</v>
      </c>
      <c r="C1149" s="39">
        <v>55.0</v>
      </c>
      <c r="D1149" s="39"/>
      <c r="E1149" s="25"/>
      <c r="F1149" s="40"/>
      <c r="J1149" s="41"/>
      <c r="K1149" s="41"/>
      <c r="L1149" s="41"/>
      <c r="N1149" s="41"/>
      <c r="O1149" s="41"/>
      <c r="P1149" s="41"/>
      <c r="T1149" s="38"/>
      <c r="U1149" s="38"/>
      <c r="V1149" s="38"/>
      <c r="W1149" s="38"/>
    </row>
    <row r="1150" ht="15.75" customHeight="1">
      <c r="A1150" s="51" t="s">
        <v>60</v>
      </c>
      <c r="B1150" s="55" t="s">
        <v>58</v>
      </c>
      <c r="C1150" s="39">
        <v>55.0</v>
      </c>
      <c r="D1150" s="39"/>
      <c r="E1150" s="25"/>
      <c r="F1150" s="40"/>
      <c r="J1150" s="41"/>
      <c r="K1150" s="41"/>
      <c r="L1150" s="41"/>
      <c r="N1150" s="41"/>
      <c r="O1150" s="41"/>
      <c r="P1150" s="41"/>
      <c r="T1150" s="38"/>
      <c r="U1150" s="38"/>
      <c r="V1150" s="38"/>
      <c r="W1150" s="38"/>
    </row>
    <row r="1151" ht="15.75" customHeight="1">
      <c r="A1151" s="51" t="s">
        <v>60</v>
      </c>
      <c r="B1151" s="55" t="s">
        <v>59</v>
      </c>
      <c r="C1151" s="39">
        <v>55.0</v>
      </c>
      <c r="D1151" s="39"/>
      <c r="E1151" s="25"/>
      <c r="F1151" s="40"/>
      <c r="J1151" s="41"/>
      <c r="K1151" s="41"/>
      <c r="L1151" s="41"/>
      <c r="N1151" s="41"/>
      <c r="O1151" s="41"/>
      <c r="P1151" s="41"/>
      <c r="T1151" s="38"/>
      <c r="U1151" s="38"/>
      <c r="V1151" s="38"/>
      <c r="W1151" s="38"/>
    </row>
    <row r="1152" ht="15.75" customHeight="1">
      <c r="A1152" s="51" t="s">
        <v>60</v>
      </c>
      <c r="B1152" s="55" t="s">
        <v>59</v>
      </c>
      <c r="C1152" s="39">
        <v>55.0</v>
      </c>
      <c r="D1152" s="39"/>
      <c r="E1152" s="25"/>
      <c r="F1152" s="40"/>
      <c r="J1152" s="41"/>
      <c r="K1152" s="41"/>
      <c r="L1152" s="41"/>
      <c r="N1152" s="41"/>
      <c r="O1152" s="41"/>
      <c r="P1152" s="41"/>
      <c r="T1152" s="38"/>
      <c r="U1152" s="38"/>
      <c r="V1152" s="38"/>
      <c r="W1152" s="38"/>
    </row>
    <row r="1153" ht="15.75" customHeight="1">
      <c r="A1153" s="51" t="s">
        <v>60</v>
      </c>
      <c r="B1153" s="55" t="s">
        <v>59</v>
      </c>
      <c r="C1153" s="39">
        <v>55.0</v>
      </c>
      <c r="D1153" s="39"/>
      <c r="E1153" s="25"/>
      <c r="F1153" s="40"/>
      <c r="J1153" s="41"/>
      <c r="K1153" s="41"/>
      <c r="L1153" s="41"/>
      <c r="N1153" s="41"/>
      <c r="O1153" s="41"/>
      <c r="P1153" s="41"/>
      <c r="T1153" s="38"/>
      <c r="U1153" s="38"/>
      <c r="V1153" s="38"/>
      <c r="W1153" s="38"/>
    </row>
    <row r="1154" ht="15.75" customHeight="1">
      <c r="A1154" s="25" t="s">
        <v>42</v>
      </c>
      <c r="B1154" s="25" t="s">
        <v>43</v>
      </c>
      <c r="C1154" s="39">
        <v>60.0</v>
      </c>
      <c r="D1154" s="39"/>
      <c r="E1154" s="25"/>
      <c r="F1154" s="40"/>
      <c r="J1154" s="41"/>
      <c r="K1154" s="41"/>
      <c r="L1154" s="41"/>
      <c r="N1154" s="41"/>
      <c r="O1154" s="41"/>
      <c r="P1154" s="41"/>
      <c r="T1154" s="38"/>
      <c r="U1154" s="38"/>
      <c r="V1154" s="38"/>
      <c r="W1154" s="38"/>
    </row>
    <row r="1155" ht="15.75" customHeight="1">
      <c r="A1155" s="25" t="s">
        <v>42</v>
      </c>
      <c r="B1155" s="25" t="s">
        <v>43</v>
      </c>
      <c r="C1155" s="39">
        <v>60.0</v>
      </c>
      <c r="D1155" s="39"/>
      <c r="E1155" s="25"/>
      <c r="F1155" s="40"/>
      <c r="J1155" s="41"/>
      <c r="K1155" s="41"/>
      <c r="L1155" s="41"/>
      <c r="N1155" s="41"/>
      <c r="O1155" s="41"/>
      <c r="P1155" s="41"/>
      <c r="T1155" s="38"/>
      <c r="U1155" s="38"/>
      <c r="V1155" s="38"/>
      <c r="W1155" s="38"/>
    </row>
    <row r="1156" ht="15.75" customHeight="1">
      <c r="A1156" s="25" t="s">
        <v>42</v>
      </c>
      <c r="B1156" s="25" t="s">
        <v>43</v>
      </c>
      <c r="C1156" s="39">
        <v>60.0</v>
      </c>
      <c r="D1156" s="39"/>
      <c r="E1156" s="25"/>
      <c r="F1156" s="40"/>
      <c r="J1156" s="41"/>
      <c r="K1156" s="41"/>
      <c r="L1156" s="41"/>
      <c r="N1156" s="41"/>
      <c r="O1156" s="41"/>
      <c r="P1156" s="41"/>
      <c r="T1156" s="38"/>
      <c r="U1156" s="38"/>
      <c r="V1156" s="38"/>
      <c r="W1156" s="38"/>
    </row>
    <row r="1157" ht="15.75" customHeight="1">
      <c r="A1157" s="25" t="s">
        <v>42</v>
      </c>
      <c r="B1157" s="25" t="s">
        <v>45</v>
      </c>
      <c r="C1157" s="39">
        <v>60.0</v>
      </c>
      <c r="D1157" s="39"/>
      <c r="E1157" s="25"/>
      <c r="F1157" s="40"/>
      <c r="J1157" s="41"/>
      <c r="K1157" s="41"/>
      <c r="L1157" s="41"/>
      <c r="N1157" s="41"/>
      <c r="O1157" s="41"/>
      <c r="P1157" s="41"/>
      <c r="T1157" s="38"/>
      <c r="U1157" s="38"/>
      <c r="V1157" s="38"/>
      <c r="W1157" s="38"/>
    </row>
    <row r="1158" ht="15.75" customHeight="1">
      <c r="A1158" s="25" t="s">
        <v>42</v>
      </c>
      <c r="B1158" s="25" t="s">
        <v>45</v>
      </c>
      <c r="C1158" s="39">
        <v>60.0</v>
      </c>
      <c r="D1158" s="39"/>
      <c r="E1158" s="25"/>
      <c r="F1158" s="40"/>
      <c r="J1158" s="41"/>
      <c r="K1158" s="41"/>
      <c r="L1158" s="41"/>
      <c r="N1158" s="41"/>
      <c r="O1158" s="41"/>
      <c r="P1158" s="41"/>
      <c r="T1158" s="38"/>
      <c r="U1158" s="38"/>
      <c r="V1158" s="38"/>
      <c r="W1158" s="38"/>
    </row>
    <row r="1159" ht="15.75" customHeight="1">
      <c r="A1159" s="25" t="s">
        <v>42</v>
      </c>
      <c r="B1159" s="25" t="s">
        <v>45</v>
      </c>
      <c r="C1159" s="39">
        <v>60.0</v>
      </c>
      <c r="D1159" s="39"/>
      <c r="E1159" s="25"/>
      <c r="F1159" s="40"/>
      <c r="J1159" s="41"/>
      <c r="K1159" s="41"/>
      <c r="L1159" s="41"/>
      <c r="N1159" s="41"/>
      <c r="O1159" s="41"/>
      <c r="P1159" s="41"/>
      <c r="T1159" s="38"/>
      <c r="U1159" s="38"/>
      <c r="V1159" s="38"/>
      <c r="W1159" s="38"/>
    </row>
    <row r="1160" ht="15.75" customHeight="1">
      <c r="A1160" s="25" t="s">
        <v>42</v>
      </c>
      <c r="B1160" s="25" t="s">
        <v>46</v>
      </c>
      <c r="C1160" s="39">
        <v>60.0</v>
      </c>
      <c r="D1160" s="39"/>
      <c r="E1160" s="25"/>
      <c r="F1160" s="40"/>
      <c r="J1160" s="41"/>
      <c r="K1160" s="41"/>
      <c r="L1160" s="41"/>
      <c r="N1160" s="41"/>
      <c r="O1160" s="41"/>
      <c r="P1160" s="41"/>
      <c r="T1160" s="38"/>
      <c r="U1160" s="38"/>
      <c r="V1160" s="38"/>
      <c r="W1160" s="38"/>
    </row>
    <row r="1161" ht="15.75" customHeight="1">
      <c r="A1161" s="25" t="s">
        <v>42</v>
      </c>
      <c r="B1161" s="25" t="s">
        <v>46</v>
      </c>
      <c r="C1161" s="39">
        <v>60.0</v>
      </c>
      <c r="D1161" s="39"/>
      <c r="E1161" s="25"/>
      <c r="F1161" s="40"/>
      <c r="J1161" s="41"/>
      <c r="K1161" s="41"/>
      <c r="L1161" s="41"/>
      <c r="N1161" s="41"/>
      <c r="O1161" s="41"/>
      <c r="P1161" s="41"/>
      <c r="T1161" s="38"/>
      <c r="U1161" s="38"/>
      <c r="V1161" s="38"/>
      <c r="W1161" s="38"/>
    </row>
    <row r="1162" ht="15.75" customHeight="1">
      <c r="A1162" s="25" t="s">
        <v>42</v>
      </c>
      <c r="B1162" s="25" t="s">
        <v>46</v>
      </c>
      <c r="C1162" s="39">
        <v>60.0</v>
      </c>
      <c r="D1162" s="39"/>
      <c r="E1162" s="25"/>
      <c r="F1162" s="40"/>
      <c r="J1162" s="41"/>
      <c r="K1162" s="41"/>
      <c r="L1162" s="41"/>
      <c r="N1162" s="41"/>
      <c r="O1162" s="41"/>
      <c r="P1162" s="41"/>
      <c r="T1162" s="38"/>
      <c r="U1162" s="38"/>
      <c r="V1162" s="38"/>
      <c r="W1162" s="38"/>
    </row>
    <row r="1163" ht="15.75" customHeight="1">
      <c r="A1163" s="25" t="s">
        <v>42</v>
      </c>
      <c r="B1163" s="25" t="s">
        <v>47</v>
      </c>
      <c r="C1163" s="39">
        <v>60.0</v>
      </c>
      <c r="D1163" s="39"/>
      <c r="E1163" s="25"/>
      <c r="F1163" s="40"/>
      <c r="J1163" s="41"/>
      <c r="K1163" s="41"/>
      <c r="L1163" s="41"/>
      <c r="N1163" s="41"/>
      <c r="O1163" s="41"/>
      <c r="P1163" s="41"/>
      <c r="T1163" s="38"/>
      <c r="U1163" s="38"/>
      <c r="V1163" s="38"/>
      <c r="W1163" s="38"/>
    </row>
    <row r="1164" ht="15.75" customHeight="1">
      <c r="A1164" s="25" t="s">
        <v>42</v>
      </c>
      <c r="B1164" s="25" t="s">
        <v>47</v>
      </c>
      <c r="C1164" s="39">
        <v>60.0</v>
      </c>
      <c r="D1164" s="39"/>
      <c r="E1164" s="25"/>
      <c r="F1164" s="40"/>
      <c r="J1164" s="41"/>
      <c r="K1164" s="41"/>
      <c r="L1164" s="41"/>
      <c r="N1164" s="41"/>
      <c r="O1164" s="41"/>
      <c r="P1164" s="41"/>
      <c r="T1164" s="38"/>
      <c r="U1164" s="38"/>
      <c r="V1164" s="38"/>
      <c r="W1164" s="38"/>
    </row>
    <row r="1165" ht="15.75" customHeight="1">
      <c r="A1165" s="25" t="s">
        <v>42</v>
      </c>
      <c r="B1165" s="25" t="s">
        <v>47</v>
      </c>
      <c r="C1165" s="39">
        <v>60.0</v>
      </c>
      <c r="D1165" s="39"/>
      <c r="E1165" s="25"/>
      <c r="F1165" s="40"/>
      <c r="J1165" s="41"/>
      <c r="K1165" s="41"/>
      <c r="L1165" s="41"/>
      <c r="N1165" s="41"/>
      <c r="O1165" s="41"/>
      <c r="P1165" s="41"/>
      <c r="T1165" s="38"/>
      <c r="U1165" s="38"/>
      <c r="V1165" s="38"/>
      <c r="W1165" s="38"/>
    </row>
    <row r="1166" ht="15.75" customHeight="1">
      <c r="A1166" s="25" t="s">
        <v>42</v>
      </c>
      <c r="B1166" s="25" t="s">
        <v>48</v>
      </c>
      <c r="C1166" s="39">
        <v>60.0</v>
      </c>
      <c r="D1166" s="39"/>
      <c r="E1166" s="25"/>
      <c r="F1166" s="40"/>
      <c r="J1166" s="41"/>
      <c r="K1166" s="41"/>
      <c r="L1166" s="41"/>
      <c r="N1166" s="41"/>
      <c r="O1166" s="41"/>
      <c r="P1166" s="41"/>
      <c r="T1166" s="38"/>
      <c r="U1166" s="38"/>
      <c r="V1166" s="38"/>
      <c r="W1166" s="38"/>
    </row>
    <row r="1167" ht="15.75" customHeight="1">
      <c r="A1167" s="25" t="s">
        <v>42</v>
      </c>
      <c r="B1167" s="25" t="s">
        <v>48</v>
      </c>
      <c r="C1167" s="39">
        <v>60.0</v>
      </c>
      <c r="D1167" s="39"/>
      <c r="E1167" s="25"/>
      <c r="F1167" s="40"/>
      <c r="J1167" s="41"/>
      <c r="K1167" s="41"/>
      <c r="L1167" s="41"/>
      <c r="N1167" s="41"/>
      <c r="O1167" s="41"/>
      <c r="P1167" s="41"/>
      <c r="T1167" s="38"/>
      <c r="U1167" s="38"/>
      <c r="V1167" s="38"/>
      <c r="W1167" s="38"/>
    </row>
    <row r="1168" ht="15.75" customHeight="1">
      <c r="A1168" s="25" t="s">
        <v>42</v>
      </c>
      <c r="B1168" s="25" t="s">
        <v>48</v>
      </c>
      <c r="C1168" s="39">
        <v>60.0</v>
      </c>
      <c r="D1168" s="39"/>
      <c r="E1168" s="25"/>
      <c r="F1168" s="40"/>
      <c r="J1168" s="41"/>
      <c r="K1168" s="41"/>
      <c r="L1168" s="41"/>
      <c r="N1168" s="41"/>
      <c r="O1168" s="41"/>
      <c r="P1168" s="41"/>
      <c r="T1168" s="38"/>
      <c r="U1168" s="38"/>
      <c r="V1168" s="38"/>
      <c r="W1168" s="38"/>
    </row>
    <row r="1169" ht="15.75" customHeight="1">
      <c r="A1169" s="25" t="s">
        <v>42</v>
      </c>
      <c r="B1169" s="25" t="s">
        <v>49</v>
      </c>
      <c r="C1169" s="39">
        <v>60.0</v>
      </c>
      <c r="D1169" s="39"/>
      <c r="E1169" s="25"/>
      <c r="F1169" s="40"/>
      <c r="J1169" s="41"/>
      <c r="K1169" s="41"/>
      <c r="L1169" s="41"/>
      <c r="N1169" s="41"/>
      <c r="O1169" s="41"/>
      <c r="P1169" s="41"/>
      <c r="T1169" s="38"/>
      <c r="U1169" s="38"/>
      <c r="V1169" s="38"/>
      <c r="W1169" s="38"/>
    </row>
    <row r="1170" ht="15.75" customHeight="1">
      <c r="A1170" s="25" t="s">
        <v>42</v>
      </c>
      <c r="B1170" s="25" t="s">
        <v>49</v>
      </c>
      <c r="C1170" s="39">
        <v>60.0</v>
      </c>
      <c r="D1170" s="39"/>
      <c r="E1170" s="25"/>
      <c r="F1170" s="40"/>
      <c r="J1170" s="41"/>
      <c r="K1170" s="41"/>
      <c r="L1170" s="41"/>
      <c r="N1170" s="41"/>
      <c r="O1170" s="41"/>
      <c r="P1170" s="41"/>
      <c r="T1170" s="38"/>
      <c r="U1170" s="38"/>
      <c r="V1170" s="38"/>
      <c r="W1170" s="38"/>
    </row>
    <row r="1171" ht="15.75" customHeight="1">
      <c r="A1171" s="25" t="s">
        <v>42</v>
      </c>
      <c r="B1171" s="25" t="s">
        <v>49</v>
      </c>
      <c r="C1171" s="39">
        <v>60.0</v>
      </c>
      <c r="D1171" s="39"/>
      <c r="E1171" s="25"/>
      <c r="F1171" s="40"/>
      <c r="J1171" s="41"/>
      <c r="K1171" s="41"/>
      <c r="L1171" s="41"/>
      <c r="N1171" s="41"/>
      <c r="O1171" s="41"/>
      <c r="P1171" s="41"/>
      <c r="T1171" s="38"/>
      <c r="U1171" s="38"/>
      <c r="V1171" s="38"/>
      <c r="W1171" s="38"/>
    </row>
    <row r="1172" ht="15.75" customHeight="1">
      <c r="A1172" s="25" t="s">
        <v>42</v>
      </c>
      <c r="B1172" s="25" t="s">
        <v>50</v>
      </c>
      <c r="C1172" s="39">
        <v>60.0</v>
      </c>
      <c r="D1172" s="39"/>
      <c r="E1172" s="25"/>
      <c r="F1172" s="40"/>
      <c r="J1172" s="41"/>
      <c r="K1172" s="41"/>
      <c r="L1172" s="41"/>
      <c r="N1172" s="41"/>
      <c r="O1172" s="41"/>
      <c r="P1172" s="41"/>
      <c r="T1172" s="38"/>
      <c r="U1172" s="38"/>
      <c r="V1172" s="38"/>
      <c r="W1172" s="38"/>
    </row>
    <row r="1173" ht="15.75" customHeight="1">
      <c r="A1173" s="25" t="s">
        <v>42</v>
      </c>
      <c r="B1173" s="25" t="s">
        <v>50</v>
      </c>
      <c r="C1173" s="39">
        <v>60.0</v>
      </c>
      <c r="D1173" s="39"/>
      <c r="E1173" s="25"/>
      <c r="F1173" s="40"/>
      <c r="J1173" s="41"/>
      <c r="K1173" s="41"/>
      <c r="L1173" s="41"/>
      <c r="N1173" s="41"/>
      <c r="O1173" s="41"/>
      <c r="P1173" s="41"/>
      <c r="T1173" s="38"/>
      <c r="U1173" s="38"/>
      <c r="V1173" s="38"/>
      <c r="W1173" s="38"/>
    </row>
    <row r="1174" ht="15.75" customHeight="1">
      <c r="A1174" s="25" t="s">
        <v>42</v>
      </c>
      <c r="B1174" s="25" t="s">
        <v>50</v>
      </c>
      <c r="C1174" s="39">
        <v>60.0</v>
      </c>
      <c r="D1174" s="39"/>
      <c r="E1174" s="25"/>
      <c r="F1174" s="40"/>
      <c r="J1174" s="41"/>
      <c r="K1174" s="41"/>
      <c r="L1174" s="41"/>
      <c r="N1174" s="41"/>
      <c r="O1174" s="41"/>
      <c r="P1174" s="41"/>
      <c r="T1174" s="38"/>
      <c r="U1174" s="38"/>
      <c r="V1174" s="38"/>
      <c r="W1174" s="38"/>
    </row>
    <row r="1175" ht="15.75" customHeight="1">
      <c r="A1175" s="25" t="s">
        <v>42</v>
      </c>
      <c r="B1175" s="25" t="s">
        <v>51</v>
      </c>
      <c r="C1175" s="39">
        <v>60.0</v>
      </c>
      <c r="D1175" s="39"/>
      <c r="E1175" s="25"/>
      <c r="F1175" s="40"/>
      <c r="J1175" s="41"/>
      <c r="K1175" s="41"/>
      <c r="L1175" s="41"/>
      <c r="N1175" s="41"/>
      <c r="O1175" s="41"/>
      <c r="P1175" s="41"/>
      <c r="T1175" s="38"/>
      <c r="U1175" s="38"/>
      <c r="V1175" s="38"/>
      <c r="W1175" s="38"/>
    </row>
    <row r="1176" ht="15.75" customHeight="1">
      <c r="A1176" s="25" t="s">
        <v>42</v>
      </c>
      <c r="B1176" s="25" t="s">
        <v>51</v>
      </c>
      <c r="C1176" s="39">
        <v>60.0</v>
      </c>
      <c r="D1176" s="39"/>
      <c r="E1176" s="25"/>
      <c r="F1176" s="40"/>
      <c r="J1176" s="41"/>
      <c r="K1176" s="41"/>
      <c r="L1176" s="41"/>
      <c r="N1176" s="41"/>
      <c r="O1176" s="41"/>
      <c r="P1176" s="41"/>
      <c r="T1176" s="38"/>
      <c r="U1176" s="38"/>
      <c r="V1176" s="38"/>
      <c r="W1176" s="38"/>
    </row>
    <row r="1177" ht="15.75" customHeight="1">
      <c r="A1177" s="25" t="s">
        <v>42</v>
      </c>
      <c r="B1177" s="25" t="s">
        <v>51</v>
      </c>
      <c r="C1177" s="39">
        <v>60.0</v>
      </c>
      <c r="D1177" s="39"/>
      <c r="E1177" s="25"/>
      <c r="F1177" s="40"/>
      <c r="J1177" s="41"/>
      <c r="K1177" s="41"/>
      <c r="L1177" s="41"/>
      <c r="N1177" s="41"/>
      <c r="O1177" s="41"/>
      <c r="P1177" s="41"/>
      <c r="T1177" s="38"/>
      <c r="U1177" s="38"/>
      <c r="V1177" s="38"/>
      <c r="W1177" s="38"/>
    </row>
    <row r="1178" ht="15.75" customHeight="1">
      <c r="A1178" s="25" t="s">
        <v>42</v>
      </c>
      <c r="B1178" s="25" t="s">
        <v>52</v>
      </c>
      <c r="C1178" s="39">
        <v>60.0</v>
      </c>
      <c r="D1178" s="39"/>
      <c r="E1178" s="25"/>
      <c r="F1178" s="40"/>
      <c r="J1178" s="41"/>
      <c r="K1178" s="41"/>
      <c r="L1178" s="41"/>
      <c r="N1178" s="41"/>
      <c r="O1178" s="41"/>
      <c r="P1178" s="41"/>
      <c r="T1178" s="38"/>
      <c r="U1178" s="38"/>
      <c r="V1178" s="38"/>
      <c r="W1178" s="38"/>
    </row>
    <row r="1179" ht="15.75" customHeight="1">
      <c r="A1179" s="25" t="s">
        <v>42</v>
      </c>
      <c r="B1179" s="25" t="s">
        <v>52</v>
      </c>
      <c r="C1179" s="39">
        <v>60.0</v>
      </c>
      <c r="D1179" s="39"/>
      <c r="E1179" s="25"/>
      <c r="F1179" s="40"/>
      <c r="J1179" s="41"/>
      <c r="K1179" s="41"/>
      <c r="L1179" s="41"/>
      <c r="N1179" s="41"/>
      <c r="O1179" s="41"/>
      <c r="P1179" s="41"/>
      <c r="T1179" s="38"/>
      <c r="U1179" s="38"/>
      <c r="V1179" s="38"/>
      <c r="W1179" s="38"/>
    </row>
    <row r="1180" ht="15.75" customHeight="1">
      <c r="A1180" s="25" t="s">
        <v>42</v>
      </c>
      <c r="B1180" s="25" t="s">
        <v>52</v>
      </c>
      <c r="C1180" s="39">
        <v>60.0</v>
      </c>
      <c r="D1180" s="39"/>
      <c r="E1180" s="25"/>
      <c r="F1180" s="40"/>
      <c r="J1180" s="41"/>
      <c r="K1180" s="41"/>
      <c r="L1180" s="41"/>
      <c r="N1180" s="41"/>
      <c r="O1180" s="41"/>
      <c r="P1180" s="41"/>
      <c r="T1180" s="38"/>
      <c r="U1180" s="38"/>
      <c r="V1180" s="38"/>
      <c r="W1180" s="38"/>
    </row>
    <row r="1181" ht="15.75" customHeight="1">
      <c r="A1181" s="25" t="s">
        <v>42</v>
      </c>
      <c r="B1181" s="25" t="s">
        <v>53</v>
      </c>
      <c r="C1181" s="39">
        <v>60.0</v>
      </c>
      <c r="D1181" s="39"/>
      <c r="E1181" s="25"/>
      <c r="F1181" s="40"/>
      <c r="J1181" s="41"/>
      <c r="K1181" s="41"/>
      <c r="L1181" s="41"/>
      <c r="N1181" s="41"/>
      <c r="O1181" s="41"/>
      <c r="P1181" s="41"/>
      <c r="T1181" s="38"/>
      <c r="U1181" s="38"/>
      <c r="V1181" s="38"/>
      <c r="W1181" s="38"/>
    </row>
    <row r="1182" ht="15.75" customHeight="1">
      <c r="A1182" s="25" t="s">
        <v>42</v>
      </c>
      <c r="B1182" s="25" t="s">
        <v>53</v>
      </c>
      <c r="C1182" s="39">
        <v>60.0</v>
      </c>
      <c r="D1182" s="39"/>
      <c r="E1182" s="25"/>
      <c r="F1182" s="40"/>
      <c r="J1182" s="41"/>
      <c r="K1182" s="41"/>
      <c r="L1182" s="41"/>
      <c r="N1182" s="41"/>
      <c r="O1182" s="41"/>
      <c r="P1182" s="41"/>
      <c r="T1182" s="38"/>
      <c r="U1182" s="38"/>
      <c r="V1182" s="38"/>
      <c r="W1182" s="38"/>
    </row>
    <row r="1183" ht="15.75" customHeight="1">
      <c r="A1183" s="25" t="s">
        <v>42</v>
      </c>
      <c r="B1183" s="25" t="s">
        <v>53</v>
      </c>
      <c r="C1183" s="39">
        <v>60.0</v>
      </c>
      <c r="D1183" s="39"/>
      <c r="E1183" s="25"/>
      <c r="F1183" s="40"/>
      <c r="J1183" s="41"/>
      <c r="K1183" s="41"/>
      <c r="L1183" s="41"/>
      <c r="N1183" s="41"/>
      <c r="O1183" s="41"/>
      <c r="P1183" s="41"/>
      <c r="T1183" s="38"/>
      <c r="U1183" s="38"/>
      <c r="V1183" s="38"/>
      <c r="W1183" s="38"/>
    </row>
    <row r="1184" ht="15.75" customHeight="1">
      <c r="A1184" s="25" t="s">
        <v>42</v>
      </c>
      <c r="B1184" s="25" t="s">
        <v>54</v>
      </c>
      <c r="C1184" s="39">
        <v>60.0</v>
      </c>
      <c r="D1184" s="39"/>
      <c r="E1184" s="25"/>
      <c r="F1184" s="40"/>
      <c r="J1184" s="41"/>
      <c r="K1184" s="41"/>
      <c r="L1184" s="41"/>
      <c r="N1184" s="41"/>
      <c r="O1184" s="41"/>
      <c r="P1184" s="41"/>
      <c r="T1184" s="38"/>
      <c r="U1184" s="38"/>
      <c r="V1184" s="38"/>
      <c r="W1184" s="38"/>
    </row>
    <row r="1185" ht="15.75" customHeight="1">
      <c r="A1185" s="25" t="s">
        <v>42</v>
      </c>
      <c r="B1185" s="25" t="s">
        <v>54</v>
      </c>
      <c r="C1185" s="39">
        <v>60.0</v>
      </c>
      <c r="D1185" s="39"/>
      <c r="E1185" s="25"/>
      <c r="F1185" s="40"/>
      <c r="J1185" s="41"/>
      <c r="K1185" s="41"/>
      <c r="L1185" s="41"/>
      <c r="N1185" s="41"/>
      <c r="O1185" s="41"/>
      <c r="P1185" s="41"/>
      <c r="T1185" s="38"/>
      <c r="U1185" s="38"/>
      <c r="V1185" s="38"/>
      <c r="W1185" s="38"/>
    </row>
    <row r="1186" ht="15.75" customHeight="1">
      <c r="A1186" s="25" t="s">
        <v>42</v>
      </c>
      <c r="B1186" s="25" t="s">
        <v>54</v>
      </c>
      <c r="C1186" s="39">
        <v>60.0</v>
      </c>
      <c r="D1186" s="39"/>
      <c r="E1186" s="25"/>
      <c r="F1186" s="40"/>
      <c r="J1186" s="41"/>
      <c r="K1186" s="41"/>
      <c r="L1186" s="41"/>
      <c r="N1186" s="41"/>
      <c r="O1186" s="41"/>
      <c r="P1186" s="41"/>
      <c r="T1186" s="38"/>
      <c r="U1186" s="38"/>
      <c r="V1186" s="38"/>
      <c r="W1186" s="38"/>
    </row>
    <row r="1187" ht="15.75" customHeight="1">
      <c r="A1187" s="25" t="s">
        <v>42</v>
      </c>
      <c r="B1187" s="25" t="s">
        <v>55</v>
      </c>
      <c r="C1187" s="39">
        <v>60.0</v>
      </c>
      <c r="D1187" s="39"/>
      <c r="E1187" s="25"/>
      <c r="F1187" s="40"/>
      <c r="J1187" s="41"/>
      <c r="K1187" s="41"/>
      <c r="L1187" s="41"/>
      <c r="N1187" s="41"/>
      <c r="O1187" s="41"/>
      <c r="P1187" s="41"/>
      <c r="T1187" s="38"/>
      <c r="U1187" s="38"/>
      <c r="V1187" s="38"/>
      <c r="W1187" s="38"/>
    </row>
    <row r="1188" ht="15.75" customHeight="1">
      <c r="A1188" s="25" t="s">
        <v>42</v>
      </c>
      <c r="B1188" s="25" t="s">
        <v>55</v>
      </c>
      <c r="C1188" s="39">
        <v>60.0</v>
      </c>
      <c r="D1188" s="39"/>
      <c r="E1188" s="25"/>
      <c r="F1188" s="40"/>
      <c r="J1188" s="41"/>
      <c r="K1188" s="41"/>
      <c r="L1188" s="41"/>
      <c r="N1188" s="41"/>
      <c r="O1188" s="41"/>
      <c r="P1188" s="41"/>
      <c r="T1188" s="38"/>
      <c r="U1188" s="38"/>
      <c r="V1188" s="38"/>
      <c r="W1188" s="38"/>
    </row>
    <row r="1189" ht="15.75" customHeight="1">
      <c r="A1189" s="25" t="s">
        <v>42</v>
      </c>
      <c r="B1189" s="25" t="s">
        <v>55</v>
      </c>
      <c r="C1189" s="39">
        <v>60.0</v>
      </c>
      <c r="D1189" s="39"/>
      <c r="E1189" s="25"/>
      <c r="F1189" s="40"/>
      <c r="J1189" s="41"/>
      <c r="K1189" s="41"/>
      <c r="L1189" s="41"/>
      <c r="N1189" s="41"/>
      <c r="O1189" s="41"/>
      <c r="P1189" s="41"/>
      <c r="T1189" s="38"/>
      <c r="U1189" s="38"/>
      <c r="V1189" s="38"/>
      <c r="W1189" s="38"/>
    </row>
    <row r="1190" ht="15.75" customHeight="1">
      <c r="A1190" s="25" t="s">
        <v>42</v>
      </c>
      <c r="B1190" s="25" t="s">
        <v>56</v>
      </c>
      <c r="C1190" s="39">
        <v>60.0</v>
      </c>
      <c r="D1190" s="39"/>
      <c r="E1190" s="25"/>
      <c r="F1190" s="40"/>
      <c r="J1190" s="41"/>
      <c r="K1190" s="41"/>
      <c r="L1190" s="41"/>
      <c r="N1190" s="41"/>
      <c r="O1190" s="41"/>
      <c r="P1190" s="41"/>
      <c r="T1190" s="38"/>
      <c r="U1190" s="38"/>
      <c r="V1190" s="38"/>
      <c r="W1190" s="38"/>
    </row>
    <row r="1191" ht="15.75" customHeight="1">
      <c r="A1191" s="25" t="s">
        <v>42</v>
      </c>
      <c r="B1191" s="50" t="s">
        <v>56</v>
      </c>
      <c r="C1191" s="39">
        <v>60.0</v>
      </c>
      <c r="D1191" s="39"/>
      <c r="E1191" s="25"/>
      <c r="F1191" s="40"/>
      <c r="J1191" s="41"/>
      <c r="K1191" s="41"/>
      <c r="L1191" s="41"/>
      <c r="N1191" s="41"/>
      <c r="O1191" s="41"/>
      <c r="P1191" s="41"/>
      <c r="T1191" s="38"/>
      <c r="U1191" s="38"/>
      <c r="V1191" s="38"/>
      <c r="W1191" s="38"/>
    </row>
    <row r="1192" ht="15.75" customHeight="1">
      <c r="A1192" s="25" t="s">
        <v>42</v>
      </c>
      <c r="B1192" s="50" t="s">
        <v>56</v>
      </c>
      <c r="C1192" s="39">
        <v>60.0</v>
      </c>
      <c r="D1192" s="39"/>
      <c r="E1192" s="25"/>
      <c r="F1192" s="40"/>
      <c r="J1192" s="41"/>
      <c r="K1192" s="41"/>
      <c r="L1192" s="41"/>
      <c r="N1192" s="41"/>
      <c r="O1192" s="41"/>
      <c r="P1192" s="41"/>
      <c r="T1192" s="38"/>
      <c r="U1192" s="38"/>
      <c r="V1192" s="38"/>
      <c r="W1192" s="38"/>
    </row>
    <row r="1193" ht="15.75" customHeight="1">
      <c r="A1193" s="25" t="s">
        <v>42</v>
      </c>
      <c r="B1193" s="50" t="s">
        <v>57</v>
      </c>
      <c r="C1193" s="39">
        <v>60.0</v>
      </c>
      <c r="D1193" s="39"/>
      <c r="E1193" s="25"/>
      <c r="F1193" s="40"/>
      <c r="J1193" s="41"/>
      <c r="K1193" s="41"/>
      <c r="L1193" s="41"/>
      <c r="N1193" s="41"/>
      <c r="O1193" s="41"/>
      <c r="P1193" s="41"/>
      <c r="T1193" s="38"/>
      <c r="U1193" s="38"/>
      <c r="V1193" s="38"/>
      <c r="W1193" s="38"/>
    </row>
    <row r="1194" ht="15.75" customHeight="1">
      <c r="A1194" s="25" t="s">
        <v>42</v>
      </c>
      <c r="B1194" s="50" t="s">
        <v>57</v>
      </c>
      <c r="C1194" s="39">
        <v>60.0</v>
      </c>
      <c r="D1194" s="39"/>
      <c r="E1194" s="25"/>
      <c r="F1194" s="40"/>
      <c r="J1194" s="41"/>
      <c r="K1194" s="41"/>
      <c r="L1194" s="41"/>
      <c r="N1194" s="41"/>
      <c r="O1194" s="41"/>
      <c r="P1194" s="41"/>
      <c r="T1194" s="38"/>
      <c r="U1194" s="38"/>
      <c r="V1194" s="38"/>
      <c r="W1194" s="38"/>
    </row>
    <row r="1195" ht="15.75" customHeight="1">
      <c r="A1195" s="25" t="s">
        <v>42</v>
      </c>
      <c r="B1195" s="50" t="s">
        <v>57</v>
      </c>
      <c r="C1195" s="39">
        <v>60.0</v>
      </c>
      <c r="D1195" s="39"/>
      <c r="E1195" s="25"/>
      <c r="F1195" s="40"/>
      <c r="J1195" s="41"/>
      <c r="K1195" s="41"/>
      <c r="L1195" s="41"/>
      <c r="N1195" s="41"/>
      <c r="O1195" s="41"/>
      <c r="P1195" s="41"/>
      <c r="T1195" s="38"/>
      <c r="U1195" s="38"/>
      <c r="V1195" s="38"/>
      <c r="W1195" s="38"/>
    </row>
    <row r="1196" ht="15.75" customHeight="1">
      <c r="A1196" s="25" t="s">
        <v>42</v>
      </c>
      <c r="B1196" s="50" t="s">
        <v>58</v>
      </c>
      <c r="C1196" s="39">
        <v>60.0</v>
      </c>
      <c r="D1196" s="39"/>
      <c r="E1196" s="25"/>
      <c r="F1196" s="40"/>
      <c r="J1196" s="41"/>
      <c r="K1196" s="41"/>
      <c r="L1196" s="41"/>
      <c r="N1196" s="41"/>
      <c r="O1196" s="41"/>
      <c r="P1196" s="41"/>
      <c r="T1196" s="38"/>
      <c r="U1196" s="38"/>
      <c r="V1196" s="38"/>
      <c r="W1196" s="38"/>
    </row>
    <row r="1197" ht="15.75" customHeight="1">
      <c r="A1197" s="25" t="s">
        <v>42</v>
      </c>
      <c r="B1197" s="50" t="s">
        <v>58</v>
      </c>
      <c r="C1197" s="39">
        <v>60.0</v>
      </c>
      <c r="D1197" s="39"/>
      <c r="E1197" s="25"/>
      <c r="F1197" s="40"/>
      <c r="J1197" s="41"/>
      <c r="K1197" s="41"/>
      <c r="L1197" s="41"/>
      <c r="N1197" s="41"/>
      <c r="O1197" s="41"/>
      <c r="P1197" s="41"/>
      <c r="T1197" s="38"/>
      <c r="U1197" s="38"/>
      <c r="V1197" s="38"/>
      <c r="W1197" s="38"/>
    </row>
    <row r="1198" ht="15.75" customHeight="1">
      <c r="A1198" s="25" t="s">
        <v>42</v>
      </c>
      <c r="B1198" s="50" t="s">
        <v>58</v>
      </c>
      <c r="C1198" s="39">
        <v>60.0</v>
      </c>
      <c r="D1198" s="39"/>
      <c r="E1198" s="25"/>
      <c r="F1198" s="40"/>
      <c r="J1198" s="41"/>
      <c r="K1198" s="41"/>
      <c r="L1198" s="41"/>
      <c r="N1198" s="41"/>
      <c r="O1198" s="41"/>
      <c r="P1198" s="41"/>
      <c r="T1198" s="38"/>
      <c r="U1198" s="38"/>
      <c r="V1198" s="38"/>
      <c r="W1198" s="38"/>
    </row>
    <row r="1199" ht="15.75" customHeight="1">
      <c r="A1199" s="25" t="s">
        <v>42</v>
      </c>
      <c r="B1199" s="50" t="s">
        <v>59</v>
      </c>
      <c r="C1199" s="39">
        <v>60.0</v>
      </c>
      <c r="D1199" s="39"/>
      <c r="E1199" s="25"/>
      <c r="F1199" s="40"/>
      <c r="J1199" s="41"/>
      <c r="K1199" s="41"/>
      <c r="L1199" s="41"/>
      <c r="N1199" s="41"/>
      <c r="O1199" s="41"/>
      <c r="P1199" s="41"/>
      <c r="T1199" s="38"/>
      <c r="U1199" s="38"/>
      <c r="V1199" s="38"/>
      <c r="W1199" s="38"/>
    </row>
    <row r="1200" ht="15.75" customHeight="1">
      <c r="A1200" s="25" t="s">
        <v>42</v>
      </c>
      <c r="B1200" s="50" t="s">
        <v>59</v>
      </c>
      <c r="C1200" s="39">
        <v>60.0</v>
      </c>
      <c r="D1200" s="39"/>
      <c r="E1200" s="25"/>
      <c r="F1200" s="40"/>
      <c r="J1200" s="41"/>
      <c r="K1200" s="41"/>
      <c r="L1200" s="41"/>
      <c r="N1200" s="41"/>
      <c r="O1200" s="41"/>
      <c r="P1200" s="41"/>
      <c r="T1200" s="38"/>
      <c r="U1200" s="38"/>
      <c r="V1200" s="38"/>
      <c r="W1200" s="38"/>
    </row>
    <row r="1201" ht="15.75" customHeight="1">
      <c r="A1201" s="25" t="s">
        <v>42</v>
      </c>
      <c r="B1201" s="50" t="s">
        <v>59</v>
      </c>
      <c r="C1201" s="39">
        <v>60.0</v>
      </c>
      <c r="D1201" s="39"/>
      <c r="E1201" s="25"/>
      <c r="F1201" s="40"/>
      <c r="J1201" s="41"/>
      <c r="K1201" s="41"/>
      <c r="L1201" s="41"/>
      <c r="N1201" s="41"/>
      <c r="O1201" s="41"/>
      <c r="P1201" s="41"/>
      <c r="T1201" s="38"/>
      <c r="U1201" s="38"/>
      <c r="V1201" s="38"/>
      <c r="W1201" s="38"/>
    </row>
    <row r="1202" ht="15.75" customHeight="1">
      <c r="A1202" s="51" t="s">
        <v>60</v>
      </c>
      <c r="B1202" s="51" t="s">
        <v>43</v>
      </c>
      <c r="C1202" s="39">
        <v>60.0</v>
      </c>
      <c r="D1202" s="39"/>
      <c r="E1202" s="25"/>
      <c r="F1202" s="40"/>
      <c r="J1202" s="41"/>
      <c r="K1202" s="41"/>
      <c r="L1202" s="41"/>
      <c r="N1202" s="41"/>
      <c r="O1202" s="41"/>
      <c r="P1202" s="41"/>
      <c r="T1202" s="38"/>
      <c r="U1202" s="38"/>
      <c r="V1202" s="38"/>
      <c r="W1202" s="38"/>
    </row>
    <row r="1203" ht="15.75" customHeight="1">
      <c r="A1203" s="51" t="s">
        <v>60</v>
      </c>
      <c r="B1203" s="51" t="s">
        <v>43</v>
      </c>
      <c r="C1203" s="39">
        <v>60.0</v>
      </c>
      <c r="D1203" s="39"/>
      <c r="E1203" s="25"/>
      <c r="F1203" s="40"/>
      <c r="J1203" s="41"/>
      <c r="K1203" s="41"/>
      <c r="L1203" s="41"/>
      <c r="N1203" s="41"/>
      <c r="O1203" s="41"/>
      <c r="P1203" s="41"/>
      <c r="T1203" s="38"/>
      <c r="U1203" s="38"/>
      <c r="V1203" s="38"/>
      <c r="W1203" s="38"/>
    </row>
    <row r="1204" ht="15.75" customHeight="1">
      <c r="A1204" s="51" t="s">
        <v>60</v>
      </c>
      <c r="B1204" s="51" t="s">
        <v>43</v>
      </c>
      <c r="C1204" s="39">
        <v>60.0</v>
      </c>
      <c r="D1204" s="39"/>
      <c r="E1204" s="25"/>
      <c r="F1204" s="40"/>
      <c r="J1204" s="41"/>
      <c r="K1204" s="41"/>
      <c r="L1204" s="41"/>
      <c r="N1204" s="41"/>
      <c r="O1204" s="41"/>
      <c r="P1204" s="41"/>
      <c r="T1204" s="38"/>
      <c r="U1204" s="38"/>
      <c r="V1204" s="38"/>
      <c r="W1204" s="38"/>
    </row>
    <row r="1205" ht="15.75" customHeight="1">
      <c r="A1205" s="51" t="s">
        <v>60</v>
      </c>
      <c r="B1205" s="51" t="s">
        <v>45</v>
      </c>
      <c r="C1205" s="39">
        <v>60.0</v>
      </c>
      <c r="D1205" s="39"/>
      <c r="E1205" s="25"/>
      <c r="F1205" s="40"/>
      <c r="J1205" s="41"/>
      <c r="K1205" s="41"/>
      <c r="L1205" s="41"/>
      <c r="N1205" s="41"/>
      <c r="O1205" s="41"/>
      <c r="P1205" s="41"/>
      <c r="T1205" s="38"/>
      <c r="U1205" s="38"/>
      <c r="V1205" s="38"/>
      <c r="W1205" s="38"/>
    </row>
    <row r="1206" ht="15.75" customHeight="1">
      <c r="A1206" s="51" t="s">
        <v>60</v>
      </c>
      <c r="B1206" s="51" t="s">
        <v>45</v>
      </c>
      <c r="C1206" s="39">
        <v>60.0</v>
      </c>
      <c r="D1206" s="39"/>
      <c r="E1206" s="25"/>
      <c r="F1206" s="40"/>
      <c r="J1206" s="41"/>
      <c r="K1206" s="41"/>
      <c r="L1206" s="41"/>
      <c r="N1206" s="41"/>
      <c r="O1206" s="41"/>
      <c r="P1206" s="41"/>
      <c r="T1206" s="38"/>
      <c r="U1206" s="38"/>
      <c r="V1206" s="38"/>
      <c r="W1206" s="38"/>
    </row>
    <row r="1207" ht="15.75" customHeight="1">
      <c r="A1207" s="51" t="s">
        <v>60</v>
      </c>
      <c r="B1207" s="51" t="s">
        <v>45</v>
      </c>
      <c r="C1207" s="39">
        <v>60.0</v>
      </c>
      <c r="D1207" s="39"/>
      <c r="E1207" s="25"/>
      <c r="F1207" s="40"/>
      <c r="J1207" s="41"/>
      <c r="K1207" s="41"/>
      <c r="L1207" s="41"/>
      <c r="N1207" s="41"/>
      <c r="O1207" s="41"/>
      <c r="P1207" s="41"/>
      <c r="T1207" s="38"/>
      <c r="U1207" s="38"/>
      <c r="V1207" s="38"/>
      <c r="W1207" s="38"/>
    </row>
    <row r="1208" ht="15.75" customHeight="1">
      <c r="A1208" s="51" t="s">
        <v>60</v>
      </c>
      <c r="B1208" s="51" t="s">
        <v>46</v>
      </c>
      <c r="C1208" s="39">
        <v>60.0</v>
      </c>
      <c r="D1208" s="39"/>
      <c r="E1208" s="25"/>
      <c r="F1208" s="40"/>
      <c r="J1208" s="41"/>
      <c r="K1208" s="41"/>
      <c r="L1208" s="41"/>
      <c r="N1208" s="41"/>
      <c r="O1208" s="41"/>
      <c r="P1208" s="41"/>
      <c r="T1208" s="38"/>
      <c r="U1208" s="38"/>
      <c r="V1208" s="38"/>
      <c r="W1208" s="38"/>
    </row>
    <row r="1209" ht="15.75" customHeight="1">
      <c r="A1209" s="51" t="s">
        <v>60</v>
      </c>
      <c r="B1209" s="51" t="s">
        <v>46</v>
      </c>
      <c r="C1209" s="39">
        <v>60.0</v>
      </c>
      <c r="D1209" s="39"/>
      <c r="E1209" s="25"/>
      <c r="F1209" s="40"/>
      <c r="J1209" s="41"/>
      <c r="K1209" s="41"/>
      <c r="L1209" s="41"/>
      <c r="N1209" s="41"/>
      <c r="O1209" s="41"/>
      <c r="P1209" s="41"/>
      <c r="T1209" s="38"/>
      <c r="U1209" s="38"/>
      <c r="V1209" s="38"/>
      <c r="W1209" s="38"/>
    </row>
    <row r="1210" ht="15.75" customHeight="1">
      <c r="A1210" s="51" t="s">
        <v>60</v>
      </c>
      <c r="B1210" s="51" t="s">
        <v>46</v>
      </c>
      <c r="C1210" s="39">
        <v>60.0</v>
      </c>
      <c r="D1210" s="39"/>
      <c r="E1210" s="25"/>
      <c r="F1210" s="40"/>
      <c r="J1210" s="41"/>
      <c r="K1210" s="41"/>
      <c r="L1210" s="41"/>
      <c r="N1210" s="41"/>
      <c r="O1210" s="41"/>
      <c r="P1210" s="41"/>
      <c r="T1210" s="38"/>
      <c r="U1210" s="38"/>
      <c r="V1210" s="38"/>
      <c r="W1210" s="38"/>
    </row>
    <row r="1211" ht="15.75" customHeight="1">
      <c r="A1211" s="51" t="s">
        <v>60</v>
      </c>
      <c r="B1211" s="51" t="s">
        <v>47</v>
      </c>
      <c r="C1211" s="39">
        <v>60.0</v>
      </c>
      <c r="D1211" s="39"/>
      <c r="E1211" s="25"/>
      <c r="F1211" s="40"/>
      <c r="J1211" s="41"/>
      <c r="K1211" s="41"/>
      <c r="L1211" s="41"/>
      <c r="N1211" s="41"/>
      <c r="O1211" s="41"/>
      <c r="P1211" s="41"/>
      <c r="T1211" s="38"/>
      <c r="U1211" s="38"/>
      <c r="V1211" s="38"/>
      <c r="W1211" s="38"/>
    </row>
    <row r="1212" ht="15.75" customHeight="1">
      <c r="A1212" s="51" t="s">
        <v>60</v>
      </c>
      <c r="B1212" s="51" t="s">
        <v>47</v>
      </c>
      <c r="C1212" s="39">
        <v>60.0</v>
      </c>
      <c r="D1212" s="39"/>
      <c r="E1212" s="25"/>
      <c r="F1212" s="40"/>
      <c r="J1212" s="41"/>
      <c r="K1212" s="41"/>
      <c r="L1212" s="41"/>
      <c r="N1212" s="41"/>
      <c r="O1212" s="41"/>
      <c r="P1212" s="41"/>
      <c r="T1212" s="38"/>
      <c r="U1212" s="38"/>
      <c r="V1212" s="38"/>
      <c r="W1212" s="38"/>
    </row>
    <row r="1213" ht="15.75" customHeight="1">
      <c r="A1213" s="51" t="s">
        <v>60</v>
      </c>
      <c r="B1213" s="51" t="s">
        <v>47</v>
      </c>
      <c r="C1213" s="39">
        <v>60.0</v>
      </c>
      <c r="D1213" s="39"/>
      <c r="E1213" s="25"/>
      <c r="F1213" s="40"/>
      <c r="J1213" s="41"/>
      <c r="K1213" s="41"/>
      <c r="L1213" s="41"/>
      <c r="N1213" s="41"/>
      <c r="O1213" s="41"/>
      <c r="P1213" s="41"/>
      <c r="T1213" s="38"/>
      <c r="U1213" s="38"/>
      <c r="V1213" s="38"/>
      <c r="W1213" s="38"/>
    </row>
    <row r="1214" ht="15.75" customHeight="1">
      <c r="A1214" s="51" t="s">
        <v>60</v>
      </c>
      <c r="B1214" s="51" t="s">
        <v>48</v>
      </c>
      <c r="C1214" s="39">
        <v>60.0</v>
      </c>
      <c r="D1214" s="39"/>
      <c r="E1214" s="25"/>
      <c r="F1214" s="40"/>
      <c r="J1214" s="41"/>
      <c r="K1214" s="41"/>
      <c r="L1214" s="41"/>
      <c r="N1214" s="41"/>
      <c r="O1214" s="41"/>
      <c r="P1214" s="41"/>
      <c r="T1214" s="38"/>
      <c r="U1214" s="38"/>
      <c r="V1214" s="38"/>
      <c r="W1214" s="38"/>
    </row>
    <row r="1215" ht="15.75" customHeight="1">
      <c r="A1215" s="51" t="s">
        <v>60</v>
      </c>
      <c r="B1215" s="51" t="s">
        <v>48</v>
      </c>
      <c r="C1215" s="39">
        <v>60.0</v>
      </c>
      <c r="D1215" s="39"/>
      <c r="E1215" s="25"/>
      <c r="F1215" s="40"/>
      <c r="J1215" s="41"/>
      <c r="K1215" s="41"/>
      <c r="L1215" s="41"/>
      <c r="N1215" s="41"/>
      <c r="O1215" s="41"/>
      <c r="P1215" s="41"/>
      <c r="T1215" s="38"/>
      <c r="U1215" s="38"/>
      <c r="V1215" s="38"/>
      <c r="W1215" s="38"/>
    </row>
    <row r="1216" ht="15.75" customHeight="1">
      <c r="A1216" s="51" t="s">
        <v>60</v>
      </c>
      <c r="B1216" s="51" t="s">
        <v>48</v>
      </c>
      <c r="C1216" s="39">
        <v>60.0</v>
      </c>
      <c r="D1216" s="39"/>
      <c r="E1216" s="25"/>
      <c r="F1216" s="40"/>
      <c r="J1216" s="41"/>
      <c r="K1216" s="41"/>
      <c r="L1216" s="41"/>
      <c r="N1216" s="41"/>
      <c r="O1216" s="41"/>
      <c r="P1216" s="41"/>
      <c r="T1216" s="38"/>
      <c r="U1216" s="38"/>
      <c r="V1216" s="38"/>
      <c r="W1216" s="38"/>
    </row>
    <row r="1217" ht="15.75" customHeight="1">
      <c r="A1217" s="51" t="s">
        <v>60</v>
      </c>
      <c r="B1217" s="51" t="s">
        <v>49</v>
      </c>
      <c r="C1217" s="39">
        <v>60.0</v>
      </c>
      <c r="D1217" s="39"/>
      <c r="E1217" s="25"/>
      <c r="F1217" s="40"/>
      <c r="J1217" s="41"/>
      <c r="K1217" s="41"/>
      <c r="L1217" s="41"/>
      <c r="N1217" s="41"/>
      <c r="O1217" s="41"/>
      <c r="P1217" s="41"/>
      <c r="T1217" s="38"/>
      <c r="U1217" s="38"/>
      <c r="V1217" s="38"/>
      <c r="W1217" s="38"/>
    </row>
    <row r="1218" ht="15.75" customHeight="1">
      <c r="A1218" s="51" t="s">
        <v>60</v>
      </c>
      <c r="B1218" s="51" t="s">
        <v>49</v>
      </c>
      <c r="C1218" s="39">
        <v>60.0</v>
      </c>
      <c r="D1218" s="39"/>
      <c r="E1218" s="25"/>
      <c r="F1218" s="40"/>
      <c r="J1218" s="41"/>
      <c r="K1218" s="41"/>
      <c r="L1218" s="41"/>
      <c r="N1218" s="41"/>
      <c r="O1218" s="41"/>
      <c r="P1218" s="41"/>
      <c r="T1218" s="38"/>
      <c r="U1218" s="38"/>
      <c r="V1218" s="38"/>
      <c r="W1218" s="38"/>
    </row>
    <row r="1219" ht="15.75" customHeight="1">
      <c r="A1219" s="51" t="s">
        <v>60</v>
      </c>
      <c r="B1219" s="51" t="s">
        <v>49</v>
      </c>
      <c r="C1219" s="39">
        <v>60.0</v>
      </c>
      <c r="D1219" s="39"/>
      <c r="E1219" s="25"/>
      <c r="F1219" s="40"/>
      <c r="J1219" s="41"/>
      <c r="K1219" s="41"/>
      <c r="L1219" s="41"/>
      <c r="N1219" s="41"/>
      <c r="O1219" s="41"/>
      <c r="P1219" s="41"/>
      <c r="T1219" s="38"/>
      <c r="U1219" s="38"/>
      <c r="V1219" s="38"/>
      <c r="W1219" s="38"/>
    </row>
    <row r="1220" ht="15.75" customHeight="1">
      <c r="A1220" s="51" t="s">
        <v>60</v>
      </c>
      <c r="B1220" s="51" t="s">
        <v>50</v>
      </c>
      <c r="C1220" s="39">
        <v>60.0</v>
      </c>
      <c r="D1220" s="39"/>
      <c r="E1220" s="25"/>
      <c r="F1220" s="40"/>
      <c r="J1220" s="41"/>
      <c r="K1220" s="41"/>
      <c r="L1220" s="41"/>
      <c r="N1220" s="41"/>
      <c r="O1220" s="41"/>
      <c r="P1220" s="41"/>
      <c r="T1220" s="38"/>
      <c r="U1220" s="38"/>
      <c r="V1220" s="38"/>
      <c r="W1220" s="38"/>
    </row>
    <row r="1221" ht="15.75" customHeight="1">
      <c r="A1221" s="51" t="s">
        <v>60</v>
      </c>
      <c r="B1221" s="51" t="s">
        <v>50</v>
      </c>
      <c r="C1221" s="39">
        <v>60.0</v>
      </c>
      <c r="D1221" s="39"/>
      <c r="E1221" s="25"/>
      <c r="F1221" s="40"/>
      <c r="J1221" s="41"/>
      <c r="K1221" s="41"/>
      <c r="L1221" s="41"/>
      <c r="N1221" s="41"/>
      <c r="O1221" s="41"/>
      <c r="P1221" s="41"/>
      <c r="T1221" s="38"/>
      <c r="U1221" s="38"/>
      <c r="V1221" s="38"/>
      <c r="W1221" s="38"/>
    </row>
    <row r="1222" ht="15.75" customHeight="1">
      <c r="A1222" s="51" t="s">
        <v>60</v>
      </c>
      <c r="B1222" s="51" t="s">
        <v>50</v>
      </c>
      <c r="C1222" s="39">
        <v>60.0</v>
      </c>
      <c r="D1222" s="39"/>
      <c r="E1222" s="25"/>
      <c r="F1222" s="40"/>
      <c r="J1222" s="41"/>
      <c r="K1222" s="41"/>
      <c r="L1222" s="41"/>
      <c r="N1222" s="41"/>
      <c r="O1222" s="41"/>
      <c r="P1222" s="41"/>
      <c r="T1222" s="38"/>
      <c r="U1222" s="38"/>
      <c r="V1222" s="38"/>
      <c r="W1222" s="38"/>
    </row>
    <row r="1223" ht="15.75" customHeight="1">
      <c r="A1223" s="51" t="s">
        <v>60</v>
      </c>
      <c r="B1223" s="51" t="s">
        <v>51</v>
      </c>
      <c r="C1223" s="39">
        <v>60.0</v>
      </c>
      <c r="D1223" s="39"/>
      <c r="E1223" s="25"/>
      <c r="F1223" s="40"/>
      <c r="J1223" s="41"/>
      <c r="K1223" s="41"/>
      <c r="L1223" s="41"/>
      <c r="N1223" s="41"/>
      <c r="O1223" s="41"/>
      <c r="P1223" s="41"/>
      <c r="T1223" s="38"/>
      <c r="U1223" s="38"/>
      <c r="V1223" s="38"/>
      <c r="W1223" s="38"/>
    </row>
    <row r="1224" ht="15.75" customHeight="1">
      <c r="A1224" s="51" t="s">
        <v>60</v>
      </c>
      <c r="B1224" s="51" t="s">
        <v>51</v>
      </c>
      <c r="C1224" s="39">
        <v>60.0</v>
      </c>
      <c r="D1224" s="39"/>
      <c r="E1224" s="25"/>
      <c r="F1224" s="40"/>
      <c r="J1224" s="41"/>
      <c r="K1224" s="41"/>
      <c r="L1224" s="41"/>
      <c r="N1224" s="41"/>
      <c r="O1224" s="41"/>
      <c r="P1224" s="41"/>
      <c r="T1224" s="38"/>
      <c r="U1224" s="38"/>
      <c r="V1224" s="38"/>
      <c r="W1224" s="38"/>
    </row>
    <row r="1225" ht="15.75" customHeight="1">
      <c r="A1225" s="51" t="s">
        <v>60</v>
      </c>
      <c r="B1225" s="51" t="s">
        <v>51</v>
      </c>
      <c r="C1225" s="39">
        <v>60.0</v>
      </c>
      <c r="D1225" s="39"/>
      <c r="E1225" s="25"/>
      <c r="F1225" s="40"/>
      <c r="J1225" s="41"/>
      <c r="K1225" s="41"/>
      <c r="L1225" s="41"/>
      <c r="N1225" s="41"/>
      <c r="O1225" s="41"/>
      <c r="P1225" s="41"/>
      <c r="T1225" s="38"/>
      <c r="U1225" s="38"/>
      <c r="V1225" s="38"/>
      <c r="W1225" s="38"/>
    </row>
    <row r="1226" ht="15.75" customHeight="1">
      <c r="A1226" s="51" t="s">
        <v>60</v>
      </c>
      <c r="B1226" s="51" t="s">
        <v>52</v>
      </c>
      <c r="C1226" s="39">
        <v>60.0</v>
      </c>
      <c r="D1226" s="39"/>
      <c r="E1226" s="25"/>
      <c r="F1226" s="40"/>
      <c r="J1226" s="41"/>
      <c r="K1226" s="41"/>
      <c r="L1226" s="41"/>
      <c r="N1226" s="41"/>
      <c r="O1226" s="41"/>
      <c r="P1226" s="41"/>
      <c r="T1226" s="38"/>
      <c r="U1226" s="38"/>
      <c r="V1226" s="38"/>
      <c r="W1226" s="38"/>
    </row>
    <row r="1227" ht="15.75" customHeight="1">
      <c r="A1227" s="51" t="s">
        <v>60</v>
      </c>
      <c r="B1227" s="51" t="s">
        <v>52</v>
      </c>
      <c r="C1227" s="39">
        <v>60.0</v>
      </c>
      <c r="D1227" s="39"/>
      <c r="E1227" s="25"/>
      <c r="F1227" s="40"/>
      <c r="J1227" s="41"/>
      <c r="K1227" s="41"/>
      <c r="L1227" s="41"/>
      <c r="N1227" s="41"/>
      <c r="O1227" s="41"/>
      <c r="P1227" s="41"/>
      <c r="T1227" s="38"/>
      <c r="U1227" s="38"/>
      <c r="V1227" s="38"/>
      <c r="W1227" s="38"/>
    </row>
    <row r="1228" ht="15.75" customHeight="1">
      <c r="A1228" s="51" t="s">
        <v>60</v>
      </c>
      <c r="B1228" s="51" t="s">
        <v>52</v>
      </c>
      <c r="C1228" s="39">
        <v>60.0</v>
      </c>
      <c r="D1228" s="39"/>
      <c r="E1228" s="25"/>
      <c r="F1228" s="40"/>
      <c r="J1228" s="41"/>
      <c r="K1228" s="41"/>
      <c r="L1228" s="41"/>
      <c r="N1228" s="41"/>
      <c r="O1228" s="41"/>
      <c r="P1228" s="41"/>
      <c r="T1228" s="38"/>
      <c r="U1228" s="38"/>
      <c r="V1228" s="38"/>
      <c r="W1228" s="38"/>
    </row>
    <row r="1229" ht="15.75" customHeight="1">
      <c r="A1229" s="51" t="s">
        <v>60</v>
      </c>
      <c r="B1229" s="51" t="s">
        <v>53</v>
      </c>
      <c r="C1229" s="39">
        <v>60.0</v>
      </c>
      <c r="D1229" s="39"/>
      <c r="E1229" s="25"/>
      <c r="F1229" s="40"/>
      <c r="J1229" s="41"/>
      <c r="K1229" s="41"/>
      <c r="L1229" s="41"/>
      <c r="N1229" s="41"/>
      <c r="O1229" s="41"/>
      <c r="P1229" s="41"/>
      <c r="T1229" s="38"/>
      <c r="U1229" s="38"/>
      <c r="V1229" s="38"/>
      <c r="W1229" s="38"/>
    </row>
    <row r="1230" ht="15.75" customHeight="1">
      <c r="A1230" s="51" t="s">
        <v>60</v>
      </c>
      <c r="B1230" s="51" t="s">
        <v>53</v>
      </c>
      <c r="C1230" s="39">
        <v>60.0</v>
      </c>
      <c r="D1230" s="39"/>
      <c r="E1230" s="25"/>
      <c r="F1230" s="40"/>
      <c r="J1230" s="41"/>
      <c r="K1230" s="41"/>
      <c r="L1230" s="41"/>
      <c r="N1230" s="41"/>
      <c r="O1230" s="41"/>
      <c r="P1230" s="41"/>
      <c r="T1230" s="38"/>
      <c r="U1230" s="38"/>
      <c r="V1230" s="38"/>
      <c r="W1230" s="38"/>
    </row>
    <row r="1231" ht="15.75" customHeight="1">
      <c r="A1231" s="51" t="s">
        <v>60</v>
      </c>
      <c r="B1231" s="51" t="s">
        <v>53</v>
      </c>
      <c r="C1231" s="39">
        <v>60.0</v>
      </c>
      <c r="D1231" s="39"/>
      <c r="E1231" s="25"/>
      <c r="F1231" s="40"/>
      <c r="J1231" s="41"/>
      <c r="K1231" s="41"/>
      <c r="L1231" s="41"/>
      <c r="N1231" s="41"/>
      <c r="O1231" s="41"/>
      <c r="P1231" s="41"/>
      <c r="T1231" s="38"/>
      <c r="U1231" s="38"/>
      <c r="V1231" s="38"/>
      <c r="W1231" s="38"/>
    </row>
    <row r="1232" ht="15.75" customHeight="1">
      <c r="A1232" s="51" t="s">
        <v>60</v>
      </c>
      <c r="B1232" s="51" t="s">
        <v>54</v>
      </c>
      <c r="C1232" s="39">
        <v>60.0</v>
      </c>
      <c r="D1232" s="39"/>
      <c r="E1232" s="25"/>
      <c r="F1232" s="40"/>
      <c r="J1232" s="41"/>
      <c r="K1232" s="41"/>
      <c r="L1232" s="41"/>
      <c r="N1232" s="41"/>
      <c r="O1232" s="41"/>
      <c r="P1232" s="41"/>
      <c r="T1232" s="38"/>
      <c r="U1232" s="38"/>
      <c r="V1232" s="38"/>
      <c r="W1232" s="38"/>
    </row>
    <row r="1233" ht="15.75" customHeight="1">
      <c r="A1233" s="51" t="s">
        <v>60</v>
      </c>
      <c r="B1233" s="51" t="s">
        <v>54</v>
      </c>
      <c r="C1233" s="39">
        <v>60.0</v>
      </c>
      <c r="D1233" s="39"/>
      <c r="E1233" s="25"/>
      <c r="F1233" s="40"/>
      <c r="J1233" s="41"/>
      <c r="K1233" s="41"/>
      <c r="L1233" s="41"/>
      <c r="N1233" s="41"/>
      <c r="O1233" s="41"/>
      <c r="P1233" s="41"/>
      <c r="T1233" s="38"/>
      <c r="U1233" s="38"/>
      <c r="V1233" s="38"/>
      <c r="W1233" s="38"/>
    </row>
    <row r="1234" ht="15.75" customHeight="1">
      <c r="A1234" s="51" t="s">
        <v>60</v>
      </c>
      <c r="B1234" s="51" t="s">
        <v>54</v>
      </c>
      <c r="C1234" s="39">
        <v>60.0</v>
      </c>
      <c r="D1234" s="39"/>
      <c r="E1234" s="25"/>
      <c r="F1234" s="40"/>
      <c r="J1234" s="41"/>
      <c r="K1234" s="41"/>
      <c r="L1234" s="41"/>
      <c r="N1234" s="41"/>
      <c r="O1234" s="41"/>
      <c r="P1234" s="41"/>
      <c r="T1234" s="38"/>
      <c r="U1234" s="38"/>
      <c r="V1234" s="38"/>
      <c r="W1234" s="38"/>
    </row>
    <row r="1235" ht="15.75" customHeight="1">
      <c r="A1235" s="51" t="s">
        <v>60</v>
      </c>
      <c r="B1235" s="51" t="s">
        <v>55</v>
      </c>
      <c r="C1235" s="39">
        <v>60.0</v>
      </c>
      <c r="D1235" s="39"/>
      <c r="E1235" s="25"/>
      <c r="F1235" s="40"/>
      <c r="J1235" s="41"/>
      <c r="K1235" s="41"/>
      <c r="L1235" s="41"/>
      <c r="N1235" s="41"/>
      <c r="O1235" s="41"/>
      <c r="P1235" s="41"/>
      <c r="T1235" s="38"/>
      <c r="U1235" s="38"/>
      <c r="V1235" s="38"/>
      <c r="W1235" s="38"/>
    </row>
    <row r="1236" ht="15.75" customHeight="1">
      <c r="A1236" s="51" t="s">
        <v>60</v>
      </c>
      <c r="B1236" s="51" t="s">
        <v>55</v>
      </c>
      <c r="C1236" s="39">
        <v>60.0</v>
      </c>
      <c r="D1236" s="39"/>
      <c r="E1236" s="25"/>
      <c r="F1236" s="40"/>
      <c r="J1236" s="41"/>
      <c r="K1236" s="41"/>
      <c r="L1236" s="41"/>
      <c r="N1236" s="41"/>
      <c r="O1236" s="41"/>
      <c r="P1236" s="41"/>
      <c r="T1236" s="38"/>
      <c r="U1236" s="38"/>
      <c r="V1236" s="38"/>
      <c r="W1236" s="38"/>
    </row>
    <row r="1237" ht="15.75" customHeight="1">
      <c r="A1237" s="51" t="s">
        <v>60</v>
      </c>
      <c r="B1237" s="51" t="s">
        <v>55</v>
      </c>
      <c r="C1237" s="39">
        <v>60.0</v>
      </c>
      <c r="D1237" s="39"/>
      <c r="E1237" s="25"/>
      <c r="F1237" s="40"/>
      <c r="J1237" s="41"/>
      <c r="K1237" s="41"/>
      <c r="L1237" s="41"/>
      <c r="N1237" s="41"/>
      <c r="O1237" s="41"/>
      <c r="P1237" s="41"/>
      <c r="T1237" s="38"/>
      <c r="U1237" s="38"/>
      <c r="V1237" s="38"/>
      <c r="W1237" s="38"/>
    </row>
    <row r="1238" ht="15.75" customHeight="1">
      <c r="A1238" s="51" t="s">
        <v>60</v>
      </c>
      <c r="B1238" s="51" t="s">
        <v>56</v>
      </c>
      <c r="C1238" s="39">
        <v>60.0</v>
      </c>
      <c r="D1238" s="39"/>
      <c r="E1238" s="25"/>
      <c r="F1238" s="40"/>
      <c r="J1238" s="41"/>
      <c r="K1238" s="41"/>
      <c r="L1238" s="41"/>
      <c r="N1238" s="41"/>
      <c r="O1238" s="41"/>
      <c r="P1238" s="41"/>
      <c r="T1238" s="38"/>
      <c r="U1238" s="38"/>
      <c r="V1238" s="38"/>
      <c r="W1238" s="38"/>
    </row>
    <row r="1239" ht="15.75" customHeight="1">
      <c r="A1239" s="51" t="s">
        <v>60</v>
      </c>
      <c r="B1239" s="55" t="s">
        <v>56</v>
      </c>
      <c r="C1239" s="39">
        <v>60.0</v>
      </c>
      <c r="D1239" s="39"/>
      <c r="E1239" s="25"/>
      <c r="F1239" s="40"/>
      <c r="J1239" s="41"/>
      <c r="K1239" s="41"/>
      <c r="L1239" s="41"/>
      <c r="N1239" s="41"/>
      <c r="O1239" s="41"/>
      <c r="P1239" s="41"/>
      <c r="T1239" s="38"/>
      <c r="U1239" s="38"/>
      <c r="V1239" s="38"/>
      <c r="W1239" s="38"/>
    </row>
    <row r="1240" ht="15.75" customHeight="1">
      <c r="A1240" s="51" t="s">
        <v>60</v>
      </c>
      <c r="B1240" s="55" t="s">
        <v>56</v>
      </c>
      <c r="C1240" s="39">
        <v>60.0</v>
      </c>
      <c r="D1240" s="39"/>
      <c r="E1240" s="25"/>
      <c r="F1240" s="40"/>
      <c r="J1240" s="41"/>
      <c r="K1240" s="41"/>
      <c r="L1240" s="41"/>
      <c r="N1240" s="41"/>
      <c r="O1240" s="41"/>
      <c r="P1240" s="41"/>
      <c r="T1240" s="38"/>
      <c r="U1240" s="38"/>
      <c r="V1240" s="38"/>
      <c r="W1240" s="38"/>
    </row>
    <row r="1241" ht="15.75" customHeight="1">
      <c r="A1241" s="51" t="s">
        <v>60</v>
      </c>
      <c r="B1241" s="55" t="s">
        <v>57</v>
      </c>
      <c r="C1241" s="39">
        <v>60.0</v>
      </c>
      <c r="D1241" s="39"/>
      <c r="E1241" s="25"/>
      <c r="F1241" s="40"/>
      <c r="J1241" s="41"/>
      <c r="K1241" s="41"/>
      <c r="L1241" s="41"/>
      <c r="N1241" s="41"/>
      <c r="O1241" s="41"/>
      <c r="P1241" s="41"/>
      <c r="T1241" s="38"/>
      <c r="U1241" s="38"/>
      <c r="V1241" s="38"/>
      <c r="W1241" s="38"/>
    </row>
    <row r="1242" ht="15.75" customHeight="1">
      <c r="A1242" s="51" t="s">
        <v>60</v>
      </c>
      <c r="B1242" s="55" t="s">
        <v>57</v>
      </c>
      <c r="C1242" s="39">
        <v>60.0</v>
      </c>
      <c r="D1242" s="39"/>
      <c r="E1242" s="25"/>
      <c r="F1242" s="40"/>
      <c r="J1242" s="41"/>
      <c r="K1242" s="41"/>
      <c r="L1242" s="41"/>
      <c r="N1242" s="41"/>
      <c r="O1242" s="41"/>
      <c r="P1242" s="41"/>
      <c r="T1242" s="38"/>
      <c r="U1242" s="38"/>
      <c r="V1242" s="38"/>
      <c r="W1242" s="38"/>
    </row>
    <row r="1243" ht="15.75" customHeight="1">
      <c r="A1243" s="51" t="s">
        <v>60</v>
      </c>
      <c r="B1243" s="55" t="s">
        <v>57</v>
      </c>
      <c r="C1243" s="39">
        <v>60.0</v>
      </c>
      <c r="D1243" s="39"/>
      <c r="E1243" s="25"/>
      <c r="F1243" s="40"/>
      <c r="J1243" s="41"/>
      <c r="K1243" s="41"/>
      <c r="L1243" s="41"/>
      <c r="N1243" s="41"/>
      <c r="O1243" s="41"/>
      <c r="P1243" s="41"/>
      <c r="T1243" s="38"/>
      <c r="U1243" s="38"/>
      <c r="V1243" s="38"/>
      <c r="W1243" s="38"/>
    </row>
    <row r="1244" ht="15.75" customHeight="1">
      <c r="A1244" s="51" t="s">
        <v>60</v>
      </c>
      <c r="B1244" s="55" t="s">
        <v>58</v>
      </c>
      <c r="C1244" s="39">
        <v>60.0</v>
      </c>
      <c r="D1244" s="39"/>
      <c r="E1244" s="25"/>
      <c r="F1244" s="40"/>
      <c r="J1244" s="41"/>
      <c r="K1244" s="41"/>
      <c r="L1244" s="41"/>
      <c r="N1244" s="41"/>
      <c r="O1244" s="41"/>
      <c r="P1244" s="41"/>
      <c r="T1244" s="38"/>
      <c r="U1244" s="38"/>
      <c r="V1244" s="38"/>
      <c r="W1244" s="38"/>
    </row>
    <row r="1245" ht="15.75" customHeight="1">
      <c r="A1245" s="51" t="s">
        <v>60</v>
      </c>
      <c r="B1245" s="55" t="s">
        <v>58</v>
      </c>
      <c r="C1245" s="39">
        <v>60.0</v>
      </c>
      <c r="D1245" s="39"/>
      <c r="E1245" s="25"/>
      <c r="F1245" s="40"/>
      <c r="J1245" s="41"/>
      <c r="K1245" s="41"/>
      <c r="L1245" s="41"/>
      <c r="N1245" s="41"/>
      <c r="O1245" s="41"/>
      <c r="P1245" s="41"/>
      <c r="T1245" s="38"/>
      <c r="U1245" s="38"/>
      <c r="V1245" s="38"/>
      <c r="W1245" s="38"/>
    </row>
    <row r="1246" ht="15.75" customHeight="1">
      <c r="A1246" s="51" t="s">
        <v>60</v>
      </c>
      <c r="B1246" s="55" t="s">
        <v>58</v>
      </c>
      <c r="C1246" s="39">
        <v>60.0</v>
      </c>
      <c r="D1246" s="39"/>
      <c r="E1246" s="25"/>
      <c r="F1246" s="40"/>
      <c r="J1246" s="41"/>
      <c r="K1246" s="41"/>
      <c r="L1246" s="41"/>
      <c r="N1246" s="41"/>
      <c r="O1246" s="41"/>
      <c r="P1246" s="41"/>
      <c r="T1246" s="38"/>
      <c r="U1246" s="38"/>
      <c r="V1246" s="38"/>
      <c r="W1246" s="38"/>
    </row>
    <row r="1247" ht="15.75" customHeight="1">
      <c r="A1247" s="51" t="s">
        <v>60</v>
      </c>
      <c r="B1247" s="55" t="s">
        <v>59</v>
      </c>
      <c r="C1247" s="39">
        <v>60.0</v>
      </c>
      <c r="D1247" s="39"/>
      <c r="E1247" s="25"/>
      <c r="F1247" s="40"/>
      <c r="J1247" s="41"/>
      <c r="K1247" s="41"/>
      <c r="L1247" s="41"/>
      <c r="N1247" s="41"/>
      <c r="O1247" s="41"/>
      <c r="P1247" s="41"/>
      <c r="T1247" s="38"/>
      <c r="U1247" s="38"/>
      <c r="V1247" s="38"/>
      <c r="W1247" s="38"/>
    </row>
    <row r="1248" ht="15.75" customHeight="1">
      <c r="A1248" s="51" t="s">
        <v>60</v>
      </c>
      <c r="B1248" s="55" t="s">
        <v>59</v>
      </c>
      <c r="C1248" s="39">
        <v>60.0</v>
      </c>
      <c r="D1248" s="39"/>
      <c r="E1248" s="25"/>
      <c r="F1248" s="40"/>
      <c r="J1248" s="41"/>
      <c r="K1248" s="41"/>
      <c r="L1248" s="41"/>
      <c r="N1248" s="41"/>
      <c r="O1248" s="41"/>
      <c r="P1248" s="41"/>
      <c r="T1248" s="38"/>
      <c r="U1248" s="38"/>
      <c r="V1248" s="38"/>
      <c r="W1248" s="38"/>
    </row>
    <row r="1249" ht="15.75" customHeight="1">
      <c r="A1249" s="51" t="s">
        <v>60</v>
      </c>
      <c r="B1249" s="55" t="s">
        <v>59</v>
      </c>
      <c r="C1249" s="39">
        <v>60.0</v>
      </c>
      <c r="D1249" s="39"/>
      <c r="E1249" s="25"/>
      <c r="F1249" s="40"/>
      <c r="J1249" s="41"/>
      <c r="K1249" s="41"/>
      <c r="L1249" s="41"/>
      <c r="N1249" s="41"/>
      <c r="O1249" s="41"/>
      <c r="P1249" s="41"/>
      <c r="T1249" s="38"/>
      <c r="U1249" s="38"/>
      <c r="V1249" s="38"/>
      <c r="W1249" s="38"/>
    </row>
  </sheetData>
  <autoFilter ref="$A$1:$H$1249"/>
  <conditionalFormatting sqref="G1:G1249">
    <cfRule type="cellIs" dxfId="0" priority="1" operator="greaterThan">
      <formula>11</formula>
    </cfRule>
  </conditionalFormatting>
  <conditionalFormatting sqref="H1:H1249">
    <cfRule type="cellIs" dxfId="1" priority="2" operator="lessThan">
      <formula>0</formula>
    </cfRule>
  </conditionalFormatting>
  <conditionalFormatting sqref="K1:K1249">
    <cfRule type="cellIs" dxfId="0" priority="3" operator="greaterThan">
      <formula>11</formula>
    </cfRule>
  </conditionalFormatting>
  <conditionalFormatting sqref="L1:L1249">
    <cfRule type="cellIs" dxfId="1" priority="4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0.14"/>
    <col customWidth="1" min="4" max="4" width="10.43"/>
    <col customWidth="1" min="5" max="5" width="28.57"/>
    <col customWidth="1" min="6" max="6" width="29.71"/>
  </cols>
  <sheetData>
    <row r="1" ht="15.75" customHeight="1">
      <c r="A1" s="57" t="s">
        <v>1</v>
      </c>
      <c r="B1" s="57" t="s">
        <v>61</v>
      </c>
      <c r="C1" s="58" t="s">
        <v>42</v>
      </c>
      <c r="D1" s="58" t="s">
        <v>60</v>
      </c>
      <c r="E1" s="57" t="s">
        <v>42</v>
      </c>
      <c r="F1" s="57" t="s">
        <v>60</v>
      </c>
      <c r="G1" s="57" t="s">
        <v>2</v>
      </c>
    </row>
    <row r="2" ht="15.75" customHeight="1">
      <c r="A2" s="59" t="s">
        <v>45</v>
      </c>
      <c r="B2" s="59">
        <v>0.0</v>
      </c>
      <c r="C2" s="42">
        <f>VLOOKUP(CONCATENATE($C$1,A2,B2),'Dados planilhados'!D:H,5,FALSE)</f>
        <v>-4918743.333</v>
      </c>
      <c r="D2" s="42">
        <f>VLOOKUP(CONCATENATE($D$1,A2,B2),'Dados planilhados'!D:H,5,FALSE)</f>
        <v>-2628980.667</v>
      </c>
      <c r="E2" s="60"/>
      <c r="F2" s="60"/>
      <c r="G2" s="61">
        <v>45.0</v>
      </c>
    </row>
    <row r="3" ht="15.75" customHeight="1">
      <c r="A3" s="59" t="s">
        <v>45</v>
      </c>
      <c r="B3" s="59">
        <v>5.0</v>
      </c>
      <c r="C3" s="42">
        <f>VLOOKUP(CONCATENATE($C$1,A3,B3),'Dados planilhados'!D:H,5,FALSE)</f>
        <v>-4470243</v>
      </c>
      <c r="D3" s="42">
        <f>VLOOKUP(CONCATENATE($D$1,A3,B3),'Dados planilhados'!D:H,5,FALSE)</f>
        <v>-2041371</v>
      </c>
      <c r="E3" s="60"/>
      <c r="F3" s="60"/>
    </row>
    <row r="4" ht="15.75" customHeight="1">
      <c r="A4" s="59" t="s">
        <v>45</v>
      </c>
      <c r="B4" s="59">
        <v>10.0</v>
      </c>
      <c r="C4" s="42">
        <f>VLOOKUP(CONCATENATE($C$1,A4,B4),'Dados planilhados'!D:H,5,FALSE)</f>
        <v>-8944356</v>
      </c>
      <c r="D4" s="42">
        <f>VLOOKUP(CONCATENATE($D$1,A4,B4),'Dados planilhados'!D:H,5,FALSE)</f>
        <v>-918498</v>
      </c>
    </row>
    <row r="5" ht="15.75" customHeight="1">
      <c r="A5" s="59" t="s">
        <v>45</v>
      </c>
      <c r="B5" s="59">
        <v>15.0</v>
      </c>
      <c r="C5" s="42">
        <f>VLOOKUP(CONCATENATE($C$1,A5,B5),'Dados planilhados'!D:H,5,FALSE)</f>
        <v>-2193749</v>
      </c>
      <c r="D5" s="42">
        <f>VLOOKUP(CONCATENATE($D$1,A5,B5),'Dados planilhados'!D:H,5,FALSE)</f>
        <v>669493.3333</v>
      </c>
    </row>
    <row r="6" ht="15.75" customHeight="1">
      <c r="A6" s="59" t="s">
        <v>45</v>
      </c>
      <c r="B6" s="59">
        <v>20.0</v>
      </c>
      <c r="C6" s="42">
        <f>VLOOKUP(CONCATENATE($C$1,A6,B6),'Dados planilhados'!D:H,5,FALSE)</f>
        <v>-632085.6667</v>
      </c>
      <c r="D6" s="42">
        <f>VLOOKUP(CONCATENATE($D$1,A6,B6),'Dados planilhados'!D:H,5,FALSE)</f>
        <v>2756304.667</v>
      </c>
    </row>
    <row r="7" ht="15.75" customHeight="1">
      <c r="A7" s="59" t="s">
        <v>45</v>
      </c>
      <c r="B7" s="59">
        <v>25.0</v>
      </c>
      <c r="C7" s="42">
        <f>VLOOKUP(CONCATENATE($C$1,A7,B7),'Dados planilhados'!D:H,5,FALSE)</f>
        <v>1141653.667</v>
      </c>
      <c r="D7" s="42">
        <f>VLOOKUP(CONCATENATE($D$1,A7,B7),'Dados planilhados'!D:H,5,FALSE)</f>
        <v>5381769.333</v>
      </c>
    </row>
    <row r="8" ht="15.75" customHeight="1">
      <c r="A8" s="59" t="s">
        <v>45</v>
      </c>
      <c r="B8" s="59">
        <v>30.0</v>
      </c>
      <c r="C8" s="42">
        <f>VLOOKUP(CONCATENATE($C$1,A8,B8),'Dados planilhados'!D:H,5,FALSE)</f>
        <v>2973579.667</v>
      </c>
      <c r="D8" s="42">
        <f>VLOOKUP(CONCATENATE($D$1,A8,B8),'Dados planilhados'!D:H,5,FALSE)</f>
        <v>8345471</v>
      </c>
    </row>
    <row r="9" ht="15.75" customHeight="1">
      <c r="A9" s="59" t="s">
        <v>45</v>
      </c>
      <c r="B9" s="59">
        <v>35.0</v>
      </c>
      <c r="C9" s="42">
        <f>VLOOKUP(CONCATENATE($C$1,A9,B9),'Dados planilhados'!D:H,5,FALSE)</f>
        <v>5033496</v>
      </c>
      <c r="D9" s="42">
        <f>VLOOKUP(CONCATENATE($D$1,A9,B9),'Dados planilhados'!D:H,5,FALSE)</f>
        <v>11836130</v>
      </c>
    </row>
    <row r="10" ht="15.75" customHeight="1">
      <c r="A10" s="59" t="s">
        <v>45</v>
      </c>
      <c r="B10" s="59">
        <v>40.0</v>
      </c>
      <c r="C10" s="42">
        <f>VLOOKUP(CONCATENATE($C$1,A10,B10),'Dados planilhados'!D:H,5,FALSE)</f>
        <v>6468306.333</v>
      </c>
      <c r="D10" s="42">
        <f>VLOOKUP(CONCATENATE($D$1,A10,B10),'Dados planilhados'!D:H,5,FALSE)</f>
        <v>15741309.33</v>
      </c>
    </row>
    <row r="11" ht="15.75" customHeight="1">
      <c r="A11" s="59" t="s">
        <v>45</v>
      </c>
      <c r="B11" s="59">
        <v>45.0</v>
      </c>
      <c r="C11" s="42">
        <f>VLOOKUP(CONCATENATE($C$1,A11,B11),'Dados planilhados'!D:H,5,FALSE)</f>
        <v>8685678.5</v>
      </c>
      <c r="D11" s="42">
        <f>VLOOKUP(CONCATENATE($D$1,A11,B11),'Dados planilhados'!D:H,5,FALSE)</f>
        <v>26608882</v>
      </c>
      <c r="E11" s="62"/>
      <c r="F11" s="62"/>
      <c r="G11" s="62" t="str">
        <f>(F11-E11)/E11</f>
        <v>#DIV/0!</v>
      </c>
    </row>
    <row r="12" ht="15.75" customHeight="1">
      <c r="A12" s="59" t="s">
        <v>46</v>
      </c>
      <c r="B12" s="59">
        <v>0.0</v>
      </c>
      <c r="C12" s="42">
        <f>VLOOKUP(CONCATENATE($C$1,A12,B12),'Dados planilhados'!D:H,5,FALSE)</f>
        <v>-4440974.667</v>
      </c>
      <c r="D12" s="42">
        <f>VLOOKUP(CONCATENATE($D$1,A12,B12),'Dados planilhados'!D:H,5,FALSE)</f>
        <v>-2099261.333</v>
      </c>
    </row>
    <row r="13" ht="15.75" customHeight="1">
      <c r="A13" s="59" t="s">
        <v>46</v>
      </c>
      <c r="B13" s="59">
        <v>5.0</v>
      </c>
      <c r="C13" s="42">
        <f>VLOOKUP(CONCATENATE($C$1,A13,B13),'Dados planilhados'!D:H,5,FALSE)</f>
        <v>-4167238.333</v>
      </c>
      <c r="D13" s="42">
        <f>VLOOKUP(CONCATENATE($D$1,A13,B13),'Dados planilhados'!D:H,5,FALSE)</f>
        <v>-1814559.333</v>
      </c>
    </row>
    <row r="14" ht="15.75" customHeight="1">
      <c r="A14" s="59" t="s">
        <v>46</v>
      </c>
      <c r="B14" s="59">
        <v>10.0</v>
      </c>
      <c r="C14" s="42">
        <f>VLOOKUP(CONCATENATE($C$1,A14,B14),'Dados planilhados'!D:H,5,FALSE)</f>
        <v>-8944356</v>
      </c>
      <c r="D14" s="42">
        <f>VLOOKUP(CONCATENATE($D$1,A14,B14),'Dados planilhados'!D:H,5,FALSE)</f>
        <v>-1304843.333</v>
      </c>
    </row>
    <row r="15" ht="15.75" customHeight="1">
      <c r="A15" s="59" t="s">
        <v>46</v>
      </c>
      <c r="B15" s="59">
        <v>15.0</v>
      </c>
      <c r="C15" s="42">
        <f>VLOOKUP(CONCATENATE($C$1,A15,B15),'Dados planilhados'!D:H,5,FALSE)</f>
        <v>-2951153</v>
      </c>
      <c r="D15" s="42">
        <f>VLOOKUP(CONCATENATE($D$1,A15,B15),'Dados planilhados'!D:H,5,FALSE)</f>
        <v>-501501.6667</v>
      </c>
    </row>
    <row r="16" ht="15.75" customHeight="1">
      <c r="A16" s="59" t="s">
        <v>46</v>
      </c>
      <c r="B16" s="59">
        <v>20.0</v>
      </c>
      <c r="C16" s="42">
        <f>VLOOKUP(CONCATENATE($C$1,A16,B16),'Dados planilhados'!D:H,5,FALSE)</f>
        <v>-2112954</v>
      </c>
      <c r="D16" s="42">
        <f>VLOOKUP(CONCATENATE($D$1,A16,B16),'Dados planilhados'!D:H,5,FALSE)</f>
        <v>565689.3333</v>
      </c>
    </row>
    <row r="17" ht="15.75" customHeight="1">
      <c r="A17" s="59" t="s">
        <v>46</v>
      </c>
      <c r="B17" s="59">
        <v>25.0</v>
      </c>
      <c r="C17" s="42">
        <f>VLOOKUP(CONCATENATE($C$1,A17,B17),'Dados planilhados'!D:H,5,FALSE)</f>
        <v>-1093281.667</v>
      </c>
      <c r="D17" s="42">
        <f>VLOOKUP(CONCATENATE($D$1,A17,B17),'Dados planilhados'!D:H,5,FALSE)</f>
        <v>1935001.667</v>
      </c>
    </row>
    <row r="18" ht="15.75" customHeight="1">
      <c r="A18" s="59" t="s">
        <v>46</v>
      </c>
      <c r="B18" s="59">
        <v>30.0</v>
      </c>
      <c r="C18" s="42">
        <f>VLOOKUP(CONCATENATE($C$1,A18,B18),'Dados planilhados'!D:H,5,FALSE)</f>
        <v>5172.333333</v>
      </c>
      <c r="D18" s="42">
        <f>VLOOKUP(CONCATENATE($D$1,A18,B18),'Dados planilhados'!D:H,5,FALSE)</f>
        <v>3763722.667</v>
      </c>
    </row>
    <row r="19" ht="15.75" customHeight="1">
      <c r="A19" s="59" t="s">
        <v>46</v>
      </c>
      <c r="B19" s="59">
        <v>35.0</v>
      </c>
      <c r="C19" s="42">
        <f>VLOOKUP(CONCATENATE($C$1,A19,B19),'Dados planilhados'!D:H,5,FALSE)</f>
        <v>1317705.333</v>
      </c>
      <c r="D19" s="42">
        <f>VLOOKUP(CONCATENATE($D$1,A19,B19),'Dados planilhados'!D:H,5,FALSE)</f>
        <v>5843692.667</v>
      </c>
    </row>
    <row r="20" ht="15.75" customHeight="1">
      <c r="A20" s="59" t="s">
        <v>46</v>
      </c>
      <c r="B20" s="59">
        <v>40.0</v>
      </c>
      <c r="C20" s="42">
        <f>VLOOKUP(CONCATENATE($C$1,A20,B20),'Dados planilhados'!D:H,5,FALSE)</f>
        <v>1984129</v>
      </c>
      <c r="D20" s="42">
        <f>VLOOKUP(CONCATENATE($D$1,A20,B20),'Dados planilhados'!D:H,5,FALSE)</f>
        <v>8302099.667</v>
      </c>
    </row>
    <row r="21" ht="15.75" customHeight="1">
      <c r="A21" s="59" t="s">
        <v>46</v>
      </c>
      <c r="B21" s="59">
        <v>45.0</v>
      </c>
      <c r="C21" s="42">
        <f>VLOOKUP(CONCATENATE($C$1,A21,B21),'Dados planilhados'!D:H,5,FALSE)</f>
        <v>3428059.167</v>
      </c>
      <c r="D21" s="42">
        <f>VLOOKUP(CONCATENATE($D$1,A21,B21),'Dados planilhados'!D:H,5,FALSE)</f>
        <v>17728152</v>
      </c>
      <c r="E21" s="62"/>
      <c r="F21" s="62"/>
      <c r="G21" s="62" t="str">
        <f>(F21-E21)/E21</f>
        <v>#DIV/0!</v>
      </c>
    </row>
    <row r="22" ht="15.75" customHeight="1">
      <c r="A22" s="59" t="s">
        <v>47</v>
      </c>
      <c r="B22" s="59">
        <v>0.0</v>
      </c>
      <c r="C22" s="42">
        <f>VLOOKUP(CONCATENATE($C$1,A22,B22),'Dados planilhados'!D:H,5,FALSE)</f>
        <v>-4884095</v>
      </c>
      <c r="D22" s="42">
        <f>VLOOKUP(CONCATENATE($D$1,A22,B22),'Dados planilhados'!D:H,5,FALSE)</f>
        <v>-2125954</v>
      </c>
    </row>
    <row r="23" ht="15.75" customHeight="1">
      <c r="A23" s="59" t="s">
        <v>47</v>
      </c>
      <c r="B23" s="59">
        <v>5.0</v>
      </c>
      <c r="C23" s="42">
        <f>VLOOKUP(CONCATENATE($C$1,A23,B23),'Dados planilhados'!D:H,5,FALSE)</f>
        <v>-4773174.667</v>
      </c>
      <c r="D23" s="42">
        <f>VLOOKUP(CONCATENATE($D$1,A23,B23),'Dados planilhados'!D:H,5,FALSE)</f>
        <v>-1909673.667</v>
      </c>
    </row>
    <row r="24" ht="15.75" customHeight="1">
      <c r="A24" s="59" t="s">
        <v>47</v>
      </c>
      <c r="B24" s="59">
        <v>10.0</v>
      </c>
      <c r="C24" s="42">
        <f>VLOOKUP(CONCATENATE($C$1,A24,B24),'Dados planilhados'!D:H,5,FALSE)</f>
        <v>-8944356</v>
      </c>
      <c r="D24" s="42">
        <f>VLOOKUP(CONCATENATE($D$1,A24,B24),'Dados planilhados'!D:H,5,FALSE)</f>
        <v>-1489339</v>
      </c>
    </row>
    <row r="25" ht="15.75" customHeight="1">
      <c r="A25" s="59" t="s">
        <v>47</v>
      </c>
      <c r="B25" s="59">
        <v>15.0</v>
      </c>
      <c r="C25" s="42">
        <f>VLOOKUP(CONCATENATE($C$1,A25,B25),'Dados planilhados'!D:H,5,FALSE)</f>
        <v>-3334720.667</v>
      </c>
      <c r="D25" s="42">
        <f>VLOOKUP(CONCATENATE($D$1,A25,B25),'Dados planilhados'!D:H,5,FALSE)</f>
        <v>-785971.6667</v>
      </c>
    </row>
    <row r="26" ht="15.75" customHeight="1">
      <c r="A26" s="59" t="s">
        <v>47</v>
      </c>
      <c r="B26" s="59">
        <v>20.0</v>
      </c>
      <c r="C26" s="42">
        <f>VLOOKUP(CONCATENATE($C$1,A26,B26),'Dados planilhados'!D:H,5,FALSE)</f>
        <v>-2674761.667</v>
      </c>
      <c r="D26" s="42">
        <f>VLOOKUP(CONCATENATE($D$1,A26,B26),'Dados planilhados'!D:H,5,FALSE)</f>
        <v>29974.33333</v>
      </c>
    </row>
    <row r="27" ht="15.75" customHeight="1">
      <c r="A27" s="59" t="s">
        <v>47</v>
      </c>
      <c r="B27" s="59">
        <v>25.0</v>
      </c>
      <c r="C27" s="42">
        <f>VLOOKUP(CONCATENATE($C$1,A27,B27),'Dados planilhados'!D:H,5,FALSE)</f>
        <v>-1841953.333</v>
      </c>
      <c r="D27" s="42">
        <f>VLOOKUP(CONCATENATE($D$1,A27,B27),'Dados planilhados'!D:H,5,FALSE)</f>
        <v>1219842.333</v>
      </c>
    </row>
    <row r="28" ht="15.75" customHeight="1">
      <c r="A28" s="59" t="s">
        <v>47</v>
      </c>
      <c r="B28" s="59">
        <v>30.0</v>
      </c>
      <c r="C28" s="42">
        <f>VLOOKUP(CONCATENATE($C$1,A28,B28),'Dados planilhados'!D:H,5,FALSE)</f>
        <v>-923587.3333</v>
      </c>
      <c r="D28" s="42">
        <f>VLOOKUP(CONCATENATE($D$1,A28,B28),'Dados planilhados'!D:H,5,FALSE)</f>
        <v>2685058.667</v>
      </c>
    </row>
    <row r="29" ht="15.75" customHeight="1">
      <c r="A29" s="59" t="s">
        <v>47</v>
      </c>
      <c r="B29" s="59">
        <v>35.0</v>
      </c>
      <c r="C29" s="42">
        <f>VLOOKUP(CONCATENATE($C$1,A29,B29),'Dados planilhados'!D:H,5,FALSE)</f>
        <v>103641</v>
      </c>
      <c r="D29" s="42">
        <f>VLOOKUP(CONCATENATE($D$1,A29,B29),'Dados planilhados'!D:H,5,FALSE)</f>
        <v>4406421.333</v>
      </c>
    </row>
    <row r="30" ht="15.75" customHeight="1">
      <c r="A30" s="59" t="s">
        <v>47</v>
      </c>
      <c r="B30" s="59">
        <v>40.0</v>
      </c>
      <c r="C30" s="42">
        <f>VLOOKUP(CONCATENATE($C$1,A30,B30),'Dados planilhados'!D:H,5,FALSE)</f>
        <v>599504.3333</v>
      </c>
      <c r="D30" s="42">
        <f>VLOOKUP(CONCATENATE($D$1,A30,B30),'Dados planilhados'!D:H,5,FALSE)</f>
        <v>7183885.333</v>
      </c>
    </row>
    <row r="31" ht="15.75" customHeight="1">
      <c r="A31" s="59" t="s">
        <v>47</v>
      </c>
      <c r="B31" s="59">
        <v>45.0</v>
      </c>
      <c r="C31" s="42">
        <f>VLOOKUP(CONCATENATE($C$1,A31,B31),'Dados planilhados'!D:H,5,FALSE)</f>
        <v>1814179.167</v>
      </c>
      <c r="D31" s="42">
        <f>VLOOKUP(CONCATENATE($D$1,A31,B31),'Dados planilhados'!D:H,5,FALSE)</f>
        <v>16304379</v>
      </c>
      <c r="E31" s="62"/>
      <c r="F31" s="62"/>
      <c r="G31" s="62" t="str">
        <f>(F31-E31)/E31</f>
        <v>#DIV/0!</v>
      </c>
    </row>
    <row r="32" ht="15.75" customHeight="1">
      <c r="A32" s="59" t="s">
        <v>48</v>
      </c>
      <c r="B32" s="59">
        <v>0.0</v>
      </c>
      <c r="C32" s="42">
        <f>VLOOKUP(CONCATENATE($C$1,A32,B32),'Dados planilhados'!D:H,5,FALSE)</f>
        <v>-5625250.333</v>
      </c>
      <c r="D32" s="42">
        <f>VLOOKUP(CONCATENATE($D$1,A32,B32),'Dados planilhados'!D:H,5,FALSE)</f>
        <v>-2290428.667</v>
      </c>
    </row>
    <row r="33" ht="15.75" customHeight="1">
      <c r="A33" s="59" t="s">
        <v>48</v>
      </c>
      <c r="B33" s="59">
        <v>5.0</v>
      </c>
      <c r="C33" s="42">
        <f>VLOOKUP(CONCATENATE($C$1,A33,B33),'Dados planilhados'!D:H,5,FALSE)</f>
        <v>-5477653.667</v>
      </c>
      <c r="D33" s="42">
        <f>VLOOKUP(CONCATENATE($D$1,A33,B33),'Dados planilhados'!D:H,5,FALSE)</f>
        <v>-2212250</v>
      </c>
    </row>
    <row r="34" ht="15.75" customHeight="1">
      <c r="A34" s="59" t="s">
        <v>48</v>
      </c>
      <c r="B34" s="59">
        <v>10.0</v>
      </c>
      <c r="C34" s="42">
        <f>VLOOKUP(CONCATENATE($C$1,A34,B34),'Dados planilhados'!D:H,5,FALSE)</f>
        <v>-8944356</v>
      </c>
      <c r="D34" s="42">
        <f>VLOOKUP(CONCATENATE($D$1,A34,B34),'Dados planilhados'!D:H,5,FALSE)</f>
        <v>-1792198.667</v>
      </c>
    </row>
    <row r="35" ht="15.75" customHeight="1">
      <c r="A35" s="59" t="s">
        <v>48</v>
      </c>
      <c r="B35" s="59">
        <v>15.0</v>
      </c>
      <c r="C35" s="42">
        <f>VLOOKUP(CONCATENATE($C$1,A35,B35),'Dados planilhados'!D:H,5,FALSE)</f>
        <v>-4654691.667</v>
      </c>
      <c r="D35" s="42">
        <f>VLOOKUP(CONCATENATE($D$1,A35,B35),'Dados planilhados'!D:H,5,FALSE)</f>
        <v>-1008202</v>
      </c>
    </row>
    <row r="36" ht="15.75" customHeight="1">
      <c r="A36" s="59" t="s">
        <v>48</v>
      </c>
      <c r="B36" s="59">
        <v>20.0</v>
      </c>
      <c r="C36" s="42">
        <f>VLOOKUP(CONCATENATE($C$1,A36,B36),'Dados planilhados'!D:H,5,FALSE)</f>
        <v>-3897366.333</v>
      </c>
      <c r="D36" s="42">
        <f>VLOOKUP(CONCATENATE($D$1,A36,B36),'Dados planilhados'!D:H,5,FALSE)</f>
        <v>-88581.66667</v>
      </c>
    </row>
    <row r="37" ht="15.75" customHeight="1">
      <c r="A37" s="59" t="s">
        <v>48</v>
      </c>
      <c r="B37" s="59">
        <v>25.0</v>
      </c>
      <c r="C37" s="42">
        <f>VLOOKUP(CONCATENATE($C$1,A37,B37),'Dados planilhados'!D:H,5,FALSE)</f>
        <v>-3107296.333</v>
      </c>
      <c r="D37" s="42">
        <f>VLOOKUP(CONCATENATE($D$1,A37,B37),'Dados planilhados'!D:H,5,FALSE)</f>
        <v>1038119.667</v>
      </c>
    </row>
    <row r="38" ht="15.75" customHeight="1">
      <c r="A38" s="59" t="s">
        <v>48</v>
      </c>
      <c r="B38" s="59">
        <v>30.0</v>
      </c>
      <c r="C38" s="42">
        <f>VLOOKUP(CONCATENATE($C$1,A38,B38),'Dados planilhados'!D:H,5,FALSE)</f>
        <v>-2367432.333</v>
      </c>
      <c r="D38" s="42">
        <f>VLOOKUP(CONCATENATE($D$1,A38,B38),'Dados planilhados'!D:H,5,FALSE)</f>
        <v>2434961.333</v>
      </c>
    </row>
    <row r="39" ht="15.75" customHeight="1">
      <c r="A39" s="59" t="s">
        <v>48</v>
      </c>
      <c r="B39" s="59">
        <v>35.0</v>
      </c>
      <c r="C39" s="42">
        <f>VLOOKUP(CONCATENATE($C$1,A39,B39),'Dados planilhados'!D:H,5,FALSE)</f>
        <v>-1464862.333</v>
      </c>
      <c r="D39" s="42">
        <f>VLOOKUP(CONCATENATE($D$1,A39,B39),'Dados planilhados'!D:H,5,FALSE)</f>
        <v>4110294.333</v>
      </c>
    </row>
    <row r="40" ht="15.75" customHeight="1">
      <c r="A40" s="59" t="s">
        <v>48</v>
      </c>
      <c r="B40" s="59">
        <v>40.0</v>
      </c>
      <c r="C40" s="42">
        <f>VLOOKUP(CONCATENATE($C$1,A40,B40),'Dados planilhados'!D:H,5,FALSE)</f>
        <v>-1135145.333</v>
      </c>
      <c r="D40" s="42">
        <f>VLOOKUP(CONCATENATE($D$1,A40,B40),'Dados planilhados'!D:H,5,FALSE)</f>
        <v>6068464.667</v>
      </c>
    </row>
    <row r="41" ht="15.75" customHeight="1">
      <c r="A41" s="59" t="s">
        <v>48</v>
      </c>
      <c r="B41" s="59">
        <v>45.0</v>
      </c>
      <c r="C41" s="42">
        <f>VLOOKUP(CONCATENATE($C$1,A41,B41),'Dados planilhados'!D:H,5,FALSE)</f>
        <v>-133387.1667</v>
      </c>
      <c r="D41" s="42">
        <f>VLOOKUP(CONCATENATE($D$1,A41,B41),'Dados planilhados'!D:H,5,FALSE)</f>
        <v>14927819.33</v>
      </c>
      <c r="E41" s="62"/>
      <c r="F41" s="62"/>
      <c r="G41" s="62" t="str">
        <f>(F41-E41)/E41</f>
        <v>#DIV/0!</v>
      </c>
    </row>
    <row r="42" ht="15.75" customHeight="1">
      <c r="A42" s="59" t="s">
        <v>49</v>
      </c>
      <c r="B42" s="59">
        <v>0.0</v>
      </c>
      <c r="C42" s="42">
        <f>VLOOKUP(CONCATENATE($C$1,A42,B42),'Dados planilhados'!D:H,5,FALSE)</f>
        <v>-4877704.333</v>
      </c>
      <c r="D42" s="42">
        <f>VLOOKUP(CONCATENATE($D$1,A42,B42),'Dados planilhados'!D:H,5,FALSE)</f>
        <v>-2098066</v>
      </c>
    </row>
    <row r="43" ht="15.75" customHeight="1">
      <c r="A43" s="59" t="s">
        <v>49</v>
      </c>
      <c r="B43" s="59">
        <v>5.0</v>
      </c>
      <c r="C43" s="42">
        <f>VLOOKUP(CONCATENATE($C$1,A43,B43),'Dados planilhados'!D:H,5,FALSE)</f>
        <v>-4576014</v>
      </c>
      <c r="D43" s="42">
        <f>VLOOKUP(CONCATENATE($D$1,A43,B43),'Dados planilhados'!D:H,5,FALSE)</f>
        <v>-1710502.667</v>
      </c>
    </row>
    <row r="44" ht="15.75" customHeight="1">
      <c r="A44" s="59" t="s">
        <v>49</v>
      </c>
      <c r="B44" s="59">
        <v>10.0</v>
      </c>
      <c r="C44" s="42">
        <f>VLOOKUP(CONCATENATE($C$1,A44,B44),'Dados planilhados'!D:H,5,FALSE)</f>
        <v>-8944356</v>
      </c>
      <c r="D44" s="42">
        <f>VLOOKUP(CONCATENATE($D$1,A44,B44),'Dados planilhados'!D:H,5,FALSE)</f>
        <v>-974628.6667</v>
      </c>
    </row>
    <row r="45" ht="15.75" customHeight="1">
      <c r="A45" s="59" t="s">
        <v>49</v>
      </c>
      <c r="B45" s="59">
        <v>15.0</v>
      </c>
      <c r="C45" s="42">
        <f>VLOOKUP(CONCATENATE($C$1,A45,B45),'Dados planilhados'!D:H,5,FALSE)</f>
        <v>-3088203.667</v>
      </c>
      <c r="D45" s="42">
        <f>VLOOKUP(CONCATENATE($D$1,A45,B45),'Dados planilhados'!D:H,5,FALSE)</f>
        <v>-10183</v>
      </c>
    </row>
    <row r="46" ht="15.75" customHeight="1">
      <c r="A46" s="59" t="s">
        <v>49</v>
      </c>
      <c r="B46" s="59">
        <v>20.0</v>
      </c>
      <c r="C46" s="42">
        <f>VLOOKUP(CONCATENATE($C$1,A46,B46),'Dados planilhados'!D:H,5,FALSE)</f>
        <v>-2103705.333</v>
      </c>
      <c r="D46" s="42">
        <f>VLOOKUP(CONCATENATE($D$1,A46,B46),'Dados planilhados'!D:H,5,FALSE)</f>
        <v>1184027.333</v>
      </c>
    </row>
    <row r="47" ht="15.75" customHeight="1">
      <c r="A47" s="59" t="s">
        <v>49</v>
      </c>
      <c r="B47" s="59">
        <v>25.0</v>
      </c>
      <c r="C47" s="42">
        <f>VLOOKUP(CONCATENATE($C$1,A47,B47),'Dados planilhados'!D:H,5,FALSE)</f>
        <v>-876186.3333</v>
      </c>
      <c r="D47" s="42">
        <f>VLOOKUP(CONCATENATE($D$1,A47,B47),'Dados planilhados'!D:H,5,FALSE)</f>
        <v>2778018.333</v>
      </c>
    </row>
    <row r="48" ht="15.75" customHeight="1">
      <c r="A48" s="59" t="s">
        <v>49</v>
      </c>
      <c r="B48" s="59">
        <v>30.0</v>
      </c>
      <c r="C48" s="42">
        <f>VLOOKUP(CONCATENATE($C$1,A48,B48),'Dados planilhados'!D:H,5,FALSE)</f>
        <v>435748.3333</v>
      </c>
      <c r="D48" s="42">
        <f>VLOOKUP(CONCATENATE($D$1,A48,B48),'Dados planilhados'!D:H,5,FALSE)</f>
        <v>4659614.333</v>
      </c>
    </row>
    <row r="49" ht="15.75" customHeight="1">
      <c r="A49" s="59" t="s">
        <v>49</v>
      </c>
      <c r="B49" s="59">
        <v>35.0</v>
      </c>
      <c r="C49" s="42">
        <f>VLOOKUP(CONCATENATE($C$1,A49,B49),'Dados planilhados'!D:H,5,FALSE)</f>
        <v>1787638</v>
      </c>
      <c r="D49" s="42">
        <f>VLOOKUP(CONCATENATE($D$1,A49,B49),'Dados planilhados'!D:H,5,FALSE)</f>
        <v>6845617</v>
      </c>
    </row>
    <row r="50" ht="15.75" customHeight="1">
      <c r="A50" s="59" t="s">
        <v>49</v>
      </c>
      <c r="B50" s="59">
        <v>40.0</v>
      </c>
      <c r="C50" s="42">
        <f>VLOOKUP(CONCATENATE($C$1,A50,B50),'Dados planilhados'!D:H,5,FALSE)</f>
        <v>2602178.667</v>
      </c>
      <c r="D50" s="42">
        <f>VLOOKUP(CONCATENATE($D$1,A50,B50),'Dados planilhados'!D:H,5,FALSE)</f>
        <v>9235279</v>
      </c>
    </row>
    <row r="51" ht="15.75" customHeight="1">
      <c r="A51" s="59" t="s">
        <v>49</v>
      </c>
      <c r="B51" s="59">
        <v>45.0</v>
      </c>
      <c r="C51" s="42">
        <f>VLOOKUP(CONCATENATE($C$1,A51,B51),'Dados planilhados'!D:H,5,FALSE)</f>
        <v>4169736.833</v>
      </c>
      <c r="D51" s="42">
        <f>VLOOKUP(CONCATENATE($D$1,A51,B51),'Dados planilhados'!D:H,5,FALSE)</f>
        <v>18545750.67</v>
      </c>
      <c r="E51" s="62"/>
      <c r="F51" s="62"/>
      <c r="G51" s="62" t="str">
        <f>(F51-E51)/E51</f>
        <v>#DIV/0!</v>
      </c>
    </row>
    <row r="52" ht="15.75" customHeight="1">
      <c r="A52" s="59" t="s">
        <v>50</v>
      </c>
      <c r="B52" s="59">
        <v>0.0</v>
      </c>
      <c r="C52" s="42">
        <f>VLOOKUP(CONCATENATE($C$1,A52,B52),'Dados planilhados'!D:H,5,FALSE)</f>
        <v>-4387279.333</v>
      </c>
      <c r="D52" s="42">
        <f>VLOOKUP(CONCATENATE($D$1,A52,B52),'Dados planilhados'!D:H,5,FALSE)</f>
        <v>-1324235</v>
      </c>
    </row>
    <row r="53" ht="15.75" customHeight="1">
      <c r="A53" s="59" t="s">
        <v>50</v>
      </c>
      <c r="B53" s="59">
        <v>5.0</v>
      </c>
      <c r="C53" s="42">
        <f>VLOOKUP(CONCATENATE($C$1,A53,B53),'Dados planilhados'!D:H,5,FALSE)</f>
        <v>-4105259.667</v>
      </c>
      <c r="D53" s="42">
        <f>VLOOKUP(CONCATENATE($D$1,A53,B53),'Dados planilhados'!D:H,5,FALSE)</f>
        <v>-951498</v>
      </c>
    </row>
    <row r="54" ht="15.75" customHeight="1">
      <c r="A54" s="59" t="s">
        <v>50</v>
      </c>
      <c r="B54" s="59">
        <v>10.0</v>
      </c>
      <c r="C54" s="42">
        <f>VLOOKUP(CONCATENATE($C$1,A54,B54),'Dados planilhados'!D:H,5,FALSE)</f>
        <v>-8944356</v>
      </c>
      <c r="D54" s="42">
        <f>VLOOKUP(CONCATENATE($D$1,A54,B54),'Dados planilhados'!D:H,5,FALSE)</f>
        <v>-420565</v>
      </c>
    </row>
    <row r="55" ht="15.75" customHeight="1">
      <c r="A55" s="59" t="s">
        <v>50</v>
      </c>
      <c r="B55" s="59">
        <v>15.0</v>
      </c>
      <c r="C55" s="42">
        <f>VLOOKUP(CONCATENATE($C$1,A55,B55),'Dados planilhados'!D:H,5,FALSE)</f>
        <v>-3170239.333</v>
      </c>
      <c r="D55" s="42">
        <f>VLOOKUP(CONCATENATE($D$1,A55,B55),'Dados planilhados'!D:H,5,FALSE)</f>
        <v>343487</v>
      </c>
    </row>
    <row r="56" ht="15.75" customHeight="1">
      <c r="A56" s="59" t="s">
        <v>50</v>
      </c>
      <c r="B56" s="59">
        <v>20.0</v>
      </c>
      <c r="C56" s="42">
        <f>VLOOKUP(CONCATENATE($C$1,A56,B56),'Dados planilhados'!D:H,5,FALSE)</f>
        <v>-2509022</v>
      </c>
      <c r="D56" s="42">
        <f>VLOOKUP(CONCATENATE($D$1,A56,B56),'Dados planilhados'!D:H,5,FALSE)</f>
        <v>1433221.333</v>
      </c>
    </row>
    <row r="57" ht="15.75" customHeight="1">
      <c r="A57" s="59" t="s">
        <v>50</v>
      </c>
      <c r="B57" s="59">
        <v>25.0</v>
      </c>
      <c r="C57" s="42">
        <f>VLOOKUP(CONCATENATE($C$1,A57,B57),'Dados planilhados'!D:H,5,FALSE)</f>
        <v>-1743370</v>
      </c>
      <c r="D57" s="42">
        <f>VLOOKUP(CONCATENATE($D$1,A57,B57),'Dados planilhados'!D:H,5,FALSE)</f>
        <v>2975001.667</v>
      </c>
    </row>
    <row r="58" ht="15.75" customHeight="1">
      <c r="A58" s="59" t="s">
        <v>50</v>
      </c>
      <c r="B58" s="59">
        <v>30.0</v>
      </c>
      <c r="C58" s="42">
        <f>VLOOKUP(CONCATENATE($C$1,A58,B58),'Dados planilhados'!D:H,5,FALSE)</f>
        <v>-975341.6667</v>
      </c>
      <c r="D58" s="42">
        <f>VLOOKUP(CONCATENATE($D$1,A58,B58),'Dados planilhados'!D:H,5,FALSE)</f>
        <v>4754291.667</v>
      </c>
    </row>
    <row r="59" ht="15.75" customHeight="1">
      <c r="A59" s="59" t="s">
        <v>50</v>
      </c>
      <c r="B59" s="59">
        <v>35.0</v>
      </c>
      <c r="C59" s="42">
        <f>VLOOKUP(CONCATENATE($C$1,A59,B59),'Dados planilhados'!D:H,5,FALSE)</f>
        <v>-23198.33333</v>
      </c>
      <c r="D59" s="42">
        <f>VLOOKUP(CONCATENATE($D$1,A59,B59),'Dados planilhados'!D:H,5,FALSE)</f>
        <v>7007200</v>
      </c>
    </row>
    <row r="60" ht="15.75" customHeight="1">
      <c r="A60" s="59" t="s">
        <v>50</v>
      </c>
      <c r="B60" s="59">
        <v>40.0</v>
      </c>
      <c r="C60" s="42">
        <f>VLOOKUP(CONCATENATE($C$1,A60,B60),'Dados planilhados'!D:H,5,FALSE)</f>
        <v>318181.3333</v>
      </c>
      <c r="D60" s="42">
        <f>VLOOKUP(CONCATENATE($D$1,A60,B60),'Dados planilhados'!D:H,5,FALSE)</f>
        <v>9658032.667</v>
      </c>
    </row>
    <row r="61" ht="15.75" customHeight="1">
      <c r="A61" s="59" t="s">
        <v>50</v>
      </c>
      <c r="B61" s="59">
        <v>45.0</v>
      </c>
      <c r="C61" s="42">
        <f>VLOOKUP(CONCATENATE($C$1,A61,B61),'Dados planilhados'!D:H,5,FALSE)</f>
        <v>1379135.833</v>
      </c>
      <c r="D61" s="42">
        <f>VLOOKUP(CONCATENATE($D$1,A61,B61),'Dados planilhados'!D:H,5,FALSE)</f>
        <v>19318137.33</v>
      </c>
      <c r="E61" s="62"/>
      <c r="F61" s="62"/>
      <c r="G61" s="62" t="str">
        <f>(F61-E61)/E61</f>
        <v>#DIV/0!</v>
      </c>
    </row>
    <row r="62" ht="15.75" customHeight="1">
      <c r="A62" s="59" t="s">
        <v>51</v>
      </c>
      <c r="B62" s="59">
        <v>0.0</v>
      </c>
      <c r="C62" s="42">
        <f>VLOOKUP(CONCATENATE($C$1,A62,B62),'Dados planilhados'!D:H,5,FALSE)</f>
        <v>-3588632.5</v>
      </c>
      <c r="D62" s="42">
        <f>VLOOKUP(CONCATENATE($D$1,A62,B62),'Dados planilhados'!D:H,5,FALSE)</f>
        <v>344.8333333</v>
      </c>
    </row>
    <row r="63" ht="15.75" customHeight="1">
      <c r="A63" s="59" t="s">
        <v>51</v>
      </c>
      <c r="B63" s="59">
        <v>5.0</v>
      </c>
      <c r="C63" s="42">
        <f>VLOOKUP(CONCATENATE($C$1,A63,B63),'Dados planilhados'!D:H,5,FALSE)</f>
        <v>-3351374.167</v>
      </c>
      <c r="D63" s="42">
        <f>VLOOKUP(CONCATENATE($D$1,A63,B63),'Dados planilhados'!D:H,5,FALSE)</f>
        <v>401260.3333</v>
      </c>
    </row>
    <row r="64" ht="15.75" customHeight="1">
      <c r="A64" s="59" t="s">
        <v>51</v>
      </c>
      <c r="B64" s="59">
        <v>10.0</v>
      </c>
      <c r="C64" s="42">
        <f>VLOOKUP(CONCATENATE($C$1,A64,B64),'Dados planilhados'!D:H,5,FALSE)</f>
        <v>-8944356</v>
      </c>
      <c r="D64" s="42">
        <f>VLOOKUP(CONCATENATE($D$1,A64,B64),'Dados planilhados'!D:H,5,FALSE)</f>
        <v>954775</v>
      </c>
    </row>
    <row r="65" ht="15.75" customHeight="1">
      <c r="A65" s="59" t="s">
        <v>51</v>
      </c>
      <c r="B65" s="59">
        <v>15.0</v>
      </c>
      <c r="C65" s="42">
        <f>VLOOKUP(CONCATENATE($C$1,A65,B65),'Dados planilhados'!D:H,5,FALSE)</f>
        <v>-2025742.667</v>
      </c>
      <c r="D65" s="42">
        <f>VLOOKUP(CONCATENATE($D$1,A65,B65),'Dados planilhados'!D:H,5,FALSE)</f>
        <v>1739826</v>
      </c>
    </row>
    <row r="66" ht="15.75" customHeight="1">
      <c r="A66" s="59" t="s">
        <v>51</v>
      </c>
      <c r="B66" s="59">
        <v>20.0</v>
      </c>
      <c r="C66" s="42">
        <f>VLOOKUP(CONCATENATE($C$1,A66,B66),'Dados planilhados'!D:H,5,FALSE)</f>
        <v>-1380353.667</v>
      </c>
      <c r="D66" s="42">
        <f>VLOOKUP(CONCATENATE($D$1,A66,B66),'Dados planilhados'!D:H,5,FALSE)</f>
        <v>2275333.333</v>
      </c>
    </row>
    <row r="67" ht="15.75" customHeight="1">
      <c r="A67" s="59" t="s">
        <v>51</v>
      </c>
      <c r="B67" s="59">
        <v>25.0</v>
      </c>
      <c r="C67" s="42">
        <f>VLOOKUP(CONCATENATE($C$1,A67,B67),'Dados planilhados'!D:H,5,FALSE)</f>
        <v>-672381.6667</v>
      </c>
      <c r="D67" s="42">
        <f>VLOOKUP(CONCATENATE($D$1,A67,B67),'Dados planilhados'!D:H,5,FALSE)</f>
        <v>3581924.667</v>
      </c>
    </row>
    <row r="68" ht="15.75" customHeight="1">
      <c r="A68" s="59" t="s">
        <v>51</v>
      </c>
      <c r="B68" s="59">
        <v>30.0</v>
      </c>
      <c r="C68" s="42">
        <f>VLOOKUP(CONCATENATE($C$1,A68,B68),'Dados planilhados'!D:H,5,FALSE)</f>
        <v>126774.6667</v>
      </c>
      <c r="D68" s="42">
        <f>VLOOKUP(CONCATENATE($D$1,A68,B68),'Dados planilhados'!D:H,5,FALSE)</f>
        <v>5220045.667</v>
      </c>
    </row>
    <row r="69" ht="15.75" customHeight="1">
      <c r="A69" s="59" t="s">
        <v>51</v>
      </c>
      <c r="B69" s="59">
        <v>35.0</v>
      </c>
      <c r="C69" s="42">
        <f>VLOOKUP(CONCATENATE($C$1,A69,B69),'Dados planilhados'!D:H,5,FALSE)</f>
        <v>1017217.667</v>
      </c>
      <c r="D69" s="42">
        <f>VLOOKUP(CONCATENATE($D$1,A69,B69),'Dados planilhados'!D:H,5,FALSE)</f>
        <v>7133462.333</v>
      </c>
    </row>
    <row r="70" ht="15.75" customHeight="1">
      <c r="A70" s="59" t="s">
        <v>51</v>
      </c>
      <c r="B70" s="59">
        <v>40.0</v>
      </c>
      <c r="C70" s="42">
        <f>VLOOKUP(CONCATENATE($C$1,A70,B70),'Dados planilhados'!D:H,5,FALSE)</f>
        <v>1353655.333</v>
      </c>
      <c r="D70" s="42">
        <f>VLOOKUP(CONCATENATE($D$1,A70,B70),'Dados planilhados'!D:H,5,FALSE)</f>
        <v>9366561.667</v>
      </c>
    </row>
    <row r="71" ht="15.75" customHeight="1">
      <c r="A71" s="59" t="s">
        <v>51</v>
      </c>
      <c r="B71" s="59">
        <v>45.0</v>
      </c>
      <c r="C71" s="42">
        <f>VLOOKUP(CONCATENATE($C$1,A71,B71),'Dados planilhados'!D:H,5,FALSE)</f>
        <v>2404571.167</v>
      </c>
      <c r="D71" s="42">
        <f>VLOOKUP(CONCATENATE($D$1,A71,B71),'Dados planilhados'!D:H,5,FALSE)</f>
        <v>18531988</v>
      </c>
      <c r="E71" s="62"/>
      <c r="F71" s="62"/>
      <c r="G71" s="62" t="str">
        <f>(F71-E71)/E71</f>
        <v>#DIV/0!</v>
      </c>
    </row>
    <row r="72" ht="15.75" customHeight="1">
      <c r="A72" s="59" t="s">
        <v>52</v>
      </c>
      <c r="B72" s="59">
        <v>0.0</v>
      </c>
      <c r="C72" s="42">
        <f>VLOOKUP(CONCATENATE($C$1,A72,B72),'Dados planilhados'!D:H,5,FALSE)</f>
        <v>-4983085.333</v>
      </c>
      <c r="D72" s="42">
        <f>VLOOKUP(CONCATENATE($D$1,A72,B72),'Dados planilhados'!D:H,5,FALSE)</f>
        <v>-1222587.667</v>
      </c>
    </row>
    <row r="73" ht="15.75" customHeight="1">
      <c r="A73" s="59" t="s">
        <v>52</v>
      </c>
      <c r="B73" s="59">
        <v>5.0</v>
      </c>
      <c r="C73" s="42">
        <f>VLOOKUP(CONCATENATE($C$1,A73,B73),'Dados planilhados'!D:H,5,FALSE)</f>
        <v>-4780527</v>
      </c>
      <c r="D73" s="42">
        <f>VLOOKUP(CONCATENATE($D$1,A73,B73),'Dados planilhados'!D:H,5,FALSE)</f>
        <v>-686445.6667</v>
      </c>
    </row>
    <row r="74" ht="15.75" customHeight="1">
      <c r="A74" s="59" t="s">
        <v>52</v>
      </c>
      <c r="B74" s="59">
        <v>10.0</v>
      </c>
      <c r="C74" s="42">
        <f>VLOOKUP(CONCATENATE($C$1,A74,B74),'Dados planilhados'!D:H,5,FALSE)</f>
        <v>-8944356</v>
      </c>
      <c r="D74" s="42">
        <f>VLOOKUP(CONCATENATE($D$1,A74,B74),'Dados planilhados'!D:H,5,FALSE)</f>
        <v>-106183.5</v>
      </c>
    </row>
    <row r="75" ht="15.75" customHeight="1">
      <c r="A75" s="59" t="s">
        <v>52</v>
      </c>
      <c r="B75" s="59">
        <v>15.0</v>
      </c>
      <c r="C75" s="42">
        <f>VLOOKUP(CONCATENATE($C$1,A75,B75),'Dados planilhados'!D:H,5,FALSE)</f>
        <v>-3624708.667</v>
      </c>
      <c r="D75" s="42">
        <f>VLOOKUP(CONCATENATE($D$1,A75,B75),'Dados planilhados'!D:H,5,FALSE)</f>
        <v>913667</v>
      </c>
    </row>
    <row r="76" ht="15.75" customHeight="1">
      <c r="A76" s="59" t="s">
        <v>52</v>
      </c>
      <c r="B76" s="59">
        <v>20.0</v>
      </c>
      <c r="C76" s="42">
        <f>VLOOKUP(CONCATENATE($C$1,A76,B76),'Dados planilhados'!D:H,5,FALSE)</f>
        <v>-2806209.333</v>
      </c>
      <c r="D76" s="42">
        <f>VLOOKUP(CONCATENATE($D$1,A76,B76),'Dados planilhados'!D:H,5,FALSE)</f>
        <v>2108009.167</v>
      </c>
    </row>
    <row r="77" ht="15.75" customHeight="1">
      <c r="A77" s="59" t="s">
        <v>52</v>
      </c>
      <c r="B77" s="59">
        <v>25.0</v>
      </c>
      <c r="C77" s="42">
        <f>VLOOKUP(CONCATENATE($C$1,A77,B77),'Dados planilhados'!D:H,5,FALSE)</f>
        <v>-1903277</v>
      </c>
      <c r="D77" s="42">
        <f>VLOOKUP(CONCATENATE($D$1,A77,B77),'Dados planilhados'!D:H,5,FALSE)</f>
        <v>3745976.833</v>
      </c>
    </row>
    <row r="78" ht="15.75" customHeight="1">
      <c r="A78" s="59" t="s">
        <v>52</v>
      </c>
      <c r="B78" s="59">
        <v>30.0</v>
      </c>
      <c r="C78" s="42">
        <f>VLOOKUP(CONCATENATE($C$1,A78,B78),'Dados planilhados'!D:H,5,FALSE)</f>
        <v>-968002.6667</v>
      </c>
      <c r="D78" s="42">
        <f>VLOOKUP(CONCATENATE($D$1,A78,B78),'Dados planilhados'!D:H,5,FALSE)</f>
        <v>5557227.667</v>
      </c>
    </row>
    <row r="79" ht="15.75" customHeight="1">
      <c r="A79" s="59" t="s">
        <v>52</v>
      </c>
      <c r="B79" s="59">
        <v>35.0</v>
      </c>
      <c r="C79" s="42">
        <f>VLOOKUP(CONCATENATE($C$1,A79,B79),'Dados planilhados'!D:H,5,FALSE)</f>
        <v>136571.6667</v>
      </c>
      <c r="D79" s="42">
        <f>VLOOKUP(CONCATENATE($D$1,A79,B79),'Dados planilhados'!D:H,5,FALSE)</f>
        <v>7674815.167</v>
      </c>
    </row>
    <row r="80" ht="15.75" customHeight="1">
      <c r="A80" s="59" t="s">
        <v>52</v>
      </c>
      <c r="B80" s="59">
        <v>40.0</v>
      </c>
      <c r="C80" s="42">
        <f>VLOOKUP(CONCATENATE($C$1,A80,B80),'Dados planilhados'!D:H,5,FALSE)</f>
        <v>625775</v>
      </c>
      <c r="D80" s="42">
        <f>VLOOKUP(CONCATENATE($D$1,A80,B80),'Dados planilhados'!D:H,5,FALSE)</f>
        <v>10097137.83</v>
      </c>
    </row>
    <row r="81" ht="15.75" customHeight="1">
      <c r="A81" s="59" t="s">
        <v>52</v>
      </c>
      <c r="B81" s="59">
        <v>45.0</v>
      </c>
      <c r="C81" s="42">
        <f>VLOOKUP(CONCATENATE($C$1,A81,B81),'Dados planilhados'!D:H,5,FALSE)</f>
        <v>1821977.167</v>
      </c>
      <c r="D81" s="42">
        <f>VLOOKUP(CONCATENATE($D$1,A81,B81),'Dados planilhados'!D:H,5,FALSE)</f>
        <v>19392532</v>
      </c>
      <c r="E81" s="62"/>
      <c r="F81" s="62"/>
      <c r="G81" s="62" t="str">
        <f>(F81-E81)/E81</f>
        <v>#DIV/0!</v>
      </c>
    </row>
    <row r="82" ht="15.75" customHeight="1">
      <c r="A82" s="59" t="s">
        <v>53</v>
      </c>
      <c r="B82" s="59">
        <v>0.0</v>
      </c>
      <c r="C82" s="42">
        <f>VLOOKUP(CONCATENATE($C$1,A82,B82),'Dados planilhados'!D:H,5,FALSE)</f>
        <v>-4877297</v>
      </c>
      <c r="D82" s="42">
        <f>VLOOKUP(CONCATENATE($D$1,A82,B82),'Dados planilhados'!D:H,5,FALSE)</f>
        <v>-2445317.667</v>
      </c>
    </row>
    <row r="83" ht="15.75" customHeight="1">
      <c r="A83" s="59" t="s">
        <v>53</v>
      </c>
      <c r="B83" s="59">
        <v>5.0</v>
      </c>
      <c r="C83" s="42">
        <f>VLOOKUP(CONCATENATE($C$1,A83,B83),'Dados planilhados'!D:H,5,FALSE)</f>
        <v>-4718358.667</v>
      </c>
      <c r="D83" s="42">
        <f>VLOOKUP(CONCATENATE($D$1,A83,B83),'Dados planilhados'!D:H,5,FALSE)</f>
        <v>-2145668</v>
      </c>
    </row>
    <row r="84" ht="15.75" customHeight="1">
      <c r="A84" s="59" t="s">
        <v>53</v>
      </c>
      <c r="B84" s="59">
        <v>10.0</v>
      </c>
      <c r="C84" s="42">
        <f>VLOOKUP(CONCATENATE($C$1,A84,B84),'Dados planilhados'!D:H,5,FALSE)</f>
        <v>-8944356</v>
      </c>
      <c r="D84" s="42">
        <f>VLOOKUP(CONCATENATE($D$1,A84,B84),'Dados planilhados'!D:H,5,FALSE)</f>
        <v>-1726667</v>
      </c>
    </row>
    <row r="85" ht="15.75" customHeight="1">
      <c r="A85" s="59" t="s">
        <v>53</v>
      </c>
      <c r="B85" s="59">
        <v>15.0</v>
      </c>
      <c r="C85" s="42">
        <f>VLOOKUP(CONCATENATE($C$1,A85,B85),'Dados planilhados'!D:H,5,FALSE)</f>
        <v>-3688724.667</v>
      </c>
      <c r="D85" s="42">
        <f>VLOOKUP(CONCATENATE($D$1,A85,B85),'Dados planilhados'!D:H,5,FALSE)</f>
        <v>-832831.6667</v>
      </c>
    </row>
    <row r="86" ht="15.75" customHeight="1">
      <c r="A86" s="59" t="s">
        <v>53</v>
      </c>
      <c r="B86" s="59">
        <v>20.0</v>
      </c>
      <c r="C86" s="42">
        <f>VLOOKUP(CONCATENATE($C$1,A86,B86),'Dados planilhados'!D:H,5,FALSE)</f>
        <v>-3004389.333</v>
      </c>
      <c r="D86" s="42">
        <f>VLOOKUP(CONCATENATE($D$1,A86,B86),'Dados planilhados'!D:H,5,FALSE)</f>
        <v>111264.6667</v>
      </c>
    </row>
    <row r="87" ht="15.75" customHeight="1">
      <c r="A87" s="59" t="s">
        <v>53</v>
      </c>
      <c r="B87" s="59">
        <v>25.0</v>
      </c>
      <c r="C87" s="42">
        <f>VLOOKUP(CONCATENATE($C$1,A87,B87),'Dados planilhados'!D:H,5,FALSE)</f>
        <v>-2171639</v>
      </c>
      <c r="D87" s="42">
        <f>VLOOKUP(CONCATENATE($D$1,A87,B87),'Dados planilhados'!D:H,5,FALSE)</f>
        <v>1402718.667</v>
      </c>
    </row>
    <row r="88" ht="15.75" customHeight="1">
      <c r="A88" s="59" t="s">
        <v>53</v>
      </c>
      <c r="B88" s="59">
        <v>30.0</v>
      </c>
      <c r="C88" s="42">
        <f>VLOOKUP(CONCATENATE($C$1,A88,B88),'Dados planilhados'!D:H,5,FALSE)</f>
        <v>-1366077.333</v>
      </c>
      <c r="D88" s="42">
        <f>VLOOKUP(CONCATENATE($D$1,A88,B88),'Dados planilhados'!D:H,5,FALSE)</f>
        <v>2897118</v>
      </c>
    </row>
    <row r="89" ht="15.75" customHeight="1">
      <c r="A89" s="59" t="s">
        <v>53</v>
      </c>
      <c r="B89" s="59">
        <v>35.0</v>
      </c>
      <c r="C89" s="42">
        <f>VLOOKUP(CONCATENATE($C$1,A89,B89),'Dados planilhados'!D:H,5,FALSE)</f>
        <v>-385936.6667</v>
      </c>
      <c r="D89" s="42">
        <f>VLOOKUP(CONCATENATE($D$1,A89,B89),'Dados planilhados'!D:H,5,FALSE)</f>
        <v>4715373.333</v>
      </c>
    </row>
    <row r="90" ht="15.75" customHeight="1">
      <c r="A90" s="59" t="s">
        <v>53</v>
      </c>
      <c r="B90" s="59">
        <v>40.0</v>
      </c>
      <c r="C90" s="42">
        <f>VLOOKUP(CONCATENATE($C$1,A90,B90),'Dados planilhados'!D:H,5,FALSE)</f>
        <v>-1460</v>
      </c>
      <c r="D90" s="42">
        <f>VLOOKUP(CONCATENATE($D$1,A90,B90),'Dados planilhados'!D:H,5,FALSE)</f>
        <v>6834300</v>
      </c>
    </row>
    <row r="91" ht="15.75" customHeight="1">
      <c r="A91" s="59" t="s">
        <v>53</v>
      </c>
      <c r="B91" s="59">
        <v>45.0</v>
      </c>
      <c r="C91" s="42">
        <f>VLOOKUP(CONCATENATE($C$1,A91,B91),'Dados planilhados'!D:H,5,FALSE)</f>
        <v>1078939.167</v>
      </c>
      <c r="D91" s="42">
        <f>VLOOKUP(CONCATENATE($D$1,A91,B91),'Dados planilhados'!D:H,5,FALSE)</f>
        <v>15854098.67</v>
      </c>
      <c r="E91" s="62"/>
      <c r="F91" s="62"/>
      <c r="G91" s="62" t="str">
        <f>(F91-E91)/E91</f>
        <v>#DIV/0!</v>
      </c>
    </row>
    <row r="92" ht="15.75" customHeight="1">
      <c r="A92" s="59" t="s">
        <v>54</v>
      </c>
      <c r="B92" s="59">
        <v>0.0</v>
      </c>
      <c r="C92" s="42">
        <f>VLOOKUP(CONCATENATE($C$1,A92,B92),'Dados planilhados'!D:H,5,FALSE)</f>
        <v>-4782048.333</v>
      </c>
      <c r="D92" s="42">
        <f>VLOOKUP(CONCATENATE($D$1,A92,B92),'Dados planilhados'!D:H,5,FALSE)</f>
        <v>-2594795.667</v>
      </c>
    </row>
    <row r="93" ht="15.75" customHeight="1">
      <c r="A93" s="59" t="s">
        <v>54</v>
      </c>
      <c r="B93" s="59">
        <v>5.0</v>
      </c>
      <c r="C93" s="42">
        <f>VLOOKUP(CONCATENATE($C$1,A93,B93),'Dados planilhados'!D:H,5,FALSE)</f>
        <v>-4658537</v>
      </c>
      <c r="D93" s="42">
        <f>VLOOKUP(CONCATENATE($D$1,A93,B93),'Dados planilhados'!D:H,5,FALSE)</f>
        <v>-2354123.333</v>
      </c>
    </row>
    <row r="94" ht="15.75" customHeight="1">
      <c r="A94" s="59" t="s">
        <v>54</v>
      </c>
      <c r="B94" s="59">
        <v>10.0</v>
      </c>
      <c r="C94" s="42">
        <f>VLOOKUP(CONCATENATE($C$1,A94,B94),'Dados planilhados'!D:H,5,FALSE)</f>
        <v>-8944356</v>
      </c>
      <c r="D94" s="42">
        <f>VLOOKUP(CONCATENATE($D$1,A94,B94),'Dados planilhados'!D:H,5,FALSE)</f>
        <v>-1979242.667</v>
      </c>
    </row>
    <row r="95" ht="15.75" customHeight="1">
      <c r="A95" s="59" t="s">
        <v>54</v>
      </c>
      <c r="B95" s="59">
        <v>15.0</v>
      </c>
      <c r="C95" s="42">
        <f>VLOOKUP(CONCATENATE($C$1,A95,B95),'Dados planilhados'!D:H,5,FALSE)</f>
        <v>-3742423</v>
      </c>
      <c r="D95" s="42">
        <f>VLOOKUP(CONCATENATE($D$1,A95,B95),'Dados planilhados'!D:H,5,FALSE)</f>
        <v>-1121458.333</v>
      </c>
    </row>
    <row r="96" ht="15.75" customHeight="1">
      <c r="A96" s="59" t="s">
        <v>54</v>
      </c>
      <c r="B96" s="59">
        <v>20.0</v>
      </c>
      <c r="C96" s="42">
        <f>VLOOKUP(CONCATENATE($C$1,A96,B96),'Dados planilhados'!D:H,5,FALSE)</f>
        <v>-3105662.333</v>
      </c>
      <c r="D96" s="42">
        <f>VLOOKUP(CONCATENATE($D$1,A96,B96),'Dados planilhados'!D:H,5,FALSE)</f>
        <v>-142002.3333</v>
      </c>
    </row>
    <row r="97" ht="15.75" customHeight="1">
      <c r="A97" s="59" t="s">
        <v>54</v>
      </c>
      <c r="B97" s="59">
        <v>25.0</v>
      </c>
      <c r="C97" s="42">
        <f>VLOOKUP(CONCATENATE($C$1,A97,B97),'Dados planilhados'!D:H,5,FALSE)</f>
        <v>-2328778.333</v>
      </c>
      <c r="D97" s="42">
        <f>VLOOKUP(CONCATENATE($D$1,A97,B97),'Dados planilhados'!D:H,5,FALSE)</f>
        <v>1180210</v>
      </c>
    </row>
    <row r="98" ht="15.75" customHeight="1">
      <c r="A98" s="59" t="s">
        <v>54</v>
      </c>
      <c r="B98" s="59">
        <v>30.0</v>
      </c>
      <c r="C98" s="42">
        <f>VLOOKUP(CONCATENATE($C$1,A98,B98),'Dados planilhados'!D:H,5,FALSE)</f>
        <v>-1475363</v>
      </c>
      <c r="D98" s="42">
        <f>VLOOKUP(CONCATENATE($D$1,A98,B98),'Dados planilhados'!D:H,5,FALSE)</f>
        <v>2797360</v>
      </c>
    </row>
    <row r="99" ht="15.75" customHeight="1">
      <c r="A99" s="59" t="s">
        <v>54</v>
      </c>
      <c r="B99" s="59">
        <v>35.0</v>
      </c>
      <c r="C99" s="42">
        <f>VLOOKUP(CONCATENATE($C$1,A99,B99),'Dados planilhados'!D:H,5,FALSE)</f>
        <v>-470702.6667</v>
      </c>
      <c r="D99" s="42">
        <f>VLOOKUP(CONCATENATE($D$1,A99,B99),'Dados planilhados'!D:H,5,FALSE)</f>
        <v>4891586.333</v>
      </c>
    </row>
    <row r="100" ht="15.75" customHeight="1">
      <c r="A100" s="59" t="s">
        <v>54</v>
      </c>
      <c r="B100" s="59">
        <v>40.0</v>
      </c>
      <c r="C100" s="42">
        <f>VLOOKUP(CONCATENATE($C$1,A100,B100),'Dados planilhados'!D:H,5,FALSE)</f>
        <v>-53648.33333</v>
      </c>
      <c r="D100" s="42">
        <f>VLOOKUP(CONCATENATE($D$1,A100,B100),'Dados planilhados'!D:H,5,FALSE)</f>
        <v>7213796.667</v>
      </c>
    </row>
    <row r="101" ht="15.75" customHeight="1">
      <c r="A101" s="59" t="s">
        <v>54</v>
      </c>
      <c r="B101" s="59">
        <v>45.0</v>
      </c>
      <c r="C101" s="42">
        <f>VLOOKUP(CONCATENATE($C$1,A101,B101),'Dados planilhados'!D:H,5,FALSE)</f>
        <v>1075872.833</v>
      </c>
      <c r="D101" s="42">
        <f>VLOOKUP(CONCATENATE($D$1,A101,B101),'Dados planilhados'!D:H,5,FALSE)</f>
        <v>16516657.33</v>
      </c>
      <c r="E101" s="62"/>
      <c r="F101" s="62"/>
      <c r="G101" s="62" t="str">
        <f>(F101-E101)/E101</f>
        <v>#DIV/0!</v>
      </c>
    </row>
    <row r="102" ht="15.75" customHeight="1">
      <c r="A102" s="59" t="s">
        <v>55</v>
      </c>
      <c r="B102" s="59">
        <v>0.0</v>
      </c>
      <c r="C102" s="42">
        <f>VLOOKUP(CONCATENATE($C$1,A102,B102),'Dados planilhados'!D:H,5,FALSE)</f>
        <v>-4520112.333</v>
      </c>
      <c r="D102" s="42">
        <f>VLOOKUP(CONCATENATE($D$1,A102,B102),'Dados planilhados'!D:H,5,FALSE)</f>
        <v>-1749461.333</v>
      </c>
    </row>
    <row r="103" ht="15.75" customHeight="1">
      <c r="A103" s="59" t="s">
        <v>55</v>
      </c>
      <c r="B103" s="59">
        <v>5.0</v>
      </c>
      <c r="C103" s="42">
        <f>VLOOKUP(CONCATENATE($C$1,A103,B103),'Dados planilhados'!D:H,5,FALSE)</f>
        <v>-4263590.667</v>
      </c>
      <c r="D103" s="42">
        <f>VLOOKUP(CONCATENATE($D$1,A103,B103),'Dados planilhados'!D:H,5,FALSE)</f>
        <v>-1351620.667</v>
      </c>
    </row>
    <row r="104" ht="15.75" customHeight="1">
      <c r="A104" s="59" t="s">
        <v>55</v>
      </c>
      <c r="B104" s="59">
        <v>10.0</v>
      </c>
      <c r="C104" s="42">
        <f>VLOOKUP(CONCATENATE($C$1,A104,B104),'Dados planilhados'!D:H,5,FALSE)</f>
        <v>-8944356</v>
      </c>
      <c r="D104" s="42">
        <f>VLOOKUP(CONCATENATE($D$1,A104,B104),'Dados planilhados'!D:H,5,FALSE)</f>
        <v>-659946</v>
      </c>
    </row>
    <row r="105" ht="15.75" customHeight="1">
      <c r="A105" s="59" t="s">
        <v>55</v>
      </c>
      <c r="B105" s="59">
        <v>15.0</v>
      </c>
      <c r="C105" s="42">
        <f>VLOOKUP(CONCATENATE($C$1,A105,B105),'Dados planilhados'!D:H,5,FALSE)</f>
        <v>-2889170</v>
      </c>
      <c r="D105" s="42">
        <f>VLOOKUP(CONCATENATE($D$1,A105,B105),'Dados planilhados'!D:H,5,FALSE)</f>
        <v>401052</v>
      </c>
    </row>
    <row r="106" ht="15.75" customHeight="1">
      <c r="A106" s="59" t="s">
        <v>55</v>
      </c>
      <c r="B106" s="59">
        <v>20.0</v>
      </c>
      <c r="C106" s="42">
        <f>VLOOKUP(CONCATENATE($C$1,A106,B106),'Dados planilhados'!D:H,5,FALSE)</f>
        <v>-1987489.667</v>
      </c>
      <c r="D106" s="42">
        <f>VLOOKUP(CONCATENATE($D$1,A106,B106),'Dados planilhados'!D:H,5,FALSE)</f>
        <v>1746566</v>
      </c>
    </row>
    <row r="107" ht="15.75" customHeight="1">
      <c r="A107" s="59" t="s">
        <v>55</v>
      </c>
      <c r="B107" s="59">
        <v>25.0</v>
      </c>
      <c r="C107" s="42">
        <f>VLOOKUP(CONCATENATE($C$1,A107,B107),'Dados planilhados'!D:H,5,FALSE)</f>
        <v>-882417.3333</v>
      </c>
      <c r="D107" s="42">
        <f>VLOOKUP(CONCATENATE($D$1,A107,B107),'Dados planilhados'!D:H,5,FALSE)</f>
        <v>3512314</v>
      </c>
    </row>
    <row r="108" ht="15.75" customHeight="1">
      <c r="A108" s="59" t="s">
        <v>55</v>
      </c>
      <c r="B108" s="59">
        <v>30.0</v>
      </c>
      <c r="C108" s="42">
        <f>VLOOKUP(CONCATENATE($C$1,A108,B108),'Dados planilhados'!D:H,5,FALSE)</f>
        <v>321099.3333</v>
      </c>
      <c r="D108" s="42">
        <f>VLOOKUP(CONCATENATE($D$1,A108,B108),'Dados planilhados'!D:H,5,FALSE)</f>
        <v>5699016.333</v>
      </c>
    </row>
    <row r="109" ht="15.75" customHeight="1">
      <c r="A109" s="59" t="s">
        <v>55</v>
      </c>
      <c r="B109" s="59">
        <v>35.0</v>
      </c>
      <c r="C109" s="42">
        <f>VLOOKUP(CONCATENATE($C$1,A109,B109),'Dados planilhados'!D:H,5,FALSE)</f>
        <v>1705160.333</v>
      </c>
      <c r="D109" s="42">
        <f>VLOOKUP(CONCATENATE($D$1,A109,B109),'Dados planilhados'!D:H,5,FALSE)</f>
        <v>8437274</v>
      </c>
    </row>
    <row r="110" ht="15.75" customHeight="1">
      <c r="A110" s="59" t="s">
        <v>55</v>
      </c>
      <c r="B110" s="59">
        <v>40.0</v>
      </c>
      <c r="C110" s="42">
        <f>VLOOKUP(CONCATENATE($C$1,A110,B110),'Dados planilhados'!D:H,5,FALSE)</f>
        <v>2520092</v>
      </c>
      <c r="D110" s="42">
        <f>VLOOKUP(CONCATENATE($D$1,A110,B110),'Dados planilhados'!D:H,5,FALSE)</f>
        <v>11435611.33</v>
      </c>
    </row>
    <row r="111" ht="15.75" customHeight="1">
      <c r="A111" s="59" t="s">
        <v>55</v>
      </c>
      <c r="B111" s="59">
        <v>45.0</v>
      </c>
      <c r="C111" s="42">
        <f>VLOOKUP(CONCATENATE($C$1,A111,B111),'Dados planilhados'!D:H,5,FALSE)</f>
        <v>4068392.833</v>
      </c>
      <c r="D111" s="42">
        <f>VLOOKUP(CONCATENATE($D$1,A111,B111),'Dados planilhados'!D:H,5,FALSE)</f>
        <v>21519917.33</v>
      </c>
      <c r="E111" s="62"/>
      <c r="F111" s="62"/>
      <c r="G111" s="62" t="str">
        <f>(F111-E111)/E111</f>
        <v>#DIV/0!</v>
      </c>
    </row>
    <row r="112" ht="15.75" customHeight="1">
      <c r="A112" s="63" t="s">
        <v>56</v>
      </c>
      <c r="B112" s="59">
        <v>0.0</v>
      </c>
      <c r="C112" s="42">
        <f>VLOOKUP(CONCATENATE($C$1,A112,B112),'Dados planilhados'!D:H,5,FALSE)</f>
        <v>-5659333</v>
      </c>
      <c r="D112" s="42">
        <f>VLOOKUP(CONCATENATE($D$1,A112,B112),'Dados planilhados'!D:H,5,FALSE)</f>
        <v>-2619678</v>
      </c>
    </row>
    <row r="113" ht="15.75" customHeight="1">
      <c r="A113" s="63" t="s">
        <v>56</v>
      </c>
      <c r="B113" s="59">
        <v>5.0</v>
      </c>
      <c r="C113" s="42">
        <f>VLOOKUP(CONCATENATE($C$1,A113,B113),'Dados planilhados'!D:H,5,FALSE)</f>
        <v>-5470433.667</v>
      </c>
      <c r="D113" s="42">
        <f>VLOOKUP(CONCATENATE($D$1,A113,B113),'Dados planilhados'!D:H,5,FALSE)</f>
        <v>-2235315.333</v>
      </c>
    </row>
    <row r="114" ht="15.75" customHeight="1">
      <c r="A114" s="63" t="s">
        <v>56</v>
      </c>
      <c r="B114" s="59">
        <v>10.0</v>
      </c>
      <c r="C114" s="42">
        <f>VLOOKUP(CONCATENATE($C$1,A114,B114),'Dados planilhados'!D:H,5,FALSE)</f>
        <v>-8944356</v>
      </c>
      <c r="D114" s="42">
        <f>VLOOKUP(CONCATENATE($D$1,A114,B114),'Dados planilhados'!D:H,5,FALSE)</f>
        <v>-1676944.667</v>
      </c>
    </row>
    <row r="115" ht="15.75" customHeight="1">
      <c r="A115" s="63" t="s">
        <v>56</v>
      </c>
      <c r="B115" s="59">
        <v>15.0</v>
      </c>
      <c r="C115" s="42">
        <f>VLOOKUP(CONCATENATE($C$1,A115,B115),'Dados planilhados'!D:H,5,FALSE)</f>
        <v>-4649640.833</v>
      </c>
      <c r="D115" s="42">
        <f>VLOOKUP(CONCATENATE($D$1,A115,B115),'Dados planilhados'!D:H,5,FALSE)</f>
        <v>-580544.3333</v>
      </c>
    </row>
    <row r="116" ht="15.75" customHeight="1">
      <c r="A116" s="63" t="s">
        <v>56</v>
      </c>
      <c r="B116" s="59">
        <v>20.0</v>
      </c>
      <c r="C116" s="42">
        <f>VLOOKUP(CONCATENATE($C$1,A116,B116),'Dados planilhados'!D:H,5,FALSE)</f>
        <v>-3561890.667</v>
      </c>
      <c r="D116" s="42">
        <f>VLOOKUP(CONCATENATE($D$1,A116,B116),'Dados planilhados'!D:H,5,FALSE)</f>
        <v>575278.6667</v>
      </c>
    </row>
    <row r="117" ht="15.75" customHeight="1">
      <c r="A117" s="63" t="s">
        <v>56</v>
      </c>
      <c r="B117" s="59">
        <v>25.0</v>
      </c>
      <c r="C117" s="42">
        <f>VLOOKUP(CONCATENATE($C$1,A117,B117),'Dados planilhados'!D:H,5,FALSE)</f>
        <v>-2718807.667</v>
      </c>
      <c r="D117" s="42">
        <f>VLOOKUP(CONCATENATE($D$1,A117,B117),'Dados planilhados'!D:H,5,FALSE)</f>
        <v>2164020.667</v>
      </c>
    </row>
    <row r="118" ht="15.75" customHeight="1">
      <c r="A118" s="63" t="s">
        <v>56</v>
      </c>
      <c r="B118" s="59">
        <v>30.0</v>
      </c>
      <c r="C118" s="42">
        <f>VLOOKUP(CONCATENATE($C$1,A118,B118),'Dados planilhados'!D:H,5,FALSE)</f>
        <v>-1884641.333</v>
      </c>
      <c r="D118" s="42">
        <f>VLOOKUP(CONCATENATE($D$1,A118,B118),'Dados planilhados'!D:H,5,FALSE)</f>
        <v>4034861</v>
      </c>
    </row>
    <row r="119" ht="15.75" customHeight="1">
      <c r="A119" s="63" t="s">
        <v>56</v>
      </c>
      <c r="B119" s="59">
        <v>35.0</v>
      </c>
      <c r="C119" s="42">
        <f>VLOOKUP(CONCATENATE($C$1,A119,B119),'Dados planilhados'!D:H,5,FALSE)</f>
        <v>-937503.6667</v>
      </c>
      <c r="D119" s="42">
        <f>VLOOKUP(CONCATENATE($D$1,A119,B119),'Dados planilhados'!D:H,5,FALSE)</f>
        <v>6273741.333</v>
      </c>
    </row>
    <row r="120" ht="15.75" customHeight="1">
      <c r="A120" s="63" t="s">
        <v>56</v>
      </c>
      <c r="B120" s="59">
        <v>40.0</v>
      </c>
      <c r="C120" s="42">
        <f>VLOOKUP(CONCATENATE($C$1,A120,B120),'Dados planilhados'!D:H,5,FALSE)</f>
        <v>-509048.3333</v>
      </c>
      <c r="D120" s="42">
        <f>VLOOKUP(CONCATENATE($D$1,A120,B120),'Dados planilhados'!D:H,5,FALSE)</f>
        <v>8855670.667</v>
      </c>
    </row>
    <row r="121" ht="15.75" customHeight="1">
      <c r="A121" s="63" t="s">
        <v>56</v>
      </c>
      <c r="B121" s="59">
        <v>45.0</v>
      </c>
      <c r="C121" s="42">
        <f>VLOOKUP(CONCATENATE($C$1,A121,B121),'Dados planilhados'!D:H,5,FALSE)</f>
        <v>566152.1667</v>
      </c>
      <c r="D121" s="42">
        <f>VLOOKUP(CONCATENATE($D$1,A121,B121),'Dados planilhados'!D:H,5,FALSE)</f>
        <v>18350908</v>
      </c>
      <c r="E121" s="62"/>
      <c r="F121" s="62"/>
      <c r="G121" s="62" t="str">
        <f>(F121-E121)/E121</f>
        <v>#DIV/0!</v>
      </c>
    </row>
    <row r="122" ht="15.75" customHeight="1">
      <c r="A122" s="63" t="s">
        <v>57</v>
      </c>
      <c r="B122" s="59">
        <v>0.0</v>
      </c>
      <c r="C122" s="42">
        <f>VLOOKUP(CONCATENATE($C$1,A122,B122),'Dados planilhados'!D:H,5,FALSE)</f>
        <v>-4397189.5</v>
      </c>
      <c r="D122" s="42">
        <f>VLOOKUP(CONCATENATE($D$1,A122,B122),'Dados planilhados'!D:H,5,FALSE)</f>
        <v>-1957383.167</v>
      </c>
    </row>
    <row r="123" ht="15.75" customHeight="1">
      <c r="A123" s="63" t="s">
        <v>57</v>
      </c>
      <c r="B123" s="59">
        <v>5.0</v>
      </c>
      <c r="C123" s="42">
        <f>VLOOKUP(CONCATENATE($C$1,A123,B123),'Dados planilhados'!D:H,5,FALSE)</f>
        <v>-3010357.667</v>
      </c>
      <c r="D123" s="42">
        <f>VLOOKUP(CONCATENATE($D$1,A123,B123),'Dados planilhados'!D:H,5,FALSE)</f>
        <v>302795.6667</v>
      </c>
    </row>
    <row r="124" ht="15.75" customHeight="1">
      <c r="A124" s="63" t="s">
        <v>57</v>
      </c>
      <c r="B124" s="59">
        <v>10.0</v>
      </c>
      <c r="C124" s="42">
        <f>VLOOKUP(CONCATENATE($C$1,A124,B124),'Dados planilhados'!D:H,5,FALSE)</f>
        <v>-8944356</v>
      </c>
      <c r="D124" s="42">
        <f>VLOOKUP(CONCATENATE($D$1,A124,B124),'Dados planilhados'!D:H,5,FALSE)</f>
        <v>3579855</v>
      </c>
    </row>
    <row r="125" ht="15.75" customHeight="1">
      <c r="A125" s="63" t="s">
        <v>57</v>
      </c>
      <c r="B125" s="59">
        <v>15.0</v>
      </c>
      <c r="C125" s="42">
        <f>VLOOKUP(CONCATENATE($C$1,A125,B125),'Dados planilhados'!D:H,5,FALSE)</f>
        <v>2541576</v>
      </c>
      <c r="D125" s="42">
        <f>VLOOKUP(CONCATENATE($D$1,A125,B125),'Dados planilhados'!D:H,5,FALSE)</f>
        <v>7965553.333</v>
      </c>
    </row>
    <row r="126" ht="15.75" customHeight="1">
      <c r="A126" s="63" t="s">
        <v>57</v>
      </c>
      <c r="B126" s="59">
        <v>20.0</v>
      </c>
      <c r="C126" s="42">
        <f>VLOOKUP(CONCATENATE($C$1,A126,B126),'Dados planilhados'!D:H,5,FALSE)</f>
        <v>5844583.667</v>
      </c>
      <c r="D126" s="42">
        <f>VLOOKUP(CONCATENATE($D$1,A126,B126),'Dados planilhados'!D:H,5,FALSE)</f>
        <v>13261759</v>
      </c>
    </row>
    <row r="127" ht="15.75" customHeight="1">
      <c r="A127" s="63" t="s">
        <v>57</v>
      </c>
      <c r="B127" s="59">
        <v>25.0</v>
      </c>
      <c r="C127" s="42">
        <f>VLOOKUP(CONCATENATE($C$1,A127,B127),'Dados planilhados'!D:H,5,FALSE)</f>
        <v>9372498.667</v>
      </c>
      <c r="D127" s="42">
        <f>VLOOKUP(CONCATENATE($D$1,A127,B127),'Dados planilhados'!D:H,5,FALSE)</f>
        <v>19020451.33</v>
      </c>
    </row>
    <row r="128" ht="15.75" customHeight="1">
      <c r="A128" s="63" t="s">
        <v>57</v>
      </c>
      <c r="B128" s="59">
        <v>30.0</v>
      </c>
      <c r="C128" s="42">
        <f>VLOOKUP(CONCATENATE($C$1,A128,B128),'Dados planilhados'!D:H,5,FALSE)</f>
        <v>12883284.67</v>
      </c>
      <c r="D128" s="42">
        <f>VLOOKUP(CONCATENATE($D$1,A128,B128),'Dados planilhados'!D:H,5,FALSE)</f>
        <v>25083159</v>
      </c>
    </row>
    <row r="129" ht="15.75" customHeight="1">
      <c r="A129" s="63" t="s">
        <v>57</v>
      </c>
      <c r="B129" s="59">
        <v>35.0</v>
      </c>
      <c r="C129" s="42">
        <f>VLOOKUP(CONCATENATE($C$1,A129,B129),'Dados planilhados'!D:H,5,FALSE)</f>
        <v>16351378.67</v>
      </c>
      <c r="D129" s="42">
        <f>VLOOKUP(CONCATENATE($D$1,A129,B129),'Dados planilhados'!D:H,5,FALSE)</f>
        <v>31484935.33</v>
      </c>
    </row>
    <row r="130" ht="15.75" customHeight="1">
      <c r="A130" s="63" t="s">
        <v>57</v>
      </c>
      <c r="B130" s="59">
        <v>40.0</v>
      </c>
      <c r="C130" s="42">
        <f>VLOOKUP(CONCATENATE($C$1,A130,B130),'Dados planilhados'!D:H,5,FALSE)</f>
        <v>19182962.33</v>
      </c>
      <c r="D130" s="42">
        <f>VLOOKUP(CONCATENATE($D$1,A130,B130),'Dados planilhados'!D:H,5,FALSE)</f>
        <v>38169727.33</v>
      </c>
    </row>
    <row r="131" ht="15.75" customHeight="1">
      <c r="A131" s="63" t="s">
        <v>57</v>
      </c>
      <c r="B131" s="59">
        <v>45.0</v>
      </c>
      <c r="C131" s="42">
        <f>VLOOKUP(CONCATENATE($C$1,A131,B131),'Dados planilhados'!D:H,5,FALSE)</f>
        <v>22551740.5</v>
      </c>
      <c r="D131" s="42">
        <f>VLOOKUP(CONCATENATE($D$1,A131,B131),'Dados planilhados'!D:H,5,FALSE)</f>
        <v>51649484</v>
      </c>
      <c r="E131" s="62"/>
      <c r="F131" s="62"/>
      <c r="G131" s="62" t="str">
        <f>(F131-E131)/E131</f>
        <v>#DIV/0!</v>
      </c>
    </row>
    <row r="132" ht="15.75" customHeight="1">
      <c r="A132" s="63" t="s">
        <v>58</v>
      </c>
      <c r="B132" s="59">
        <v>0.0</v>
      </c>
      <c r="C132" s="42">
        <f>VLOOKUP(CONCATENATE($C$1,A132,B132),'Dados planilhados'!D:H,5,FALSE)</f>
        <v>-4129426</v>
      </c>
      <c r="D132" s="42">
        <f>VLOOKUP(CONCATENATE($D$1,A132,B132),'Dados planilhados'!D:H,5,FALSE)</f>
        <v>-2447418.667</v>
      </c>
    </row>
    <row r="133" ht="15.75" customHeight="1">
      <c r="A133" s="63" t="s">
        <v>58</v>
      </c>
      <c r="B133" s="59">
        <v>5.0</v>
      </c>
      <c r="C133" s="42">
        <f>VLOOKUP(CONCATENATE($C$1,A133,B133),'Dados planilhados'!D:H,5,FALSE)</f>
        <v>-3672390.333</v>
      </c>
      <c r="D133" s="42">
        <f>VLOOKUP(CONCATENATE($D$1,A133,B133),'Dados planilhados'!D:H,5,FALSE)</f>
        <v>-1885645</v>
      </c>
    </row>
    <row r="134" ht="15.75" customHeight="1">
      <c r="A134" s="63" t="s">
        <v>58</v>
      </c>
      <c r="B134" s="59">
        <v>10.0</v>
      </c>
      <c r="C134" s="42">
        <f>VLOOKUP(CONCATENATE($C$1,A134,B134),'Dados planilhados'!D:H,5,FALSE)</f>
        <v>-8944356</v>
      </c>
      <c r="D134" s="42">
        <f>VLOOKUP(CONCATENATE($D$1,A134,B134),'Dados planilhados'!D:H,5,FALSE)</f>
        <v>-793565</v>
      </c>
    </row>
    <row r="135" ht="15.75" customHeight="1">
      <c r="A135" s="63" t="s">
        <v>58</v>
      </c>
      <c r="B135" s="59">
        <v>15.0</v>
      </c>
      <c r="C135" s="42">
        <f>VLOOKUP(CONCATENATE($C$1,A135,B135),'Dados planilhados'!D:H,5,FALSE)</f>
        <v>-1931946.667</v>
      </c>
      <c r="D135" s="42">
        <f>VLOOKUP(CONCATENATE($D$1,A135,B135),'Dados planilhados'!D:H,5,FALSE)</f>
        <v>834905.6667</v>
      </c>
    </row>
    <row r="136" ht="15.75" customHeight="1">
      <c r="A136" s="63" t="s">
        <v>58</v>
      </c>
      <c r="B136" s="59">
        <v>20.0</v>
      </c>
      <c r="C136" s="42">
        <f>VLOOKUP(CONCATENATE($C$1,A136,B136),'Dados planilhados'!D:H,5,FALSE)</f>
        <v>-1263999.833</v>
      </c>
      <c r="D136" s="42">
        <f>VLOOKUP(CONCATENATE($D$1,A136,B136),'Dados planilhados'!D:H,5,FALSE)</f>
        <v>3058462.667</v>
      </c>
    </row>
    <row r="137" ht="15.75" customHeight="1">
      <c r="A137" s="63" t="s">
        <v>58</v>
      </c>
      <c r="B137" s="59">
        <v>25.0</v>
      </c>
      <c r="C137" s="42">
        <f>VLOOKUP(CONCATENATE($C$1,A137,B137),'Dados planilhados'!D:H,5,FALSE)</f>
        <v>-14443.66667</v>
      </c>
      <c r="D137" s="42">
        <f>VLOOKUP(CONCATENATE($D$1,A137,B137),'Dados planilhados'!D:H,5,FALSE)</f>
        <v>5753806.667</v>
      </c>
    </row>
    <row r="138" ht="15.75" customHeight="1">
      <c r="A138" s="63" t="s">
        <v>58</v>
      </c>
      <c r="B138" s="59">
        <v>30.0</v>
      </c>
      <c r="C138" s="42">
        <f>VLOOKUP(CONCATENATE($C$1,A138,B138),'Dados planilhados'!D:H,5,FALSE)</f>
        <v>1302085.167</v>
      </c>
      <c r="D138" s="42">
        <f>VLOOKUP(CONCATENATE($D$1,A138,B138),'Dados planilhados'!D:H,5,FALSE)</f>
        <v>10068632.67</v>
      </c>
    </row>
    <row r="139" ht="15.75" customHeight="1">
      <c r="A139" s="63" t="s">
        <v>58</v>
      </c>
      <c r="B139" s="59">
        <v>35.0</v>
      </c>
      <c r="C139" s="42">
        <f>VLOOKUP(CONCATENATE($C$1,A139,B139),'Dados planilhados'!D:H,5,FALSE)</f>
        <v>2866777.5</v>
      </c>
      <c r="D139" s="42">
        <f>VLOOKUP(CONCATENATE($D$1,A139,B139),'Dados planilhados'!D:H,5,FALSE)</f>
        <v>14264724.67</v>
      </c>
    </row>
    <row r="140" ht="15.75" customHeight="1">
      <c r="A140" s="63" t="s">
        <v>58</v>
      </c>
      <c r="B140" s="59">
        <v>40.0</v>
      </c>
      <c r="C140" s="42">
        <f>VLOOKUP(CONCATENATE($C$1,A140,B140),'Dados planilhados'!D:H,5,FALSE)</f>
        <v>3973300.5</v>
      </c>
      <c r="D140" s="42">
        <f>VLOOKUP(CONCATENATE($D$1,A140,B140),'Dados planilhados'!D:H,5,FALSE)</f>
        <v>19047903.33</v>
      </c>
    </row>
    <row r="141" ht="15.75" customHeight="1">
      <c r="A141" s="63" t="s">
        <v>58</v>
      </c>
      <c r="B141" s="59">
        <v>45.0</v>
      </c>
      <c r="C141" s="42">
        <f>VLOOKUP(CONCATENATE($C$1,A141,B141),'Dados planilhados'!D:H,5,FALSE)</f>
        <v>5515157</v>
      </c>
      <c r="D141" s="42">
        <f>VLOOKUP(CONCATENATE($D$1,A141,B141),'Dados planilhados'!D:H,5,FALSE)</f>
        <v>31020338</v>
      </c>
      <c r="E141" s="62"/>
      <c r="F141" s="62"/>
      <c r="G141" s="62" t="str">
        <f>(F141-E141)/E141</f>
        <v>#DIV/0!</v>
      </c>
    </row>
    <row r="142" ht="15.75" customHeight="1">
      <c r="A142" s="63" t="s">
        <v>59</v>
      </c>
      <c r="B142" s="59">
        <v>0.0</v>
      </c>
      <c r="C142" s="42">
        <f>VLOOKUP(CONCATENATE($C$1,A142,B142),'Dados planilhados'!D:H,5,FALSE)</f>
        <v>-4858294</v>
      </c>
      <c r="D142" s="42">
        <f>VLOOKUP(CONCATENATE($D$1,A142,B142),'Dados planilhados'!D:H,5,FALSE)</f>
        <v>-2313319.167</v>
      </c>
    </row>
    <row r="143" ht="15.75" customHeight="1">
      <c r="A143" s="63" t="s">
        <v>59</v>
      </c>
      <c r="B143" s="59">
        <v>5.0</v>
      </c>
      <c r="C143" s="42">
        <f>VLOOKUP(CONCATENATE($C$1,A143,B143),'Dados planilhados'!D:H,5,FALSE)</f>
        <v>-4750530.333</v>
      </c>
      <c r="D143" s="42">
        <f>VLOOKUP(CONCATENATE($D$1,A143,B143),'Dados planilhados'!D:H,5,FALSE)</f>
        <v>-2045551.167</v>
      </c>
    </row>
    <row r="144" ht="15.75" customHeight="1">
      <c r="A144" s="63" t="s">
        <v>59</v>
      </c>
      <c r="B144" s="59">
        <v>10.0</v>
      </c>
      <c r="C144" s="42">
        <f>VLOOKUP(CONCATENATE($C$1,A144,B144),'Dados planilhados'!D:H,5,FALSE)</f>
        <v>-8944356</v>
      </c>
      <c r="D144" s="42">
        <f>VLOOKUP(CONCATENATE($D$1,A144,B144),'Dados planilhados'!D:H,5,FALSE)</f>
        <v>-1653199</v>
      </c>
    </row>
    <row r="145" ht="15.75" customHeight="1">
      <c r="A145" s="63" t="s">
        <v>59</v>
      </c>
      <c r="B145" s="59">
        <v>15.0</v>
      </c>
      <c r="C145" s="42">
        <f>VLOOKUP(CONCATENATE($C$1,A145,B145),'Dados planilhados'!D:H,5,FALSE)</f>
        <v>-3835336.667</v>
      </c>
      <c r="D145" s="42">
        <f>VLOOKUP(CONCATENATE($D$1,A145,B145),'Dados planilhados'!D:H,5,FALSE)</f>
        <v>-853838.5</v>
      </c>
    </row>
    <row r="146" ht="15.75" customHeight="1">
      <c r="A146" s="63" t="s">
        <v>59</v>
      </c>
      <c r="B146" s="59">
        <v>20.0</v>
      </c>
      <c r="C146" s="42">
        <f>VLOOKUP(CONCATENATE($C$1,A146,B146),'Dados planilhados'!D:H,5,FALSE)</f>
        <v>-3271028.333</v>
      </c>
      <c r="D146" s="42">
        <f>VLOOKUP(CONCATENATE($D$1,A146,B146),'Dados planilhados'!D:H,5,FALSE)</f>
        <v>-245113</v>
      </c>
    </row>
    <row r="147" ht="15.75" customHeight="1">
      <c r="A147" s="63" t="s">
        <v>59</v>
      </c>
      <c r="B147" s="59">
        <v>25.0</v>
      </c>
      <c r="C147" s="42">
        <f>VLOOKUP(CONCATENATE($C$1,A147,B147),'Dados planilhados'!D:H,5,FALSE)</f>
        <v>-2595681</v>
      </c>
      <c r="D147" s="42">
        <f>VLOOKUP(CONCATENATE($D$1,A147,B147),'Dados planilhados'!D:H,5,FALSE)</f>
        <v>856361</v>
      </c>
    </row>
    <row r="148" ht="15.75" customHeight="1">
      <c r="A148" s="63" t="s">
        <v>59</v>
      </c>
      <c r="B148" s="59">
        <v>30.0</v>
      </c>
      <c r="C148" s="42">
        <f>VLOOKUP(CONCATENATE($C$1,A148,B148),'Dados planilhados'!D:H,5,FALSE)</f>
        <v>-1763159</v>
      </c>
      <c r="D148" s="42">
        <f>VLOOKUP(CONCATENATE($D$1,A148,B148),'Dados planilhados'!D:H,5,FALSE)</f>
        <v>2155705</v>
      </c>
    </row>
    <row r="149" ht="15.75" customHeight="1">
      <c r="A149" s="63" t="s">
        <v>59</v>
      </c>
      <c r="B149" s="59">
        <v>35.0</v>
      </c>
      <c r="C149" s="42">
        <f>VLOOKUP(CONCATENATE($C$1,A149,B149),'Dados planilhados'!D:H,5,FALSE)</f>
        <v>-841373</v>
      </c>
      <c r="D149" s="42">
        <f>VLOOKUP(CONCATENATE($D$1,A149,B149),'Dados planilhados'!D:H,5,FALSE)</f>
        <v>3763400</v>
      </c>
    </row>
    <row r="150" ht="15.75" customHeight="1">
      <c r="A150" s="63" t="s">
        <v>59</v>
      </c>
      <c r="B150" s="59">
        <v>40.0</v>
      </c>
      <c r="C150" s="42">
        <f>VLOOKUP(CONCATENATE($C$1,A150,B150),'Dados planilhados'!D:H,5,FALSE)</f>
        <v>-586504</v>
      </c>
      <c r="D150" s="42">
        <f>VLOOKUP(CONCATENATE($D$1,A150,B150),'Dados planilhados'!D:H,5,FALSE)</f>
        <v>5537478.333</v>
      </c>
    </row>
    <row r="151" ht="15.75" customHeight="1">
      <c r="A151" s="63" t="s">
        <v>59</v>
      </c>
      <c r="B151" s="59">
        <v>45.0</v>
      </c>
      <c r="C151" s="42">
        <f>VLOOKUP(CONCATENATE($C$1,A151,B151),'Dados planilhados'!D:H,5,FALSE)</f>
        <v>377077.5</v>
      </c>
      <c r="D151" s="42">
        <f>VLOOKUP(CONCATENATE($D$1,A151,B151),'Dados planilhados'!D:H,5,FALSE)</f>
        <v>14181863</v>
      </c>
      <c r="E151" s="62"/>
      <c r="F151" s="62"/>
      <c r="G151" s="62" t="str">
        <f>(F151-E151)/E151</f>
        <v>#DIV/0!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D1000">
    <cfRule type="cellIs" dxfId="0" priority="1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0.14"/>
    <col customWidth="1" min="4" max="4" width="10.43"/>
    <col customWidth="1" min="5" max="5" width="28.57"/>
    <col customWidth="1" min="6" max="6" width="29.71"/>
  </cols>
  <sheetData>
    <row r="1" ht="15.75" customHeight="1">
      <c r="A1" s="57" t="s">
        <v>1</v>
      </c>
      <c r="B1" s="57" t="s">
        <v>61</v>
      </c>
      <c r="C1" s="58" t="s">
        <v>42</v>
      </c>
      <c r="D1" s="58" t="s">
        <v>60</v>
      </c>
      <c r="E1" s="57" t="s">
        <v>42</v>
      </c>
      <c r="F1" s="57" t="s">
        <v>60</v>
      </c>
      <c r="G1" s="57" t="s">
        <v>2</v>
      </c>
    </row>
    <row r="2" ht="15.75" customHeight="1">
      <c r="A2" s="59" t="s">
        <v>45</v>
      </c>
      <c r="B2" s="59">
        <v>0.0</v>
      </c>
      <c r="C2" s="42">
        <f>VLOOKUP(CONCATENATE($C$1,A2,B2),'Dados planilhados'!D:L,9,FALSE)</f>
        <v>1005552.167</v>
      </c>
      <c r="D2" s="42">
        <f>VLOOKUP(CONCATENATE($D$1,A2,B2),'Dados planilhados'!D:L,9,FALSE)</f>
        <v>-1116319.667</v>
      </c>
      <c r="E2" s="60"/>
      <c r="F2" s="60"/>
      <c r="G2" s="61">
        <v>45.0</v>
      </c>
    </row>
    <row r="3" ht="15.75" customHeight="1">
      <c r="A3" s="59" t="s">
        <v>45</v>
      </c>
      <c r="B3" s="59">
        <v>5.0</v>
      </c>
      <c r="C3" s="42">
        <f>VLOOKUP(CONCATENATE($C$1,A3,B3),'Dados planilhados'!D:L,9,FALSE)</f>
        <v>1613532.667</v>
      </c>
      <c r="D3" s="42">
        <f>VLOOKUP(CONCATENATE($D$1,A3,B3),'Dados planilhados'!D:L,9,FALSE)</f>
        <v>-433625</v>
      </c>
      <c r="E3" s="60"/>
      <c r="F3" s="60"/>
    </row>
    <row r="4" ht="15.75" customHeight="1">
      <c r="A4" s="59" t="s">
        <v>45</v>
      </c>
      <c r="B4" s="59">
        <v>10.0</v>
      </c>
      <c r="C4" s="42">
        <f>VLOOKUP(CONCATENATE($C$1,A4,B4),'Dados planilhados'!D:L,9,FALSE)</f>
        <v>2745789.833</v>
      </c>
      <c r="D4" s="42">
        <f>VLOOKUP(CONCATENATE($D$1,A4,B4),'Dados planilhados'!D:L,9,FALSE)</f>
        <v>836690</v>
      </c>
    </row>
    <row r="5" ht="15.75" customHeight="1">
      <c r="A5" s="59" t="s">
        <v>45</v>
      </c>
      <c r="B5" s="59">
        <v>15.0</v>
      </c>
      <c r="C5" s="42">
        <f>VLOOKUP(CONCATENATE($C$1,A5,B5),'Dados planilhados'!D:L,9,FALSE)</f>
        <v>4099673.833</v>
      </c>
      <c r="D5" s="42">
        <f>VLOOKUP(CONCATENATE($D$1,A5,B5),'Dados planilhados'!D:L,9,FALSE)</f>
        <v>2408140.333</v>
      </c>
    </row>
    <row r="6" ht="15.75" customHeight="1">
      <c r="A6" s="59" t="s">
        <v>45</v>
      </c>
      <c r="B6" s="59">
        <v>20.0</v>
      </c>
      <c r="C6" s="42">
        <f>VLOOKUP(CONCATENATE($C$1,A6,B6),'Dados planilhados'!D:L,9,FALSE)</f>
        <v>5772533.667</v>
      </c>
      <c r="D6" s="42">
        <f>VLOOKUP(CONCATENATE($D$1,A6,B6),'Dados planilhados'!D:L,9,FALSE)</f>
        <v>4595087.667</v>
      </c>
    </row>
    <row r="7" ht="15.75" customHeight="1">
      <c r="A7" s="59" t="s">
        <v>45</v>
      </c>
      <c r="B7" s="59">
        <v>25.0</v>
      </c>
      <c r="C7" s="42">
        <f>VLOOKUP(CONCATENATE($C$1,A7,B7),'Dados planilhados'!D:L,9,FALSE)</f>
        <v>7609888.333</v>
      </c>
      <c r="D7" s="42">
        <f>VLOOKUP(CONCATENATE($D$1,A7,B7),'Dados planilhados'!D:L,9,FALSE)</f>
        <v>7263425.333</v>
      </c>
    </row>
    <row r="8" ht="15.75" customHeight="1">
      <c r="A8" s="59" t="s">
        <v>45</v>
      </c>
      <c r="B8" s="59">
        <v>30.0</v>
      </c>
      <c r="C8" s="42">
        <f>VLOOKUP(CONCATENATE($C$1,A8,B8),'Dados planilhados'!D:L,9,FALSE)</f>
        <v>9552142</v>
      </c>
      <c r="D8" s="42">
        <f>VLOOKUP(CONCATENATE($D$1,A8,B8),'Dados planilhados'!D:L,9,FALSE)</f>
        <v>10267943.67</v>
      </c>
    </row>
    <row r="9" ht="15.75" customHeight="1">
      <c r="A9" s="59" t="s">
        <v>45</v>
      </c>
      <c r="B9" s="59">
        <v>35.0</v>
      </c>
      <c r="C9" s="42">
        <f>VLOOKUP(CONCATENATE($C$1,A9,B9),'Dados planilhados'!D:L,9,FALSE)</f>
        <v>11663496.5</v>
      </c>
      <c r="D9" s="42">
        <f>VLOOKUP(CONCATENATE($D$1,A9,B9),'Dados planilhados'!D:L,9,FALSE)</f>
        <v>13773931.33</v>
      </c>
    </row>
    <row r="10" ht="15.75" customHeight="1">
      <c r="A10" s="59" t="s">
        <v>45</v>
      </c>
      <c r="B10" s="59">
        <v>40.0</v>
      </c>
      <c r="C10" s="42">
        <f>VLOOKUP(CONCATENATE($C$1,A10,B10),'Dados planilhados'!D:L,9,FALSE)</f>
        <v>13812903.33</v>
      </c>
      <c r="D10" s="42">
        <f>VLOOKUP(CONCATENATE($D$1,A10,B10),'Dados planilhados'!D:L,9,FALSE)</f>
        <v>17708859.67</v>
      </c>
    </row>
    <row r="11" ht="15.75" customHeight="1">
      <c r="A11" s="59" t="s">
        <v>45</v>
      </c>
      <c r="B11" s="59">
        <v>45.0</v>
      </c>
      <c r="C11" s="42">
        <f>VLOOKUP(CONCATENATE($C$1,A11,B11),'Dados planilhados'!D:L,9,FALSE)</f>
        <v>16118488.5</v>
      </c>
      <c r="D11" s="42">
        <f>VLOOKUP(CONCATENATE($D$1,A11,B11),'Dados planilhados'!D:L,9,FALSE)</f>
        <v>21973769.33</v>
      </c>
      <c r="E11" s="62"/>
      <c r="F11" s="62"/>
      <c r="G11" s="62" t="str">
        <f>(F11-E11)/E11</f>
        <v>#DIV/0!</v>
      </c>
    </row>
    <row r="12" ht="15.75" customHeight="1">
      <c r="A12" s="59" t="s">
        <v>46</v>
      </c>
      <c r="B12" s="59">
        <v>0.0</v>
      </c>
      <c r="C12" s="42">
        <f>VLOOKUP(CONCATENATE($C$1,A12,B12),'Dados planilhados'!D:L,9,FALSE)</f>
        <v>1483320.833</v>
      </c>
      <c r="D12" s="42">
        <f>VLOOKUP(CONCATENATE($D$1,A12,B12),'Dados planilhados'!D:L,9,FALSE)</f>
        <v>-586600.3333</v>
      </c>
    </row>
    <row r="13" ht="15.75" customHeight="1">
      <c r="A13" s="59" t="s">
        <v>46</v>
      </c>
      <c r="B13" s="59">
        <v>5.0</v>
      </c>
      <c r="C13" s="42">
        <f>VLOOKUP(CONCATENATE($C$1,A13,B13),'Dados planilhados'!D:L,9,FALSE)</f>
        <v>1916537.333</v>
      </c>
      <c r="D13" s="42">
        <f>VLOOKUP(CONCATENATE($D$1,A13,B13),'Dados planilhados'!D:L,9,FALSE)</f>
        <v>-206813.3333</v>
      </c>
    </row>
    <row r="14" ht="15.75" customHeight="1">
      <c r="A14" s="59" t="s">
        <v>46</v>
      </c>
      <c r="B14" s="59">
        <v>10.0</v>
      </c>
      <c r="C14" s="42">
        <f>VLOOKUP(CONCATENATE($C$1,A14,B14),'Dados planilhados'!D:L,9,FALSE)</f>
        <v>2558837.5</v>
      </c>
      <c r="D14" s="42">
        <f>VLOOKUP(CONCATENATE($D$1,A14,B14),'Dados planilhados'!D:L,9,FALSE)</f>
        <v>450344.6667</v>
      </c>
    </row>
    <row r="15" ht="15.75" customHeight="1">
      <c r="A15" s="59" t="s">
        <v>46</v>
      </c>
      <c r="B15" s="59">
        <v>15.0</v>
      </c>
      <c r="C15" s="42">
        <f>VLOOKUP(CONCATENATE($C$1,A15,B15),'Dados planilhados'!D:L,9,FALSE)</f>
        <v>3342269.833</v>
      </c>
      <c r="D15" s="42">
        <f>VLOOKUP(CONCATENATE($D$1,A15,B15),'Dados planilhados'!D:L,9,FALSE)</f>
        <v>1237145.333</v>
      </c>
    </row>
    <row r="16" ht="15.75" customHeight="1">
      <c r="A16" s="59" t="s">
        <v>46</v>
      </c>
      <c r="B16" s="59">
        <v>20.0</v>
      </c>
      <c r="C16" s="42">
        <f>VLOOKUP(CONCATENATE($C$1,A16,B16),'Dados planilhados'!D:L,9,FALSE)</f>
        <v>4291665.333</v>
      </c>
      <c r="D16" s="42">
        <f>VLOOKUP(CONCATENATE($D$1,A16,B16),'Dados planilhados'!D:L,9,FALSE)</f>
        <v>2404472.333</v>
      </c>
    </row>
    <row r="17" ht="15.75" customHeight="1">
      <c r="A17" s="59" t="s">
        <v>46</v>
      </c>
      <c r="B17" s="59">
        <v>25.0</v>
      </c>
      <c r="C17" s="42">
        <f>VLOOKUP(CONCATENATE($C$1,A17,B17),'Dados planilhados'!D:L,9,FALSE)</f>
        <v>5374953</v>
      </c>
      <c r="D17" s="42">
        <f>VLOOKUP(CONCATENATE($D$1,A17,B17),'Dados planilhados'!D:L,9,FALSE)</f>
        <v>3816657.667</v>
      </c>
    </row>
    <row r="18" ht="15.75" customHeight="1">
      <c r="A18" s="59" t="s">
        <v>46</v>
      </c>
      <c r="B18" s="59">
        <v>30.0</v>
      </c>
      <c r="C18" s="42">
        <f>VLOOKUP(CONCATENATE($C$1,A18,B18),'Dados planilhados'!D:L,9,FALSE)</f>
        <v>6583734.667</v>
      </c>
      <c r="D18" s="42">
        <f>VLOOKUP(CONCATENATE($D$1,A18,B18),'Dados planilhados'!D:L,9,FALSE)</f>
        <v>5686195.333</v>
      </c>
    </row>
    <row r="19" ht="15.75" customHeight="1">
      <c r="A19" s="59" t="s">
        <v>46</v>
      </c>
      <c r="B19" s="59">
        <v>35.0</v>
      </c>
      <c r="C19" s="42">
        <f>VLOOKUP(CONCATENATE($C$1,A19,B19),'Dados planilhados'!D:L,9,FALSE)</f>
        <v>7947705.833</v>
      </c>
      <c r="D19" s="42">
        <f>VLOOKUP(CONCATENATE($D$1,A19,B19),'Dados planilhados'!D:L,9,FALSE)</f>
        <v>7781494</v>
      </c>
    </row>
    <row r="20" ht="15.75" customHeight="1">
      <c r="A20" s="59" t="s">
        <v>46</v>
      </c>
      <c r="B20" s="59">
        <v>40.0</v>
      </c>
      <c r="C20" s="42">
        <f>VLOOKUP(CONCATENATE($C$1,A20,B20),'Dados planilhados'!D:L,9,FALSE)</f>
        <v>9328726</v>
      </c>
      <c r="D20" s="42">
        <f>VLOOKUP(CONCATENATE($D$1,A20,B20),'Dados planilhados'!D:L,9,FALSE)</f>
        <v>10269650</v>
      </c>
    </row>
    <row r="21" ht="15.75" customHeight="1">
      <c r="A21" s="59" t="s">
        <v>46</v>
      </c>
      <c r="B21" s="59">
        <v>45.0</v>
      </c>
      <c r="C21" s="42">
        <f>VLOOKUP(CONCATENATE($C$1,A21,B21),'Dados planilhados'!D:L,9,FALSE)</f>
        <v>10860869.17</v>
      </c>
      <c r="D21" s="42">
        <f>VLOOKUP(CONCATENATE($D$1,A21,B21),'Dados planilhados'!D:L,9,FALSE)</f>
        <v>13093039.33</v>
      </c>
      <c r="E21" s="62"/>
      <c r="F21" s="62"/>
      <c r="G21" s="62" t="str">
        <f>(F21-E21)/E21</f>
        <v>#DIV/0!</v>
      </c>
    </row>
    <row r="22" ht="15.75" customHeight="1">
      <c r="A22" s="59" t="s">
        <v>47</v>
      </c>
      <c r="B22" s="59">
        <v>0.0</v>
      </c>
      <c r="C22" s="42">
        <f>VLOOKUP(CONCATENATE($C$1,A22,B22),'Dados planilhados'!D:L,9,FALSE)</f>
        <v>1040200.5</v>
      </c>
      <c r="D22" s="42">
        <f>VLOOKUP(CONCATENATE($D$1,A22,B22),'Dados planilhados'!D:L,9,FALSE)</f>
        <v>-613293</v>
      </c>
    </row>
    <row r="23" ht="15.75" customHeight="1">
      <c r="A23" s="59" t="s">
        <v>47</v>
      </c>
      <c r="B23" s="59">
        <v>5.0</v>
      </c>
      <c r="C23" s="42">
        <f>VLOOKUP(CONCATENATE($C$1,A23,B23),'Dados planilhados'!D:L,9,FALSE)</f>
        <v>1310601</v>
      </c>
      <c r="D23" s="42">
        <f>VLOOKUP(CONCATENATE($D$1,A23,B23),'Dados planilhados'!D:L,9,FALSE)</f>
        <v>-301927.6667</v>
      </c>
    </row>
    <row r="24" ht="15.75" customHeight="1">
      <c r="A24" s="59" t="s">
        <v>47</v>
      </c>
      <c r="B24" s="59">
        <v>10.0</v>
      </c>
      <c r="C24" s="42">
        <f>VLOOKUP(CONCATENATE($C$1,A24,B24),'Dados planilhados'!D:L,9,FALSE)</f>
        <v>1954809</v>
      </c>
      <c r="D24" s="42">
        <f>VLOOKUP(CONCATENATE($D$1,A24,B24),'Dados planilhados'!D:L,9,FALSE)</f>
        <v>265849</v>
      </c>
    </row>
    <row r="25" ht="15.75" customHeight="1">
      <c r="A25" s="59" t="s">
        <v>47</v>
      </c>
      <c r="B25" s="59">
        <v>15.0</v>
      </c>
      <c r="C25" s="42">
        <f>VLOOKUP(CONCATENATE($C$1,A25,B25),'Dados planilhados'!D:L,9,FALSE)</f>
        <v>2958702.167</v>
      </c>
      <c r="D25" s="42">
        <f>VLOOKUP(CONCATENATE($D$1,A25,B25),'Dados planilhados'!D:L,9,FALSE)</f>
        <v>952675.3333</v>
      </c>
    </row>
    <row r="26" ht="15.75" customHeight="1">
      <c r="A26" s="59" t="s">
        <v>47</v>
      </c>
      <c r="B26" s="59">
        <v>20.0</v>
      </c>
      <c r="C26" s="42">
        <f>VLOOKUP(CONCATENATE($C$1,A26,B26),'Dados planilhados'!D:L,9,FALSE)</f>
        <v>3729857.667</v>
      </c>
      <c r="D26" s="42">
        <f>VLOOKUP(CONCATENATE($D$1,A26,B26),'Dados planilhados'!D:L,9,FALSE)</f>
        <v>1868757.333</v>
      </c>
    </row>
    <row r="27" ht="15.75" customHeight="1">
      <c r="A27" s="59" t="s">
        <v>47</v>
      </c>
      <c r="B27" s="59">
        <v>25.0</v>
      </c>
      <c r="C27" s="42">
        <f>VLOOKUP(CONCATENATE($C$1,A27,B27),'Dados planilhados'!D:L,9,FALSE)</f>
        <v>4626281.333</v>
      </c>
      <c r="D27" s="42">
        <f>VLOOKUP(CONCATENATE($D$1,A27,B27),'Dados planilhados'!D:L,9,FALSE)</f>
        <v>3101498.333</v>
      </c>
    </row>
    <row r="28" ht="15.75" customHeight="1">
      <c r="A28" s="59" t="s">
        <v>47</v>
      </c>
      <c r="B28" s="59">
        <v>30.0</v>
      </c>
      <c r="C28" s="42">
        <f>VLOOKUP(CONCATENATE($C$1,A28,B28),'Dados planilhados'!D:L,9,FALSE)</f>
        <v>5654975</v>
      </c>
      <c r="D28" s="42">
        <f>VLOOKUP(CONCATENATE($D$1,A28,B28),'Dados planilhados'!D:L,9,FALSE)</f>
        <v>4607531.333</v>
      </c>
    </row>
    <row r="29" ht="15.75" customHeight="1">
      <c r="A29" s="59" t="s">
        <v>47</v>
      </c>
      <c r="B29" s="59">
        <v>35.0</v>
      </c>
      <c r="C29" s="42">
        <f>VLOOKUP(CONCATENATE($C$1,A29,B29),'Dados planilhados'!D:L,9,FALSE)</f>
        <v>6733641.5</v>
      </c>
      <c r="D29" s="42">
        <f>VLOOKUP(CONCATENATE($D$1,A29,B29),'Dados planilhados'!D:L,9,FALSE)</f>
        <v>6344222.667</v>
      </c>
    </row>
    <row r="30" ht="15.75" customHeight="1">
      <c r="A30" s="59" t="s">
        <v>47</v>
      </c>
      <c r="B30" s="59">
        <v>40.0</v>
      </c>
      <c r="C30" s="42">
        <f>VLOOKUP(CONCATENATE($C$1,A30,B30),'Dados planilhados'!D:L,9,FALSE)</f>
        <v>7944101.333</v>
      </c>
      <c r="D30" s="42">
        <f>VLOOKUP(CONCATENATE($D$1,A30,B30),'Dados planilhados'!D:L,9,FALSE)</f>
        <v>9151435.667</v>
      </c>
    </row>
    <row r="31" ht="15.75" customHeight="1">
      <c r="A31" s="59" t="s">
        <v>47</v>
      </c>
      <c r="B31" s="59">
        <v>45.0</v>
      </c>
      <c r="C31" s="42">
        <f>VLOOKUP(CONCATENATE($C$1,A31,B31),'Dados planilhados'!D:L,9,FALSE)</f>
        <v>9246989.167</v>
      </c>
      <c r="D31" s="42">
        <f>VLOOKUP(CONCATENATE($D$1,A31,B31),'Dados planilhados'!D:L,9,FALSE)</f>
        <v>11669266.33</v>
      </c>
      <c r="E31" s="62"/>
      <c r="F31" s="62"/>
      <c r="G31" s="62" t="str">
        <f>(F31-E31)/E31</f>
        <v>#DIV/0!</v>
      </c>
    </row>
    <row r="32" ht="15.75" customHeight="1">
      <c r="A32" s="59" t="s">
        <v>48</v>
      </c>
      <c r="B32" s="59">
        <v>0.0</v>
      </c>
      <c r="C32" s="42">
        <f>VLOOKUP(CONCATENATE($C$1,A32,B32),'Dados planilhados'!D:L,9,FALSE)</f>
        <v>299045.1667</v>
      </c>
      <c r="D32" s="42">
        <f>VLOOKUP(CONCATENATE($D$1,A32,B32),'Dados planilhados'!D:L,9,FALSE)</f>
        <v>-777767.6667</v>
      </c>
    </row>
    <row r="33" ht="15.75" customHeight="1">
      <c r="A33" s="59" t="s">
        <v>48</v>
      </c>
      <c r="B33" s="59">
        <v>5.0</v>
      </c>
      <c r="C33" s="42">
        <f>VLOOKUP(CONCATENATE($C$1,A33,B33),'Dados planilhados'!D:L,9,FALSE)</f>
        <v>606122</v>
      </c>
      <c r="D33" s="42">
        <f>VLOOKUP(CONCATENATE($D$1,A33,B33),'Dados planilhados'!D:L,9,FALSE)</f>
        <v>-604504</v>
      </c>
    </row>
    <row r="34" ht="15.75" customHeight="1">
      <c r="A34" s="59" t="s">
        <v>48</v>
      </c>
      <c r="B34" s="59">
        <v>10.0</v>
      </c>
      <c r="C34" s="42">
        <f>VLOOKUP(CONCATENATE($C$1,A34,B34),'Dados planilhados'!D:L,9,FALSE)</f>
        <v>1066190.833</v>
      </c>
      <c r="D34" s="42">
        <f>VLOOKUP(CONCATENATE($D$1,A34,B34),'Dados planilhados'!D:L,9,FALSE)</f>
        <v>-37010.66667</v>
      </c>
    </row>
    <row r="35" ht="15.75" customHeight="1">
      <c r="A35" s="59" t="s">
        <v>48</v>
      </c>
      <c r="B35" s="59">
        <v>15.0</v>
      </c>
      <c r="C35" s="42">
        <f>VLOOKUP(CONCATENATE($C$1,A35,B35),'Dados planilhados'!D:L,9,FALSE)</f>
        <v>1638731.167</v>
      </c>
      <c r="D35" s="42">
        <f>VLOOKUP(CONCATENATE($D$1,A35,B35),'Dados planilhados'!D:L,9,FALSE)</f>
        <v>730445</v>
      </c>
    </row>
    <row r="36" ht="15.75" customHeight="1">
      <c r="A36" s="59" t="s">
        <v>48</v>
      </c>
      <c r="B36" s="59">
        <v>20.0</v>
      </c>
      <c r="C36" s="42">
        <f>VLOOKUP(CONCATENATE($C$1,A36,B36),'Dados planilhados'!D:L,9,FALSE)</f>
        <v>2507253</v>
      </c>
      <c r="D36" s="42">
        <f>VLOOKUP(CONCATENATE($D$1,A36,B36),'Dados planilhados'!D:L,9,FALSE)</f>
        <v>1750201.333</v>
      </c>
    </row>
    <row r="37" ht="15.75" customHeight="1">
      <c r="A37" s="59" t="s">
        <v>48</v>
      </c>
      <c r="B37" s="59">
        <v>25.0</v>
      </c>
      <c r="C37" s="42">
        <f>VLOOKUP(CONCATENATE($C$1,A37,B37),'Dados planilhados'!D:L,9,FALSE)</f>
        <v>3360938.333</v>
      </c>
      <c r="D37" s="42">
        <f>VLOOKUP(CONCATENATE($D$1,A37,B37),'Dados planilhados'!D:L,9,FALSE)</f>
        <v>2919775.667</v>
      </c>
    </row>
    <row r="38" ht="15.75" customHeight="1">
      <c r="A38" s="59" t="s">
        <v>48</v>
      </c>
      <c r="B38" s="59">
        <v>30.0</v>
      </c>
      <c r="C38" s="42">
        <f>VLOOKUP(CONCATENATE($C$1,A38,B38),'Dados planilhados'!D:L,9,FALSE)</f>
        <v>4211130</v>
      </c>
      <c r="D38" s="42">
        <f>VLOOKUP(CONCATENATE($D$1,A38,B38),'Dados planilhados'!D:L,9,FALSE)</f>
        <v>4357434</v>
      </c>
    </row>
    <row r="39" ht="15.75" customHeight="1">
      <c r="A39" s="59" t="s">
        <v>48</v>
      </c>
      <c r="B39" s="59">
        <v>35.0</v>
      </c>
      <c r="C39" s="42">
        <f>VLOOKUP(CONCATENATE($C$1,A39,B39),'Dados planilhados'!D:L,9,FALSE)</f>
        <v>5165138.167</v>
      </c>
      <c r="D39" s="42">
        <f>VLOOKUP(CONCATENATE($D$1,A39,B39),'Dados planilhados'!D:L,9,FALSE)</f>
        <v>6048095.667</v>
      </c>
    </row>
    <row r="40" ht="15.75" customHeight="1">
      <c r="A40" s="59" t="s">
        <v>48</v>
      </c>
      <c r="B40" s="59">
        <v>40.0</v>
      </c>
      <c r="C40" s="42">
        <f>VLOOKUP(CONCATENATE($C$1,A40,B40),'Dados planilhados'!D:L,9,FALSE)</f>
        <v>6209451.667</v>
      </c>
      <c r="D40" s="42">
        <f>VLOOKUP(CONCATENATE($D$1,A40,B40),'Dados planilhados'!D:L,9,FALSE)</f>
        <v>8036015</v>
      </c>
    </row>
    <row r="41" ht="15.75" customHeight="1">
      <c r="A41" s="59" t="s">
        <v>48</v>
      </c>
      <c r="B41" s="59">
        <v>45.0</v>
      </c>
      <c r="C41" s="42">
        <f>VLOOKUP(CONCATENATE($C$1,A41,B41),'Dados planilhados'!D:L,9,FALSE)</f>
        <v>7299422.833</v>
      </c>
      <c r="D41" s="42">
        <f>VLOOKUP(CONCATENATE($D$1,A41,B41),'Dados planilhados'!D:L,9,FALSE)</f>
        <v>10292706.67</v>
      </c>
      <c r="E41" s="62"/>
      <c r="F41" s="62"/>
      <c r="G41" s="62" t="str">
        <f>(F41-E41)/E41</f>
        <v>#DIV/0!</v>
      </c>
    </row>
    <row r="42" ht="15.75" customHeight="1">
      <c r="A42" s="59" t="s">
        <v>49</v>
      </c>
      <c r="B42" s="59">
        <v>0.0</v>
      </c>
      <c r="C42" s="42">
        <f>VLOOKUP(CONCATENATE($C$1,A42,B42),'Dados planilhados'!D:L,9,FALSE)</f>
        <v>1046591.167</v>
      </c>
      <c r="D42" s="42">
        <f>VLOOKUP(CONCATENATE($D$1,A42,B42),'Dados planilhados'!D:L,9,FALSE)</f>
        <v>-585405</v>
      </c>
    </row>
    <row r="43" ht="15.75" customHeight="1">
      <c r="A43" s="59" t="s">
        <v>49</v>
      </c>
      <c r="B43" s="59">
        <v>5.0</v>
      </c>
      <c r="C43" s="42">
        <f>VLOOKUP(CONCATENATE($C$1,A43,B43),'Dados planilhados'!D:L,9,FALSE)</f>
        <v>1507761.667</v>
      </c>
      <c r="D43" s="42">
        <f>VLOOKUP(CONCATENATE($D$1,A43,B43),'Dados planilhados'!D:L,9,FALSE)</f>
        <v>-102756.6667</v>
      </c>
    </row>
    <row r="44" ht="15.75" customHeight="1">
      <c r="A44" s="59" t="s">
        <v>49</v>
      </c>
      <c r="B44" s="59">
        <v>10.0</v>
      </c>
      <c r="C44" s="42">
        <f>VLOOKUP(CONCATENATE($C$1,A44,B44),'Dados planilhados'!D:L,9,FALSE)</f>
        <v>2327242.167</v>
      </c>
      <c r="D44" s="42">
        <f>VLOOKUP(CONCATENATE($D$1,A44,B44),'Dados planilhados'!D:L,9,FALSE)</f>
        <v>780559.3333</v>
      </c>
    </row>
    <row r="45" ht="15.75" customHeight="1">
      <c r="A45" s="59" t="s">
        <v>49</v>
      </c>
      <c r="B45" s="59">
        <v>15.0</v>
      </c>
      <c r="C45" s="42">
        <f>VLOOKUP(CONCATENATE($C$1,A45,B45),'Dados planilhados'!D:L,9,FALSE)</f>
        <v>3205219.167</v>
      </c>
      <c r="D45" s="42">
        <f>VLOOKUP(CONCATENATE($D$1,A45,B45),'Dados planilhados'!D:L,9,FALSE)</f>
        <v>1728464</v>
      </c>
    </row>
    <row r="46" ht="15.75" customHeight="1">
      <c r="A46" s="59" t="s">
        <v>49</v>
      </c>
      <c r="B46" s="59">
        <v>20.0</v>
      </c>
      <c r="C46" s="42">
        <f>VLOOKUP(CONCATENATE($C$1,A46,B46),'Dados planilhados'!D:L,9,FALSE)</f>
        <v>4300914</v>
      </c>
      <c r="D46" s="42">
        <f>VLOOKUP(CONCATENATE($D$1,A46,B46),'Dados planilhados'!D:L,9,FALSE)</f>
        <v>3022810.333</v>
      </c>
    </row>
    <row r="47" ht="15.75" customHeight="1">
      <c r="A47" s="59" t="s">
        <v>49</v>
      </c>
      <c r="B47" s="59">
        <v>25.0</v>
      </c>
      <c r="C47" s="42">
        <f>VLOOKUP(CONCATENATE($C$1,A47,B47),'Dados planilhados'!D:L,9,FALSE)</f>
        <v>5592048.333</v>
      </c>
      <c r="D47" s="42">
        <f>VLOOKUP(CONCATENATE($D$1,A47,B47),'Dados planilhados'!D:L,9,FALSE)</f>
        <v>4659674.333</v>
      </c>
    </row>
    <row r="48" ht="15.75" customHeight="1">
      <c r="A48" s="59" t="s">
        <v>49</v>
      </c>
      <c r="B48" s="59">
        <v>30.0</v>
      </c>
      <c r="C48" s="42">
        <f>VLOOKUP(CONCATENATE($C$1,A48,B48),'Dados planilhados'!D:L,9,FALSE)</f>
        <v>7014310.667</v>
      </c>
      <c r="D48" s="42">
        <f>VLOOKUP(CONCATENATE($D$1,A48,B48),'Dados planilhados'!D:L,9,FALSE)</f>
        <v>6582087</v>
      </c>
    </row>
    <row r="49" ht="15.75" customHeight="1">
      <c r="A49" s="59" t="s">
        <v>49</v>
      </c>
      <c r="B49" s="59">
        <v>35.0</v>
      </c>
      <c r="C49" s="42">
        <f>VLOOKUP(CONCATENATE($C$1,A49,B49),'Dados planilhados'!D:L,9,FALSE)</f>
        <v>8417638.5</v>
      </c>
      <c r="D49" s="42">
        <f>VLOOKUP(CONCATENATE($D$1,A49,B49),'Dados planilhados'!D:L,9,FALSE)</f>
        <v>8783418.333</v>
      </c>
    </row>
    <row r="50" ht="15.75" customHeight="1">
      <c r="A50" s="59" t="s">
        <v>49</v>
      </c>
      <c r="B50" s="59">
        <v>40.0</v>
      </c>
      <c r="C50" s="42">
        <f>VLOOKUP(CONCATENATE($C$1,A50,B50),'Dados planilhados'!D:L,9,FALSE)</f>
        <v>9946775.667</v>
      </c>
      <c r="D50" s="42">
        <f>VLOOKUP(CONCATENATE($D$1,A50,B50),'Dados planilhados'!D:L,9,FALSE)</f>
        <v>11202829.33</v>
      </c>
    </row>
    <row r="51" ht="15.75" customHeight="1">
      <c r="A51" s="59" t="s">
        <v>49</v>
      </c>
      <c r="B51" s="59">
        <v>45.0</v>
      </c>
      <c r="C51" s="42">
        <f>VLOOKUP(CONCATENATE($C$1,A51,B51),'Dados planilhados'!D:L,9,FALSE)</f>
        <v>11602546.83</v>
      </c>
      <c r="D51" s="42">
        <f>VLOOKUP(CONCATENATE($D$1,A51,B51),'Dados planilhados'!D:L,9,FALSE)</f>
        <v>13910638</v>
      </c>
      <c r="E51" s="62"/>
      <c r="F51" s="62"/>
      <c r="G51" s="62" t="str">
        <f>(F51-E51)/E51</f>
        <v>#DIV/0!</v>
      </c>
    </row>
    <row r="52" ht="15.75" customHeight="1">
      <c r="A52" s="59" t="s">
        <v>50</v>
      </c>
      <c r="B52" s="59">
        <v>0.0</v>
      </c>
      <c r="C52" s="42">
        <f>VLOOKUP(CONCATENATE($C$1,A52,B52),'Dados planilhados'!D:L,9,FALSE)</f>
        <v>1537016.167</v>
      </c>
      <c r="D52" s="42">
        <f>VLOOKUP(CONCATENATE($D$1,A52,B52),'Dados planilhados'!D:L,9,FALSE)</f>
        <v>188426</v>
      </c>
    </row>
    <row r="53" ht="15.75" customHeight="1">
      <c r="A53" s="59" t="s">
        <v>50</v>
      </c>
      <c r="B53" s="59">
        <v>5.0</v>
      </c>
      <c r="C53" s="42">
        <f>VLOOKUP(CONCATENATE($C$1,A53,B53),'Dados planilhados'!D:L,9,FALSE)</f>
        <v>1978516</v>
      </c>
      <c r="D53" s="42">
        <f>VLOOKUP(CONCATENATE($D$1,A53,B53),'Dados planilhados'!D:L,9,FALSE)</f>
        <v>656248</v>
      </c>
    </row>
    <row r="54" ht="15.75" customHeight="1">
      <c r="A54" s="59" t="s">
        <v>50</v>
      </c>
      <c r="B54" s="59">
        <v>10.0</v>
      </c>
      <c r="C54" s="42">
        <f>VLOOKUP(CONCATENATE($C$1,A54,B54),'Dados planilhados'!D:L,9,FALSE)</f>
        <v>2523682.5</v>
      </c>
      <c r="D54" s="42">
        <f>VLOOKUP(CONCATENATE($D$1,A54,B54),'Dados planilhados'!D:L,9,FALSE)</f>
        <v>1334623</v>
      </c>
    </row>
    <row r="55" ht="15.75" customHeight="1">
      <c r="A55" s="59" t="s">
        <v>50</v>
      </c>
      <c r="B55" s="59">
        <v>15.0</v>
      </c>
      <c r="C55" s="42">
        <f>VLOOKUP(CONCATENATE($C$1,A55,B55),'Dados planilhados'!D:L,9,FALSE)</f>
        <v>3123183.5</v>
      </c>
      <c r="D55" s="42">
        <f>VLOOKUP(CONCATENATE($D$1,A55,B55),'Dados planilhados'!D:L,9,FALSE)</f>
        <v>2082134</v>
      </c>
    </row>
    <row r="56" ht="15.75" customHeight="1">
      <c r="A56" s="59" t="s">
        <v>50</v>
      </c>
      <c r="B56" s="59">
        <v>20.0</v>
      </c>
      <c r="C56" s="42">
        <f>VLOOKUP(CONCATENATE($C$1,A56,B56),'Dados planilhados'!D:L,9,FALSE)</f>
        <v>3895597.333</v>
      </c>
      <c r="D56" s="42">
        <f>VLOOKUP(CONCATENATE($D$1,A56,B56),'Dados planilhados'!D:L,9,FALSE)</f>
        <v>3272004.333</v>
      </c>
    </row>
    <row r="57" ht="15.75" customHeight="1">
      <c r="A57" s="59" t="s">
        <v>50</v>
      </c>
      <c r="B57" s="59">
        <v>25.0</v>
      </c>
      <c r="C57" s="42">
        <f>VLOOKUP(CONCATENATE($C$1,A57,B57),'Dados planilhados'!D:L,9,FALSE)</f>
        <v>4724864.667</v>
      </c>
      <c r="D57" s="42">
        <f>VLOOKUP(CONCATENATE($D$1,A57,B57),'Dados planilhados'!D:L,9,FALSE)</f>
        <v>4856657.667</v>
      </c>
    </row>
    <row r="58" ht="15.75" customHeight="1">
      <c r="A58" s="59" t="s">
        <v>50</v>
      </c>
      <c r="B58" s="59">
        <v>30.0</v>
      </c>
      <c r="C58" s="42">
        <f>VLOOKUP(CONCATENATE($C$1,A58,B58),'Dados planilhados'!D:L,9,FALSE)</f>
        <v>5603220.667</v>
      </c>
      <c r="D58" s="42">
        <f>VLOOKUP(CONCATENATE($D$1,A58,B58),'Dados planilhados'!D:L,9,FALSE)</f>
        <v>6676764.333</v>
      </c>
    </row>
    <row r="59" ht="15.75" customHeight="1">
      <c r="A59" s="59" t="s">
        <v>50</v>
      </c>
      <c r="B59" s="59">
        <v>35.0</v>
      </c>
      <c r="C59" s="42">
        <f>VLOOKUP(CONCATENATE($C$1,A59,B59),'Dados planilhados'!D:L,9,FALSE)</f>
        <v>6606802.167</v>
      </c>
      <c r="D59" s="42">
        <f>VLOOKUP(CONCATENATE($D$1,A59,B59),'Dados planilhados'!D:L,9,FALSE)</f>
        <v>8945001.333</v>
      </c>
    </row>
    <row r="60" ht="15.75" customHeight="1">
      <c r="A60" s="59" t="s">
        <v>50</v>
      </c>
      <c r="B60" s="59">
        <v>40.0</v>
      </c>
      <c r="C60" s="42">
        <f>VLOOKUP(CONCATENATE($C$1,A60,B60),'Dados planilhados'!D:L,9,FALSE)</f>
        <v>7662778.333</v>
      </c>
      <c r="D60" s="42">
        <f>VLOOKUP(CONCATENATE($D$1,A60,B60),'Dados planilhados'!D:L,9,FALSE)</f>
        <v>11625583</v>
      </c>
    </row>
    <row r="61" ht="15.75" customHeight="1">
      <c r="A61" s="59" t="s">
        <v>50</v>
      </c>
      <c r="B61" s="59">
        <v>45.0</v>
      </c>
      <c r="C61" s="42">
        <f>VLOOKUP(CONCATENATE($C$1,A61,B61),'Dados planilhados'!D:L,9,FALSE)</f>
        <v>8811945.833</v>
      </c>
      <c r="D61" s="42">
        <f>VLOOKUP(CONCATENATE($D$1,A61,B61),'Dados planilhados'!D:L,9,FALSE)</f>
        <v>14683024.67</v>
      </c>
      <c r="E61" s="62"/>
      <c r="F61" s="62"/>
      <c r="G61" s="62" t="str">
        <f>(F61-E61)/E61</f>
        <v>#DIV/0!</v>
      </c>
    </row>
    <row r="62" ht="15.75" customHeight="1">
      <c r="A62" s="59" t="s">
        <v>51</v>
      </c>
      <c r="B62" s="59">
        <v>0.0</v>
      </c>
      <c r="C62" s="42">
        <f>VLOOKUP(CONCATENATE($C$1,A62,B62),'Dados planilhados'!D:L,9,FALSE)</f>
        <v>2335663</v>
      </c>
      <c r="D62" s="42">
        <f>VLOOKUP(CONCATENATE($D$1,A62,B62),'Dados planilhados'!D:L,9,FALSE)</f>
        <v>1513005.833</v>
      </c>
    </row>
    <row r="63" ht="15.75" customHeight="1">
      <c r="A63" s="59" t="s">
        <v>51</v>
      </c>
      <c r="B63" s="59">
        <v>5.0</v>
      </c>
      <c r="C63" s="42">
        <f>VLOOKUP(CONCATENATE($C$1,A63,B63),'Dados planilhados'!D:L,9,FALSE)</f>
        <v>2732401.5</v>
      </c>
      <c r="D63" s="42">
        <f>VLOOKUP(CONCATENATE($D$1,A63,B63),'Dados planilhados'!D:L,9,FALSE)</f>
        <v>2009006.333</v>
      </c>
    </row>
    <row r="64" ht="15.75" customHeight="1">
      <c r="A64" s="59" t="s">
        <v>51</v>
      </c>
      <c r="B64" s="59">
        <v>10.0</v>
      </c>
      <c r="C64" s="42">
        <f>VLOOKUP(CONCATENATE($C$1,A64,B64),'Dados planilhados'!D:L,9,FALSE)</f>
        <v>3238552.5</v>
      </c>
      <c r="D64" s="42">
        <f>VLOOKUP(CONCATENATE($D$1,A64,B64),'Dados planilhados'!D:L,9,FALSE)</f>
        <v>2709963</v>
      </c>
    </row>
    <row r="65" ht="15.75" customHeight="1">
      <c r="A65" s="59" t="s">
        <v>51</v>
      </c>
      <c r="B65" s="59">
        <v>15.0</v>
      </c>
      <c r="C65" s="42">
        <f>VLOOKUP(CONCATENATE($C$1,A65,B65),'Dados planilhados'!D:L,9,FALSE)</f>
        <v>4267680.167</v>
      </c>
      <c r="D65" s="42">
        <f>VLOOKUP(CONCATENATE($D$1,A65,B65),'Dados planilhados'!D:L,9,FALSE)</f>
        <v>3478473</v>
      </c>
    </row>
    <row r="66" ht="15.75" customHeight="1">
      <c r="A66" s="59" t="s">
        <v>51</v>
      </c>
      <c r="B66" s="59">
        <v>20.0</v>
      </c>
      <c r="C66" s="42">
        <f>VLOOKUP(CONCATENATE($C$1,A66,B66),'Dados planilhados'!D:L,9,FALSE)</f>
        <v>5024265.667</v>
      </c>
      <c r="D66" s="42">
        <f>VLOOKUP(CONCATENATE($D$1,A66,B66),'Dados planilhados'!D:L,9,FALSE)</f>
        <v>4114116.333</v>
      </c>
    </row>
    <row r="67" ht="15.75" customHeight="1">
      <c r="A67" s="59" t="s">
        <v>51</v>
      </c>
      <c r="B67" s="59">
        <v>25.0</v>
      </c>
      <c r="C67" s="42">
        <f>VLOOKUP(CONCATENATE($C$1,A67,B67),'Dados planilhados'!D:L,9,FALSE)</f>
        <v>5795853</v>
      </c>
      <c r="D67" s="42">
        <f>VLOOKUP(CONCATENATE($D$1,A67,B67),'Dados planilhados'!D:L,9,FALSE)</f>
        <v>5463580.667</v>
      </c>
    </row>
    <row r="68" ht="15.75" customHeight="1">
      <c r="A68" s="59" t="s">
        <v>51</v>
      </c>
      <c r="B68" s="59">
        <v>30.0</v>
      </c>
      <c r="C68" s="42">
        <f>VLOOKUP(CONCATENATE($C$1,A68,B68),'Dados planilhados'!D:L,9,FALSE)</f>
        <v>6705337</v>
      </c>
      <c r="D68" s="42">
        <f>VLOOKUP(CONCATENATE($D$1,A68,B68),'Dados planilhados'!D:L,9,FALSE)</f>
        <v>7142518.333</v>
      </c>
    </row>
    <row r="69" ht="15.75" customHeight="1">
      <c r="A69" s="59" t="s">
        <v>51</v>
      </c>
      <c r="B69" s="59">
        <v>35.0</v>
      </c>
      <c r="C69" s="42">
        <f>VLOOKUP(CONCATENATE($C$1,A69,B69),'Dados planilhados'!D:L,9,FALSE)</f>
        <v>7647218.167</v>
      </c>
      <c r="D69" s="42">
        <f>VLOOKUP(CONCATENATE($D$1,A69,B69),'Dados planilhados'!D:L,9,FALSE)</f>
        <v>9071263.667</v>
      </c>
    </row>
    <row r="70" ht="15.75" customHeight="1">
      <c r="A70" s="59" t="s">
        <v>51</v>
      </c>
      <c r="B70" s="59">
        <v>40.0</v>
      </c>
      <c r="C70" s="42">
        <f>VLOOKUP(CONCATENATE($C$1,A70,B70),'Dados planilhados'!D:L,9,FALSE)</f>
        <v>8698252.333</v>
      </c>
      <c r="D70" s="42">
        <f>VLOOKUP(CONCATENATE($D$1,A70,B70),'Dados planilhados'!D:L,9,FALSE)</f>
        <v>11334112</v>
      </c>
    </row>
    <row r="71" ht="15.75" customHeight="1">
      <c r="A71" s="59" t="s">
        <v>51</v>
      </c>
      <c r="B71" s="59">
        <v>45.0</v>
      </c>
      <c r="C71" s="42">
        <f>VLOOKUP(CONCATENATE($C$1,A71,B71),'Dados planilhados'!D:L,9,FALSE)</f>
        <v>9837381.167</v>
      </c>
      <c r="D71" s="42">
        <f>VLOOKUP(CONCATENATE($D$1,A71,B71),'Dados planilhados'!D:L,9,FALSE)</f>
        <v>13896875.33</v>
      </c>
      <c r="E71" s="62"/>
      <c r="F71" s="62"/>
      <c r="G71" s="62" t="str">
        <f>(F71-E71)/E71</f>
        <v>#DIV/0!</v>
      </c>
    </row>
    <row r="72" ht="15.75" customHeight="1">
      <c r="A72" s="59" t="s">
        <v>52</v>
      </c>
      <c r="B72" s="59">
        <v>0.0</v>
      </c>
      <c r="C72" s="42">
        <f>VLOOKUP(CONCATENATE($C$1,A72,B72),'Dados planilhados'!D:L,9,FALSE)</f>
        <v>941210.1667</v>
      </c>
      <c r="D72" s="42">
        <f>VLOOKUP(CONCATENATE($D$1,A72,B72),'Dados planilhados'!D:L,9,FALSE)</f>
        <v>290073.3333</v>
      </c>
    </row>
    <row r="73" ht="15.75" customHeight="1">
      <c r="A73" s="59" t="s">
        <v>52</v>
      </c>
      <c r="B73" s="59">
        <v>5.0</v>
      </c>
      <c r="C73" s="42">
        <f>VLOOKUP(CONCATENATE($C$1,A73,B73),'Dados planilhados'!D:L,9,FALSE)</f>
        <v>1303248.667</v>
      </c>
      <c r="D73" s="42">
        <f>VLOOKUP(CONCATENATE($D$1,A73,B73),'Dados planilhados'!D:L,9,FALSE)</f>
        <v>921300.3333</v>
      </c>
    </row>
    <row r="74" ht="15.75" customHeight="1">
      <c r="A74" s="59" t="s">
        <v>52</v>
      </c>
      <c r="B74" s="59">
        <v>10.0</v>
      </c>
      <c r="C74" s="42">
        <f>VLOOKUP(CONCATENATE($C$1,A74,B74),'Dados planilhados'!D:L,9,FALSE)</f>
        <v>1929150.833</v>
      </c>
      <c r="D74" s="42">
        <f>VLOOKUP(CONCATENATE($D$1,A74,B74),'Dados planilhados'!D:L,9,FALSE)</f>
        <v>1649004.5</v>
      </c>
    </row>
    <row r="75" ht="15.75" customHeight="1">
      <c r="A75" s="59" t="s">
        <v>52</v>
      </c>
      <c r="B75" s="59">
        <v>15.0</v>
      </c>
      <c r="C75" s="42">
        <f>VLOOKUP(CONCATENATE($C$1,A75,B75),'Dados planilhados'!D:L,9,FALSE)</f>
        <v>2668714.167</v>
      </c>
      <c r="D75" s="42">
        <f>VLOOKUP(CONCATENATE($D$1,A75,B75),'Dados planilhados'!D:L,9,FALSE)</f>
        <v>2652314</v>
      </c>
    </row>
    <row r="76" ht="15.75" customHeight="1">
      <c r="A76" s="59" t="s">
        <v>52</v>
      </c>
      <c r="B76" s="59">
        <v>20.0</v>
      </c>
      <c r="C76" s="42">
        <f>VLOOKUP(CONCATENATE($C$1,A76,B76),'Dados planilhados'!D:L,9,FALSE)</f>
        <v>3598410</v>
      </c>
      <c r="D76" s="42">
        <f>VLOOKUP(CONCATENATE($D$1,A76,B76),'Dados planilhados'!D:L,9,FALSE)</f>
        <v>3946792.167</v>
      </c>
    </row>
    <row r="77" ht="15.75" customHeight="1">
      <c r="A77" s="59" t="s">
        <v>52</v>
      </c>
      <c r="B77" s="59">
        <v>25.0</v>
      </c>
      <c r="C77" s="42">
        <f>VLOOKUP(CONCATENATE($C$1,A77,B77),'Dados planilhados'!D:L,9,FALSE)</f>
        <v>4564957.667</v>
      </c>
      <c r="D77" s="42">
        <f>VLOOKUP(CONCATENATE($D$1,A77,B77),'Dados planilhados'!D:L,9,FALSE)</f>
        <v>5627632.833</v>
      </c>
    </row>
    <row r="78" ht="15.75" customHeight="1">
      <c r="A78" s="59" t="s">
        <v>52</v>
      </c>
      <c r="B78" s="59">
        <v>30.0</v>
      </c>
      <c r="C78" s="42">
        <f>VLOOKUP(CONCATENATE($C$1,A78,B78),'Dados planilhados'!D:L,9,FALSE)</f>
        <v>5610559.667</v>
      </c>
      <c r="D78" s="42">
        <f>VLOOKUP(CONCATENATE($D$1,A78,B78),'Dados planilhados'!D:L,9,FALSE)</f>
        <v>7479700.333</v>
      </c>
    </row>
    <row r="79" ht="15.75" customHeight="1">
      <c r="A79" s="59" t="s">
        <v>52</v>
      </c>
      <c r="B79" s="59">
        <v>35.0</v>
      </c>
      <c r="C79" s="42">
        <f>VLOOKUP(CONCATENATE($C$1,A79,B79),'Dados planilhados'!D:L,9,FALSE)</f>
        <v>6766572.167</v>
      </c>
      <c r="D79" s="42">
        <f>VLOOKUP(CONCATENATE($D$1,A79,B79),'Dados planilhados'!D:L,9,FALSE)</f>
        <v>9612616.5</v>
      </c>
    </row>
    <row r="80" ht="15.75" customHeight="1">
      <c r="A80" s="59" t="s">
        <v>52</v>
      </c>
      <c r="B80" s="59">
        <v>40.0</v>
      </c>
      <c r="C80" s="42">
        <f>VLOOKUP(CONCATENATE($C$1,A80,B80),'Dados planilhados'!D:L,9,FALSE)</f>
        <v>7970372</v>
      </c>
      <c r="D80" s="42">
        <f>VLOOKUP(CONCATENATE($D$1,A80,B80),'Dados planilhados'!D:L,9,FALSE)</f>
        <v>12064688.17</v>
      </c>
    </row>
    <row r="81" ht="15.75" customHeight="1">
      <c r="A81" s="59" t="s">
        <v>52</v>
      </c>
      <c r="B81" s="59">
        <v>45.0</v>
      </c>
      <c r="C81" s="42">
        <f>VLOOKUP(CONCATENATE($C$1,A81,B81),'Dados planilhados'!D:L,9,FALSE)</f>
        <v>9254787.167</v>
      </c>
      <c r="D81" s="42">
        <f>VLOOKUP(CONCATENATE($D$1,A81,B81),'Dados planilhados'!D:L,9,FALSE)</f>
        <v>14757419.33</v>
      </c>
      <c r="E81" s="62"/>
      <c r="F81" s="62"/>
      <c r="G81" s="62" t="str">
        <f>(F81-E81)/E81</f>
        <v>#DIV/0!</v>
      </c>
    </row>
    <row r="82" ht="15.75" customHeight="1">
      <c r="A82" s="59" t="s">
        <v>53</v>
      </c>
      <c r="B82" s="59">
        <v>0.0</v>
      </c>
      <c r="C82" s="42">
        <f>VLOOKUP(CONCATENATE($C$1,A82,B82),'Dados planilhados'!D:L,9,FALSE)</f>
        <v>1046998.5</v>
      </c>
      <c r="D82" s="42">
        <f>VLOOKUP(CONCATENATE($D$1,A82,B82),'Dados planilhados'!D:L,9,FALSE)</f>
        <v>-932656.6667</v>
      </c>
    </row>
    <row r="83" ht="15.75" customHeight="1">
      <c r="A83" s="59" t="s">
        <v>53</v>
      </c>
      <c r="B83" s="59">
        <v>5.0</v>
      </c>
      <c r="C83" s="42">
        <f>VLOOKUP(CONCATENATE($C$1,A83,B83),'Dados planilhados'!D:L,9,FALSE)</f>
        <v>1365417</v>
      </c>
      <c r="D83" s="42">
        <f>VLOOKUP(CONCATENATE($D$1,A83,B83),'Dados planilhados'!D:L,9,FALSE)</f>
        <v>-537922</v>
      </c>
    </row>
    <row r="84" ht="15.75" customHeight="1">
      <c r="A84" s="59" t="s">
        <v>53</v>
      </c>
      <c r="B84" s="59">
        <v>10.0</v>
      </c>
      <c r="C84" s="42">
        <f>VLOOKUP(CONCATENATE($C$1,A84,B84),'Dados planilhados'!D:L,9,FALSE)</f>
        <v>1875622.833</v>
      </c>
      <c r="D84" s="42">
        <f>VLOOKUP(CONCATENATE($D$1,A84,B84),'Dados planilhados'!D:L,9,FALSE)</f>
        <v>28521</v>
      </c>
    </row>
    <row r="85" ht="15.75" customHeight="1">
      <c r="A85" s="59" t="s">
        <v>53</v>
      </c>
      <c r="B85" s="59">
        <v>15.0</v>
      </c>
      <c r="C85" s="42">
        <f>VLOOKUP(CONCATENATE($C$1,A85,B85),'Dados planilhados'!D:L,9,FALSE)</f>
        <v>2604698.167</v>
      </c>
      <c r="D85" s="42">
        <f>VLOOKUP(CONCATENATE($D$1,A85,B85),'Dados planilhados'!D:L,9,FALSE)</f>
        <v>905815.3333</v>
      </c>
    </row>
    <row r="86" ht="15.75" customHeight="1">
      <c r="A86" s="59" t="s">
        <v>53</v>
      </c>
      <c r="B86" s="59">
        <v>20.0</v>
      </c>
      <c r="C86" s="42">
        <f>VLOOKUP(CONCATENATE($C$1,A86,B86),'Dados planilhados'!D:L,9,FALSE)</f>
        <v>3400230</v>
      </c>
      <c r="D86" s="42">
        <f>VLOOKUP(CONCATENATE($D$1,A86,B86),'Dados planilhados'!D:L,9,FALSE)</f>
        <v>1950047.667</v>
      </c>
    </row>
    <row r="87" ht="15.75" customHeight="1">
      <c r="A87" s="59" t="s">
        <v>53</v>
      </c>
      <c r="B87" s="59">
        <v>25.0</v>
      </c>
      <c r="C87" s="42">
        <f>VLOOKUP(CONCATENATE($C$1,A87,B87),'Dados planilhados'!D:L,9,FALSE)</f>
        <v>4296595.667</v>
      </c>
      <c r="D87" s="42">
        <f>VLOOKUP(CONCATENATE($D$1,A87,B87),'Dados planilhados'!D:L,9,FALSE)</f>
        <v>3284374.667</v>
      </c>
    </row>
    <row r="88" ht="15.75" customHeight="1">
      <c r="A88" s="59" t="s">
        <v>53</v>
      </c>
      <c r="B88" s="59">
        <v>30.0</v>
      </c>
      <c r="C88" s="42">
        <f>VLOOKUP(CONCATENATE($C$1,A88,B88),'Dados planilhados'!D:L,9,FALSE)</f>
        <v>5212485</v>
      </c>
      <c r="D88" s="42">
        <f>VLOOKUP(CONCATENATE($D$1,A88,B88),'Dados planilhados'!D:L,9,FALSE)</f>
        <v>4819590.667</v>
      </c>
    </row>
    <row r="89" ht="15.75" customHeight="1">
      <c r="A89" s="59" t="s">
        <v>53</v>
      </c>
      <c r="B89" s="59">
        <v>35.0</v>
      </c>
      <c r="C89" s="42">
        <f>VLOOKUP(CONCATENATE($C$1,A89,B89),'Dados planilhados'!D:L,9,FALSE)</f>
        <v>6244063.833</v>
      </c>
      <c r="D89" s="42">
        <f>VLOOKUP(CONCATENATE($D$1,A89,B89),'Dados planilhados'!D:L,9,FALSE)</f>
        <v>6653174.667</v>
      </c>
    </row>
    <row r="90" ht="15.75" customHeight="1">
      <c r="A90" s="59" t="s">
        <v>53</v>
      </c>
      <c r="B90" s="59">
        <v>40.0</v>
      </c>
      <c r="C90" s="42">
        <f>VLOOKUP(CONCATENATE($C$1,A90,B90),'Dados planilhados'!D:L,9,FALSE)</f>
        <v>7343137</v>
      </c>
      <c r="D90" s="42">
        <f>VLOOKUP(CONCATENATE($D$1,A90,B90),'Dados planilhados'!D:L,9,FALSE)</f>
        <v>8801850.333</v>
      </c>
    </row>
    <row r="91" ht="15.75" customHeight="1">
      <c r="A91" s="59" t="s">
        <v>53</v>
      </c>
      <c r="B91" s="59">
        <v>45.0</v>
      </c>
      <c r="C91" s="42">
        <f>VLOOKUP(CONCATENATE($C$1,A91,B91),'Dados planilhados'!D:L,9,FALSE)</f>
        <v>8511749.167</v>
      </c>
      <c r="D91" s="42">
        <f>VLOOKUP(CONCATENATE($D$1,A91,B91),'Dados planilhados'!D:L,9,FALSE)</f>
        <v>11218986</v>
      </c>
      <c r="E91" s="62"/>
      <c r="F91" s="62"/>
      <c r="G91" s="62" t="str">
        <f>(F91-E91)/E91</f>
        <v>#DIV/0!</v>
      </c>
    </row>
    <row r="92" ht="15.75" customHeight="1">
      <c r="A92" s="59" t="s">
        <v>54</v>
      </c>
      <c r="B92" s="59">
        <v>0.0</v>
      </c>
      <c r="C92" s="42">
        <f>VLOOKUP(CONCATENATE($C$1,A92,B92),'Dados planilhados'!D:L,9,FALSE)</f>
        <v>1142247.167</v>
      </c>
      <c r="D92" s="42">
        <f>VLOOKUP(CONCATENATE($D$1,A92,B92),'Dados planilhados'!D:L,9,FALSE)</f>
        <v>-1082134.667</v>
      </c>
    </row>
    <row r="93" ht="15.75" customHeight="1">
      <c r="A93" s="59" t="s">
        <v>54</v>
      </c>
      <c r="B93" s="59">
        <v>5.0</v>
      </c>
      <c r="C93" s="42">
        <f>VLOOKUP(CONCATENATE($C$1,A93,B93),'Dados planilhados'!D:L,9,FALSE)</f>
        <v>1425238.667</v>
      </c>
      <c r="D93" s="42">
        <f>VLOOKUP(CONCATENATE($D$1,A93,B93),'Dados planilhados'!D:L,9,FALSE)</f>
        <v>-746377.3333</v>
      </c>
    </row>
    <row r="94" ht="15.75" customHeight="1">
      <c r="A94" s="59" t="s">
        <v>54</v>
      </c>
      <c r="B94" s="59">
        <v>10.0</v>
      </c>
      <c r="C94" s="42">
        <f>VLOOKUP(CONCATENATE($C$1,A94,B94),'Dados planilhados'!D:L,9,FALSE)</f>
        <v>1922376.5</v>
      </c>
      <c r="D94" s="42">
        <f>VLOOKUP(CONCATENATE($D$1,A94,B94),'Dados planilhados'!D:L,9,FALSE)</f>
        <v>-224054.6667</v>
      </c>
    </row>
    <row r="95" ht="15.75" customHeight="1">
      <c r="A95" s="59" t="s">
        <v>54</v>
      </c>
      <c r="B95" s="59">
        <v>15.0</v>
      </c>
      <c r="C95" s="42">
        <f>VLOOKUP(CONCATENATE($C$1,A95,B95),'Dados planilhados'!D:L,9,FALSE)</f>
        <v>2550999.833</v>
      </c>
      <c r="D95" s="42">
        <f>VLOOKUP(CONCATENATE($D$1,A95,B95),'Dados planilhados'!D:L,9,FALSE)</f>
        <v>617188.6667</v>
      </c>
    </row>
    <row r="96" ht="15.75" customHeight="1">
      <c r="A96" s="59" t="s">
        <v>54</v>
      </c>
      <c r="B96" s="59">
        <v>20.0</v>
      </c>
      <c r="C96" s="42">
        <f>VLOOKUP(CONCATENATE($C$1,A96,B96),'Dados planilhados'!D:L,9,FALSE)</f>
        <v>3298957</v>
      </c>
      <c r="D96" s="42">
        <f>VLOOKUP(CONCATENATE($D$1,A96,B96),'Dados planilhados'!D:L,9,FALSE)</f>
        <v>1696780.667</v>
      </c>
    </row>
    <row r="97" ht="15.75" customHeight="1">
      <c r="A97" s="59" t="s">
        <v>54</v>
      </c>
      <c r="B97" s="59">
        <v>25.0</v>
      </c>
      <c r="C97" s="42">
        <f>VLOOKUP(CONCATENATE($C$1,A97,B97),'Dados planilhados'!D:L,9,FALSE)</f>
        <v>4139456.333</v>
      </c>
      <c r="D97" s="42">
        <f>VLOOKUP(CONCATENATE($D$1,A97,B97),'Dados planilhados'!D:L,9,FALSE)</f>
        <v>3061866</v>
      </c>
    </row>
    <row r="98" ht="15.75" customHeight="1">
      <c r="A98" s="59" t="s">
        <v>54</v>
      </c>
      <c r="B98" s="59">
        <v>30.0</v>
      </c>
      <c r="C98" s="42">
        <f>VLOOKUP(CONCATENATE($C$1,A98,B98),'Dados planilhados'!D:L,9,FALSE)</f>
        <v>5103199.333</v>
      </c>
      <c r="D98" s="42">
        <f>VLOOKUP(CONCATENATE($D$1,A98,B98),'Dados planilhados'!D:L,9,FALSE)</f>
        <v>4719832.667</v>
      </c>
    </row>
    <row r="99" ht="15.75" customHeight="1">
      <c r="A99" s="59" t="s">
        <v>54</v>
      </c>
      <c r="B99" s="59">
        <v>35.0</v>
      </c>
      <c r="C99" s="42">
        <f>VLOOKUP(CONCATENATE($C$1,A99,B99),'Dados planilhados'!D:L,9,FALSE)</f>
        <v>6159297.833</v>
      </c>
      <c r="D99" s="42">
        <f>VLOOKUP(CONCATENATE($D$1,A99,B99),'Dados planilhados'!D:L,9,FALSE)</f>
        <v>6829387.667</v>
      </c>
    </row>
    <row r="100" ht="15.75" customHeight="1">
      <c r="A100" s="59" t="s">
        <v>54</v>
      </c>
      <c r="B100" s="59">
        <v>40.0</v>
      </c>
      <c r="C100" s="42">
        <f>VLOOKUP(CONCATENATE($C$1,A100,B100),'Dados planilhados'!D:L,9,FALSE)</f>
        <v>7290948.667</v>
      </c>
      <c r="D100" s="42">
        <f>VLOOKUP(CONCATENATE($D$1,A100,B100),'Dados planilhados'!D:L,9,FALSE)</f>
        <v>9181347</v>
      </c>
    </row>
    <row r="101" ht="15.75" customHeight="1">
      <c r="A101" s="59" t="s">
        <v>54</v>
      </c>
      <c r="B101" s="59">
        <v>45.0</v>
      </c>
      <c r="C101" s="42">
        <f>VLOOKUP(CONCATENATE($C$1,A101,B101),'Dados planilhados'!D:L,9,FALSE)</f>
        <v>8508682.833</v>
      </c>
      <c r="D101" s="42">
        <f>VLOOKUP(CONCATENATE($D$1,A101,B101),'Dados planilhados'!D:L,9,FALSE)</f>
        <v>11881544.67</v>
      </c>
      <c r="E101" s="62"/>
      <c r="F101" s="62"/>
      <c r="G101" s="62" t="str">
        <f>(F101-E101)/E101</f>
        <v>#DIV/0!</v>
      </c>
    </row>
    <row r="102" ht="15.75" customHeight="1">
      <c r="A102" s="59" t="s">
        <v>55</v>
      </c>
      <c r="B102" s="59">
        <v>0.0</v>
      </c>
      <c r="C102" s="42">
        <f>VLOOKUP(CONCATENATE($C$1,A102,B102),'Dados planilhados'!D:L,9,FALSE)</f>
        <v>1404183.167</v>
      </c>
      <c r="D102" s="42">
        <f>VLOOKUP(CONCATENATE($D$1,A102,B102),'Dados planilhados'!D:L,9,FALSE)</f>
        <v>-236800.3333</v>
      </c>
    </row>
    <row r="103" ht="15.75" customHeight="1">
      <c r="A103" s="59" t="s">
        <v>55</v>
      </c>
      <c r="B103" s="59">
        <v>5.0</v>
      </c>
      <c r="C103" s="42">
        <f>VLOOKUP(CONCATENATE($C$1,A103,B103),'Dados planilhados'!D:L,9,FALSE)</f>
        <v>1820185</v>
      </c>
      <c r="D103" s="42">
        <f>VLOOKUP(CONCATENATE($D$1,A103,B103),'Dados planilhados'!D:L,9,FALSE)</f>
        <v>256125.3333</v>
      </c>
    </row>
    <row r="104" ht="15.75" customHeight="1">
      <c r="A104" s="59" t="s">
        <v>55</v>
      </c>
      <c r="B104" s="59">
        <v>10.0</v>
      </c>
      <c r="C104" s="42">
        <f>VLOOKUP(CONCATENATE($C$1,A104,B104),'Dados planilhados'!D:L,9,FALSE)</f>
        <v>2520973.833</v>
      </c>
      <c r="D104" s="42">
        <f>VLOOKUP(CONCATENATE($D$1,A104,B104),'Dados planilhados'!D:L,9,FALSE)</f>
        <v>1095242</v>
      </c>
    </row>
    <row r="105" ht="15.75" customHeight="1">
      <c r="A105" s="59" t="s">
        <v>55</v>
      </c>
      <c r="B105" s="59">
        <v>15.0</v>
      </c>
      <c r="C105" s="42">
        <f>VLOOKUP(CONCATENATE($C$1,A105,B105),'Dados planilhados'!D:L,9,FALSE)</f>
        <v>3404252.833</v>
      </c>
      <c r="D105" s="42">
        <f>VLOOKUP(CONCATENATE($D$1,A105,B105),'Dados planilhados'!D:L,9,FALSE)</f>
        <v>2139699</v>
      </c>
    </row>
    <row r="106" ht="15.75" customHeight="1">
      <c r="A106" s="59" t="s">
        <v>55</v>
      </c>
      <c r="B106" s="59">
        <v>20.0</v>
      </c>
      <c r="C106" s="42">
        <f>VLOOKUP(CONCATENATE($C$1,A106,B106),'Dados planilhados'!D:L,9,FALSE)</f>
        <v>4417129.667</v>
      </c>
      <c r="D106" s="42">
        <f>VLOOKUP(CONCATENATE($D$1,A106,B106),'Dados planilhados'!D:L,9,FALSE)</f>
        <v>3585349</v>
      </c>
    </row>
    <row r="107" ht="15.75" customHeight="1">
      <c r="A107" s="59" t="s">
        <v>55</v>
      </c>
      <c r="B107" s="59">
        <v>25.0</v>
      </c>
      <c r="C107" s="42">
        <f>VLOOKUP(CONCATENATE($C$1,A107,B107),'Dados planilhados'!D:L,9,FALSE)</f>
        <v>5585817.333</v>
      </c>
      <c r="D107" s="42">
        <f>VLOOKUP(CONCATENATE($D$1,A107,B107),'Dados planilhados'!D:L,9,FALSE)</f>
        <v>5393970</v>
      </c>
    </row>
    <row r="108" ht="15.75" customHeight="1">
      <c r="A108" s="59" t="s">
        <v>55</v>
      </c>
      <c r="B108" s="59">
        <v>30.0</v>
      </c>
      <c r="C108" s="42">
        <f>VLOOKUP(CONCATENATE($C$1,A108,B108),'Dados planilhados'!D:L,9,FALSE)</f>
        <v>6899661.667</v>
      </c>
      <c r="D108" s="42">
        <f>VLOOKUP(CONCATENATE($D$1,A108,B108),'Dados planilhados'!D:L,9,FALSE)</f>
        <v>7621489</v>
      </c>
    </row>
    <row r="109" ht="15.75" customHeight="1">
      <c r="A109" s="59" t="s">
        <v>55</v>
      </c>
      <c r="B109" s="59">
        <v>35.0</v>
      </c>
      <c r="C109" s="42">
        <f>VLOOKUP(CONCATENATE($C$1,A109,B109),'Dados planilhados'!D:L,9,FALSE)</f>
        <v>8335160.833</v>
      </c>
      <c r="D109" s="42">
        <f>VLOOKUP(CONCATENATE($D$1,A109,B109),'Dados planilhados'!D:L,9,FALSE)</f>
        <v>10375075.33</v>
      </c>
    </row>
    <row r="110" ht="15.75" customHeight="1">
      <c r="A110" s="59" t="s">
        <v>55</v>
      </c>
      <c r="B110" s="59">
        <v>40.0</v>
      </c>
      <c r="C110" s="42">
        <f>VLOOKUP(CONCATENATE($C$1,A110,B110),'Dados planilhados'!D:L,9,FALSE)</f>
        <v>9864689</v>
      </c>
      <c r="D110" s="42">
        <f>VLOOKUP(CONCATENATE($D$1,A110,B110),'Dados planilhados'!D:L,9,FALSE)</f>
        <v>13403161.67</v>
      </c>
    </row>
    <row r="111" ht="15.75" customHeight="1">
      <c r="A111" s="59" t="s">
        <v>55</v>
      </c>
      <c r="B111" s="59">
        <v>45.0</v>
      </c>
      <c r="C111" s="42">
        <f>VLOOKUP(CONCATENATE($C$1,A111,B111),'Dados planilhados'!D:L,9,FALSE)</f>
        <v>11501202.83</v>
      </c>
      <c r="D111" s="42">
        <f>VLOOKUP(CONCATENATE($D$1,A111,B111),'Dados planilhados'!D:L,9,FALSE)</f>
        <v>16884804.67</v>
      </c>
      <c r="E111" s="62"/>
      <c r="F111" s="62"/>
      <c r="G111" s="62" t="str">
        <f>(F111-E111)/E111</f>
        <v>#DIV/0!</v>
      </c>
    </row>
    <row r="112" ht="15.75" customHeight="1">
      <c r="A112" s="63" t="s">
        <v>56</v>
      </c>
      <c r="B112" s="59">
        <v>0.0</v>
      </c>
      <c r="C112" s="42">
        <f>VLOOKUP(CONCATENATE($C$1,A112,B112),'Dados planilhados'!D:L,9,FALSE)</f>
        <v>264962.5</v>
      </c>
      <c r="D112" s="42">
        <f>VLOOKUP(CONCATENATE($D$1,A112,B112),'Dados planilhados'!D:L,9,FALSE)</f>
        <v>-1107017</v>
      </c>
    </row>
    <row r="113" ht="15.75" customHeight="1">
      <c r="A113" s="63" t="s">
        <v>56</v>
      </c>
      <c r="B113" s="59">
        <v>5.0</v>
      </c>
      <c r="C113" s="42">
        <f>VLOOKUP(CONCATENATE($C$1,A113,B113),'Dados planilhados'!D:L,9,FALSE)</f>
        <v>613342</v>
      </c>
      <c r="D113" s="42">
        <f>VLOOKUP(CONCATENATE($D$1,A113,B113),'Dados planilhados'!D:L,9,FALSE)</f>
        <v>-627569.3333</v>
      </c>
    </row>
    <row r="114" ht="15.75" customHeight="1">
      <c r="A114" s="63" t="s">
        <v>56</v>
      </c>
      <c r="B114" s="59">
        <v>10.0</v>
      </c>
      <c r="C114" s="42">
        <f>VLOOKUP(CONCATENATE($C$1,A114,B114),'Dados planilhados'!D:L,9,FALSE)</f>
        <v>1058815</v>
      </c>
      <c r="D114" s="42">
        <f>VLOOKUP(CONCATENATE($D$1,A114,B114),'Dados planilhados'!D:L,9,FALSE)</f>
        <v>78243.33333</v>
      </c>
    </row>
    <row r="115" ht="15.75" customHeight="1">
      <c r="A115" s="63" t="s">
        <v>56</v>
      </c>
      <c r="B115" s="59">
        <v>15.0</v>
      </c>
      <c r="C115" s="42">
        <f>VLOOKUP(CONCATENATE($C$1,A115,B115),'Dados planilhados'!D:L,9,FALSE)</f>
        <v>1643782</v>
      </c>
      <c r="D115" s="42">
        <f>VLOOKUP(CONCATENATE($D$1,A115,B115),'Dados planilhados'!D:L,9,FALSE)</f>
        <v>1158102.667</v>
      </c>
    </row>
    <row r="116" ht="15.75" customHeight="1">
      <c r="A116" s="63" t="s">
        <v>56</v>
      </c>
      <c r="B116" s="59">
        <v>20.0</v>
      </c>
      <c r="C116" s="42">
        <f>VLOOKUP(CONCATENATE($C$1,A116,B116),'Dados planilhados'!D:L,9,FALSE)</f>
        <v>2842728.667</v>
      </c>
      <c r="D116" s="42">
        <f>VLOOKUP(CONCATENATE($D$1,A116,B116),'Dados planilhados'!D:L,9,FALSE)</f>
        <v>2414061.667</v>
      </c>
    </row>
    <row r="117" ht="15.75" customHeight="1">
      <c r="A117" s="63" t="s">
        <v>56</v>
      </c>
      <c r="B117" s="59">
        <v>25.0</v>
      </c>
      <c r="C117" s="42">
        <f>VLOOKUP(CONCATENATE($C$1,A117,B117),'Dados planilhados'!D:L,9,FALSE)</f>
        <v>3749427</v>
      </c>
      <c r="D117" s="42">
        <f>VLOOKUP(CONCATENATE($D$1,A117,B117),'Dados planilhados'!D:L,9,FALSE)</f>
        <v>4045676.667</v>
      </c>
    </row>
    <row r="118" ht="15.75" customHeight="1">
      <c r="A118" s="63" t="s">
        <v>56</v>
      </c>
      <c r="B118" s="59">
        <v>30.0</v>
      </c>
      <c r="C118" s="42">
        <f>VLOOKUP(CONCATENATE($C$1,A118,B118),'Dados planilhados'!D:L,9,FALSE)</f>
        <v>4693921</v>
      </c>
      <c r="D118" s="42">
        <f>VLOOKUP(CONCATENATE($D$1,A118,B118),'Dados planilhados'!D:L,9,FALSE)</f>
        <v>5957333.667</v>
      </c>
    </row>
    <row r="119" ht="15.75" customHeight="1">
      <c r="A119" s="63" t="s">
        <v>56</v>
      </c>
      <c r="B119" s="59">
        <v>35.0</v>
      </c>
      <c r="C119" s="42">
        <f>VLOOKUP(CONCATENATE($C$1,A119,B119),'Dados planilhados'!D:L,9,FALSE)</f>
        <v>5692496.833</v>
      </c>
      <c r="D119" s="42">
        <f>VLOOKUP(CONCATENATE($D$1,A119,B119),'Dados planilhados'!D:L,9,FALSE)</f>
        <v>8211542.667</v>
      </c>
    </row>
    <row r="120" ht="15.75" customHeight="1">
      <c r="A120" s="63" t="s">
        <v>56</v>
      </c>
      <c r="B120" s="59">
        <v>40.0</v>
      </c>
      <c r="C120" s="42">
        <f>VLOOKUP(CONCATENATE($C$1,A120,B120),'Dados planilhados'!D:L,9,FALSE)</f>
        <v>6835548.667</v>
      </c>
      <c r="D120" s="42">
        <f>VLOOKUP(CONCATENATE($D$1,A120,B120),'Dados planilhados'!D:L,9,FALSE)</f>
        <v>10823221</v>
      </c>
    </row>
    <row r="121" ht="15.75" customHeight="1">
      <c r="A121" s="63" t="s">
        <v>56</v>
      </c>
      <c r="B121" s="59">
        <v>45.0</v>
      </c>
      <c r="C121" s="42">
        <f>VLOOKUP(CONCATENATE($C$1,A121,B121),'Dados planilhados'!D:L,9,FALSE)</f>
        <v>7998962.167</v>
      </c>
      <c r="D121" s="42">
        <f>VLOOKUP(CONCATENATE($D$1,A121,B121),'Dados planilhados'!D:L,9,FALSE)</f>
        <v>13715795.33</v>
      </c>
      <c r="E121" s="62"/>
      <c r="F121" s="62"/>
      <c r="G121" s="62" t="str">
        <f>(F121-E121)/E121</f>
        <v>#DIV/0!</v>
      </c>
    </row>
    <row r="122" ht="15.75" customHeight="1">
      <c r="A122" s="63" t="s">
        <v>57</v>
      </c>
      <c r="B122" s="59">
        <v>0.0</v>
      </c>
      <c r="C122" s="42">
        <f>VLOOKUP(CONCATENATE($C$1,A122,B122),'Dados planilhados'!D:L,9,FALSE)</f>
        <v>1527106</v>
      </c>
      <c r="D122" s="42">
        <f>VLOOKUP(CONCATENATE($D$1,A122,B122),'Dados planilhados'!D:L,9,FALSE)</f>
        <v>-444722.1667</v>
      </c>
    </row>
    <row r="123" ht="15.75" customHeight="1">
      <c r="A123" s="63" t="s">
        <v>57</v>
      </c>
      <c r="B123" s="59">
        <v>5.0</v>
      </c>
      <c r="C123" s="42">
        <f>VLOOKUP(CONCATENATE($C$1,A123,B123),'Dados planilhados'!D:L,9,FALSE)</f>
        <v>3073418</v>
      </c>
      <c r="D123" s="42">
        <f>VLOOKUP(CONCATENATE($D$1,A123,B123),'Dados planilhados'!D:L,9,FALSE)</f>
        <v>1910541.667</v>
      </c>
    </row>
    <row r="124" ht="15.75" customHeight="1">
      <c r="A124" s="63" t="s">
        <v>57</v>
      </c>
      <c r="B124" s="59">
        <v>10.0</v>
      </c>
      <c r="C124" s="42">
        <f>VLOOKUP(CONCATENATE($C$1,A124,B124),'Dados planilhados'!D:L,9,FALSE)</f>
        <v>5832596.5</v>
      </c>
      <c r="D124" s="42">
        <f>VLOOKUP(CONCATENATE($D$1,A124,B124),'Dados planilhados'!D:L,9,FALSE)</f>
        <v>5335043</v>
      </c>
    </row>
    <row r="125" ht="15.75" customHeight="1">
      <c r="A125" s="63" t="s">
        <v>57</v>
      </c>
      <c r="B125" s="59">
        <v>15.0</v>
      </c>
      <c r="C125" s="42">
        <f>VLOOKUP(CONCATENATE($C$1,A125,B125),'Dados planilhados'!D:L,9,FALSE)</f>
        <v>8834998.833</v>
      </c>
      <c r="D125" s="42">
        <f>VLOOKUP(CONCATENATE($D$1,A125,B125),'Dados planilhados'!D:L,9,FALSE)</f>
        <v>9704200.333</v>
      </c>
    </row>
    <row r="126" ht="15.75" customHeight="1">
      <c r="A126" s="63" t="s">
        <v>57</v>
      </c>
      <c r="B126" s="59">
        <v>20.0</v>
      </c>
      <c r="C126" s="42">
        <f>VLOOKUP(CONCATENATE($C$1,A126,B126),'Dados planilhados'!D:L,9,FALSE)</f>
        <v>12249203</v>
      </c>
      <c r="D126" s="42">
        <f>VLOOKUP(CONCATENATE($D$1,A126,B126),'Dados planilhados'!D:L,9,FALSE)</f>
        <v>15100542</v>
      </c>
    </row>
    <row r="127" ht="15.75" customHeight="1">
      <c r="A127" s="63" t="s">
        <v>57</v>
      </c>
      <c r="B127" s="59">
        <v>25.0</v>
      </c>
      <c r="C127" s="42">
        <f>VLOOKUP(CONCATENATE($C$1,A127,B127),'Dados planilhados'!D:L,9,FALSE)</f>
        <v>15840733.33</v>
      </c>
      <c r="D127" s="42">
        <f>VLOOKUP(CONCATENATE($D$1,A127,B127),'Dados planilhados'!D:L,9,FALSE)</f>
        <v>20902107.33</v>
      </c>
    </row>
    <row r="128" ht="15.75" customHeight="1">
      <c r="A128" s="63" t="s">
        <v>57</v>
      </c>
      <c r="B128" s="59">
        <v>30.0</v>
      </c>
      <c r="C128" s="42">
        <f>VLOOKUP(CONCATENATE($C$1,A128,B128),'Dados planilhados'!D:L,9,FALSE)</f>
        <v>19461847</v>
      </c>
      <c r="D128" s="42">
        <f>VLOOKUP(CONCATENATE($D$1,A128,B128),'Dados planilhados'!D:L,9,FALSE)</f>
        <v>27005631.67</v>
      </c>
    </row>
    <row r="129" ht="15.75" customHeight="1">
      <c r="A129" s="63" t="s">
        <v>57</v>
      </c>
      <c r="B129" s="59">
        <v>35.0</v>
      </c>
      <c r="C129" s="42">
        <f>VLOOKUP(CONCATENATE($C$1,A129,B129),'Dados planilhados'!D:L,9,FALSE)</f>
        <v>22981379.17</v>
      </c>
      <c r="D129" s="42">
        <f>VLOOKUP(CONCATENATE($D$1,A129,B129),'Dados planilhados'!D:L,9,FALSE)</f>
        <v>33422736.67</v>
      </c>
    </row>
    <row r="130" ht="15.75" customHeight="1">
      <c r="A130" s="63" t="s">
        <v>57</v>
      </c>
      <c r="B130" s="59">
        <v>40.0</v>
      </c>
      <c r="C130" s="42">
        <f>VLOOKUP(CONCATENATE($C$1,A130,B130),'Dados planilhados'!D:L,9,FALSE)</f>
        <v>26527559.33</v>
      </c>
      <c r="D130" s="42">
        <f>VLOOKUP(CONCATENATE($D$1,A130,B130),'Dados planilhados'!D:L,9,FALSE)</f>
        <v>40137277.67</v>
      </c>
    </row>
    <row r="131" ht="15.75" customHeight="1">
      <c r="A131" s="63" t="s">
        <v>57</v>
      </c>
      <c r="B131" s="59">
        <v>45.0</v>
      </c>
      <c r="C131" s="42">
        <f>VLOOKUP(CONCATENATE($C$1,A131,B131),'Dados planilhados'!D:L,9,FALSE)</f>
        <v>29984550.5</v>
      </c>
      <c r="D131" s="42">
        <f>VLOOKUP(CONCATENATE($D$1,A131,B131),'Dados planilhados'!D:L,9,FALSE)</f>
        <v>47014371.33</v>
      </c>
      <c r="E131" s="62"/>
      <c r="F131" s="62"/>
      <c r="G131" s="62" t="str">
        <f>(F131-E131)/E131</f>
        <v>#DIV/0!</v>
      </c>
    </row>
    <row r="132" ht="15.75" customHeight="1">
      <c r="A132" s="63" t="s">
        <v>58</v>
      </c>
      <c r="B132" s="59">
        <v>0.0</v>
      </c>
      <c r="C132" s="42">
        <f>VLOOKUP(CONCATENATE($C$1,A132,B132),'Dados planilhados'!D:L,9,FALSE)</f>
        <v>1794869.5</v>
      </c>
      <c r="D132" s="42">
        <f>VLOOKUP(CONCATENATE($D$1,A132,B132),'Dados planilhados'!D:L,9,FALSE)</f>
        <v>-934757.6667</v>
      </c>
    </row>
    <row r="133" ht="15.75" customHeight="1">
      <c r="A133" s="63" t="s">
        <v>58</v>
      </c>
      <c r="B133" s="59">
        <v>5.0</v>
      </c>
      <c r="C133" s="42">
        <f>VLOOKUP(CONCATENATE($C$1,A133,B133),'Dados planilhados'!D:L,9,FALSE)</f>
        <v>2411385.333</v>
      </c>
      <c r="D133" s="42">
        <f>VLOOKUP(CONCATENATE($D$1,A133,B133),'Dados planilhados'!D:L,9,FALSE)</f>
        <v>-277899</v>
      </c>
    </row>
    <row r="134" ht="15.75" customHeight="1">
      <c r="A134" s="63" t="s">
        <v>58</v>
      </c>
      <c r="B134" s="59">
        <v>10.0</v>
      </c>
      <c r="C134" s="42">
        <f>VLOOKUP(CONCATENATE($C$1,A134,B134),'Dados planilhados'!D:L,9,FALSE)</f>
        <v>3244132.833</v>
      </c>
      <c r="D134" s="42">
        <f>VLOOKUP(CONCATENATE($D$1,A134,B134),'Dados planilhados'!D:L,9,FALSE)</f>
        <v>961623</v>
      </c>
    </row>
    <row r="135" ht="15.75" customHeight="1">
      <c r="A135" s="63" t="s">
        <v>58</v>
      </c>
      <c r="B135" s="59">
        <v>15.0</v>
      </c>
      <c r="C135" s="42">
        <f>VLOOKUP(CONCATENATE($C$1,A135,B135),'Dados planilhados'!D:L,9,FALSE)</f>
        <v>4361476.167</v>
      </c>
      <c r="D135" s="42">
        <f>VLOOKUP(CONCATENATE($D$1,A135,B135),'Dados planilhados'!D:L,9,FALSE)</f>
        <v>2573552.667</v>
      </c>
    </row>
    <row r="136" ht="15.75" customHeight="1">
      <c r="A136" s="63" t="s">
        <v>58</v>
      </c>
      <c r="B136" s="59">
        <v>20.0</v>
      </c>
      <c r="C136" s="42">
        <f>VLOOKUP(CONCATENATE($C$1,A136,B136),'Dados planilhados'!D:L,9,FALSE)</f>
        <v>5140619.5</v>
      </c>
      <c r="D136" s="42">
        <f>VLOOKUP(CONCATENATE($D$1,A136,B136),'Dados planilhados'!D:L,9,FALSE)</f>
        <v>4897245.667</v>
      </c>
    </row>
    <row r="137" ht="15.75" customHeight="1">
      <c r="A137" s="63" t="s">
        <v>58</v>
      </c>
      <c r="B137" s="59">
        <v>25.0</v>
      </c>
      <c r="C137" s="42">
        <f>VLOOKUP(CONCATENATE($C$1,A137,B137),'Dados planilhados'!D:L,9,FALSE)</f>
        <v>6453791</v>
      </c>
      <c r="D137" s="42">
        <f>VLOOKUP(CONCATENATE($D$1,A137,B137),'Dados planilhados'!D:L,9,FALSE)</f>
        <v>7635462.667</v>
      </c>
    </row>
    <row r="138" ht="15.75" customHeight="1">
      <c r="A138" s="63" t="s">
        <v>58</v>
      </c>
      <c r="B138" s="59">
        <v>30.0</v>
      </c>
      <c r="C138" s="42">
        <f>VLOOKUP(CONCATENATE($C$1,A138,B138),'Dados planilhados'!D:L,9,FALSE)</f>
        <v>7880647.5</v>
      </c>
      <c r="D138" s="42">
        <f>VLOOKUP(CONCATENATE($D$1,A138,B138),'Dados planilhados'!D:L,9,FALSE)</f>
        <v>11991105.33</v>
      </c>
    </row>
    <row r="139" ht="15.75" customHeight="1">
      <c r="A139" s="63" t="s">
        <v>58</v>
      </c>
      <c r="B139" s="59">
        <v>35.0</v>
      </c>
      <c r="C139" s="42">
        <f>VLOOKUP(CONCATENATE($C$1,A139,B139),'Dados planilhados'!D:L,9,FALSE)</f>
        <v>9496778</v>
      </c>
      <c r="D139" s="42">
        <f>VLOOKUP(CONCATENATE($D$1,A139,B139),'Dados planilhados'!D:L,9,FALSE)</f>
        <v>16202526</v>
      </c>
    </row>
    <row r="140" ht="15.75" customHeight="1">
      <c r="A140" s="63" t="s">
        <v>58</v>
      </c>
      <c r="B140" s="59">
        <v>40.0</v>
      </c>
      <c r="C140" s="42">
        <f>VLOOKUP(CONCATENATE($C$1,A140,B140),'Dados planilhados'!D:L,9,FALSE)</f>
        <v>11317897.5</v>
      </c>
      <c r="D140" s="42">
        <f>VLOOKUP(CONCATENATE($D$1,A140,B140),'Dados planilhados'!D:L,9,FALSE)</f>
        <v>21015453.67</v>
      </c>
    </row>
    <row r="141" ht="15.75" customHeight="1">
      <c r="A141" s="63" t="s">
        <v>58</v>
      </c>
      <c r="B141" s="59">
        <v>45.0</v>
      </c>
      <c r="C141" s="42">
        <f>VLOOKUP(CONCATENATE($C$1,A141,B141),'Dados planilhados'!D:L,9,FALSE)</f>
        <v>12947967</v>
      </c>
      <c r="D141" s="42">
        <f>VLOOKUP(CONCATENATE($D$1,A141,B141),'Dados planilhados'!D:L,9,FALSE)</f>
        <v>26385225.33</v>
      </c>
      <c r="E141" s="62"/>
      <c r="F141" s="62"/>
      <c r="G141" s="62" t="str">
        <f>(F141-E141)/E141</f>
        <v>#DIV/0!</v>
      </c>
    </row>
    <row r="142" ht="15.75" customHeight="1">
      <c r="A142" s="63" t="s">
        <v>59</v>
      </c>
      <c r="B142" s="59">
        <v>0.0</v>
      </c>
      <c r="C142" s="42">
        <f>VLOOKUP(CONCATENATE($C$1,A142,B142),'Dados planilhados'!D:L,9,FALSE)</f>
        <v>1066001.5</v>
      </c>
      <c r="D142" s="42">
        <f>VLOOKUP(CONCATENATE($D$1,A142,B142),'Dados planilhados'!D:L,9,FALSE)</f>
        <v>-800658.1667</v>
      </c>
    </row>
    <row r="143" ht="15.75" customHeight="1">
      <c r="A143" s="63" t="s">
        <v>59</v>
      </c>
      <c r="B143" s="59">
        <v>5.0</v>
      </c>
      <c r="C143" s="42">
        <f>VLOOKUP(CONCATENATE($C$1,A143,B143),'Dados planilhados'!D:L,9,FALSE)</f>
        <v>1333245.333</v>
      </c>
      <c r="D143" s="42">
        <f>VLOOKUP(CONCATENATE($D$1,A143,B143),'Dados planilhados'!D:L,9,FALSE)</f>
        <v>-437805.1667</v>
      </c>
    </row>
    <row r="144" ht="15.75" customHeight="1">
      <c r="A144" s="63" t="s">
        <v>59</v>
      </c>
      <c r="B144" s="59">
        <v>10.0</v>
      </c>
      <c r="C144" s="42">
        <f>VLOOKUP(CONCATENATE($C$1,A144,B144),'Dados planilhados'!D:L,9,FALSE)</f>
        <v>1793784.167</v>
      </c>
      <c r="D144" s="42">
        <f>VLOOKUP(CONCATENATE($D$1,A144,B144),'Dados planilhados'!D:L,9,FALSE)</f>
        <v>101989</v>
      </c>
    </row>
    <row r="145" ht="15.75" customHeight="1">
      <c r="A145" s="63" t="s">
        <v>59</v>
      </c>
      <c r="B145" s="59">
        <v>15.0</v>
      </c>
      <c r="C145" s="42">
        <f>VLOOKUP(CONCATENATE($C$1,A145,B145),'Dados planilhados'!D:L,9,FALSE)</f>
        <v>2458086.167</v>
      </c>
      <c r="D145" s="42">
        <f>VLOOKUP(CONCATENATE($D$1,A145,B145),'Dados planilhados'!D:L,9,FALSE)</f>
        <v>884808.5</v>
      </c>
    </row>
    <row r="146" ht="15.75" customHeight="1">
      <c r="A146" s="63" t="s">
        <v>59</v>
      </c>
      <c r="B146" s="59">
        <v>20.0</v>
      </c>
      <c r="C146" s="42">
        <f>VLOOKUP(CONCATENATE($C$1,A146,B146),'Dados planilhados'!D:L,9,FALSE)</f>
        <v>3133591</v>
      </c>
      <c r="D146" s="42">
        <f>VLOOKUP(CONCATENATE($D$1,A146,B146),'Dados planilhados'!D:L,9,FALSE)</f>
        <v>1593670</v>
      </c>
    </row>
    <row r="147" ht="15.75" customHeight="1">
      <c r="A147" s="63" t="s">
        <v>59</v>
      </c>
      <c r="B147" s="59">
        <v>25.0</v>
      </c>
      <c r="C147" s="42">
        <f>VLOOKUP(CONCATENATE($C$1,A147,B147),'Dados planilhados'!D:L,9,FALSE)</f>
        <v>3872553.667</v>
      </c>
      <c r="D147" s="42">
        <f>VLOOKUP(CONCATENATE($D$1,A147,B147),'Dados planilhados'!D:L,9,FALSE)</f>
        <v>2738017</v>
      </c>
    </row>
    <row r="148" ht="15.75" customHeight="1">
      <c r="A148" s="63" t="s">
        <v>59</v>
      </c>
      <c r="B148" s="59">
        <v>30.0</v>
      </c>
      <c r="C148" s="42">
        <f>VLOOKUP(CONCATENATE($C$1,A148,B148),'Dados planilhados'!D:L,9,FALSE)</f>
        <v>4815403.333</v>
      </c>
      <c r="D148" s="42">
        <f>VLOOKUP(CONCATENATE($D$1,A148,B148),'Dados planilhados'!D:L,9,FALSE)</f>
        <v>4078177.667</v>
      </c>
    </row>
    <row r="149" ht="15.75" customHeight="1">
      <c r="A149" s="63" t="s">
        <v>59</v>
      </c>
      <c r="B149" s="59">
        <v>35.0</v>
      </c>
      <c r="C149" s="42">
        <f>VLOOKUP(CONCATENATE($C$1,A149,B149),'Dados planilhados'!D:L,9,FALSE)</f>
        <v>5788627.5</v>
      </c>
      <c r="D149" s="42">
        <f>VLOOKUP(CONCATENATE($D$1,A149,B149),'Dados planilhados'!D:L,9,FALSE)</f>
        <v>5701201.333</v>
      </c>
    </row>
    <row r="150" ht="15.75" customHeight="1">
      <c r="A150" s="63" t="s">
        <v>59</v>
      </c>
      <c r="B150" s="59">
        <v>40.0</v>
      </c>
      <c r="C150" s="42">
        <f>VLOOKUP(CONCATENATE($C$1,A150,B150),'Dados planilhados'!D:L,9,FALSE)</f>
        <v>6758093</v>
      </c>
      <c r="D150" s="42">
        <f>VLOOKUP(CONCATENATE($D$1,A150,B150),'Dados planilhados'!D:L,9,FALSE)</f>
        <v>7505028.667</v>
      </c>
    </row>
    <row r="151" ht="15.75" customHeight="1">
      <c r="A151" s="63" t="s">
        <v>59</v>
      </c>
      <c r="B151" s="59">
        <v>45.0</v>
      </c>
      <c r="C151" s="42">
        <f>VLOOKUP(CONCATENATE($C$1,A151,B151),'Dados planilhados'!D:L,9,FALSE)</f>
        <v>7809887.5</v>
      </c>
      <c r="D151" s="42">
        <f>VLOOKUP(CONCATENATE($D$1,A151,B151),'Dados planilhados'!D:L,9,FALSE)</f>
        <v>9546750.333</v>
      </c>
      <c r="E151" s="62"/>
      <c r="F151" s="62"/>
      <c r="G151" s="62" t="str">
        <f>(F151-E151)/E151</f>
        <v>#DIV/0!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D1000">
    <cfRule type="cellIs" dxfId="0" priority="1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0.14"/>
    <col customWidth="1" min="4" max="4" width="10.43"/>
    <col customWidth="1" min="5" max="5" width="28.57"/>
    <col customWidth="1" min="6" max="6" width="29.71"/>
  </cols>
  <sheetData>
    <row r="1" ht="15.75" customHeight="1">
      <c r="A1" s="57" t="s">
        <v>1</v>
      </c>
      <c r="B1" s="57" t="s">
        <v>61</v>
      </c>
      <c r="C1" s="58" t="s">
        <v>42</v>
      </c>
      <c r="D1" s="58" t="s">
        <v>60</v>
      </c>
      <c r="E1" s="57" t="s">
        <v>42</v>
      </c>
      <c r="F1" s="57" t="s">
        <v>60</v>
      </c>
      <c r="G1" s="57" t="s">
        <v>2</v>
      </c>
    </row>
    <row r="2" ht="15.75" customHeight="1">
      <c r="A2" s="59" t="s">
        <v>45</v>
      </c>
      <c r="B2" s="59">
        <v>0.0</v>
      </c>
      <c r="C2" s="42">
        <f>VLOOKUP(CONCATENATE($C$1,A2,B2),'Dados planilhados'!D:P,13,FALSE)</f>
        <v>1553907.167</v>
      </c>
      <c r="D2" s="42">
        <f>VLOOKUP(CONCATENATE($D$1,A2,B2),'Dados planilhados'!D:P,13,FALSE)</f>
        <v>-906551.5</v>
      </c>
      <c r="E2" s="60"/>
      <c r="F2" s="60"/>
      <c r="G2" s="61">
        <v>45.0</v>
      </c>
    </row>
    <row r="3" ht="15.75" customHeight="1">
      <c r="A3" s="59" t="s">
        <v>45</v>
      </c>
      <c r="B3" s="59">
        <v>5.0</v>
      </c>
      <c r="C3" s="42">
        <f>VLOOKUP(CONCATENATE($C$1,A3,B3),'Dados planilhados'!D:P,13,FALSE)</f>
        <v>1912995.333</v>
      </c>
      <c r="D3" s="42">
        <f>VLOOKUP(CONCATENATE($D$1,A3,B3),'Dados planilhados'!D:P,13,FALSE)</f>
        <v>-433625</v>
      </c>
      <c r="E3" s="60"/>
      <c r="F3" s="60"/>
    </row>
    <row r="4" ht="15.75" customHeight="1">
      <c r="A4" s="59" t="s">
        <v>45</v>
      </c>
      <c r="B4" s="59">
        <v>10.0</v>
      </c>
      <c r="C4" s="42">
        <f>VLOOKUP(CONCATENATE($C$1,A4,B4),'Dados planilhados'!D:P,13,FALSE)</f>
        <v>3051953</v>
      </c>
      <c r="D4" s="42">
        <f>VLOOKUP(CONCATENATE($D$1,A4,B4),'Dados planilhados'!D:P,13,FALSE)</f>
        <v>836690</v>
      </c>
    </row>
    <row r="5" ht="15.75" customHeight="1">
      <c r="A5" s="59" t="s">
        <v>45</v>
      </c>
      <c r="B5" s="59">
        <v>15.0</v>
      </c>
      <c r="C5" s="42">
        <f>VLOOKUP(CONCATENATE($C$1,A5,B5),'Dados planilhados'!D:P,13,FALSE)</f>
        <v>4417131</v>
      </c>
      <c r="D5" s="42">
        <f>VLOOKUP(CONCATENATE($D$1,A5,B5),'Dados planilhados'!D:P,13,FALSE)</f>
        <v>2408140.333</v>
      </c>
    </row>
    <row r="6" ht="15.75" customHeight="1">
      <c r="A6" s="59" t="s">
        <v>45</v>
      </c>
      <c r="B6" s="59">
        <v>20.0</v>
      </c>
      <c r="C6" s="42">
        <f>VLOOKUP(CONCATENATE($C$1,A6,B6),'Dados planilhados'!D:P,13,FALSE)</f>
        <v>6098069.333</v>
      </c>
      <c r="D6" s="42">
        <f>VLOOKUP(CONCATENATE($D$1,A6,B6),'Dados planilhados'!D:P,13,FALSE)</f>
        <v>4595087.667</v>
      </c>
    </row>
    <row r="7" ht="15.75" customHeight="1">
      <c r="A7" s="59" t="s">
        <v>45</v>
      </c>
      <c r="B7" s="59">
        <v>25.0</v>
      </c>
      <c r="C7" s="42">
        <f>VLOOKUP(CONCATENATE($C$1,A7,B7),'Dados planilhados'!D:P,13,FALSE)</f>
        <v>7941642</v>
      </c>
      <c r="D7" s="42">
        <f>VLOOKUP(CONCATENATE($D$1,A7,B7),'Dados planilhados'!D:P,13,FALSE)</f>
        <v>7263425.333</v>
      </c>
    </row>
    <row r="8" ht="15.75" customHeight="1">
      <c r="A8" s="59" t="s">
        <v>45</v>
      </c>
      <c r="B8" s="59">
        <v>30.0</v>
      </c>
      <c r="C8" s="42">
        <f>VLOOKUP(CONCATENATE($C$1,A8,B8),'Dados planilhados'!D:P,13,FALSE)</f>
        <v>9893301.333</v>
      </c>
      <c r="D8" s="42">
        <f>VLOOKUP(CONCATENATE($D$1,A8,B8),'Dados planilhados'!D:P,13,FALSE)</f>
        <v>10267943.67</v>
      </c>
    </row>
    <row r="9" ht="15.75" customHeight="1">
      <c r="A9" s="59" t="s">
        <v>45</v>
      </c>
      <c r="B9" s="59">
        <v>35.0</v>
      </c>
      <c r="C9" s="42">
        <f>VLOOKUP(CONCATENATE($C$1,A9,B9),'Dados planilhados'!D:P,13,FALSE)</f>
        <v>12010804.33</v>
      </c>
      <c r="D9" s="42">
        <f>VLOOKUP(CONCATENATE($D$1,A9,B9),'Dados planilhados'!D:P,13,FALSE)</f>
        <v>13773931.33</v>
      </c>
    </row>
    <row r="10" ht="15.75" customHeight="1">
      <c r="A10" s="59" t="s">
        <v>45</v>
      </c>
      <c r="B10" s="59">
        <v>40.0</v>
      </c>
      <c r="C10" s="42">
        <f>VLOOKUP(CONCATENATE($C$1,A10,B10),'Dados planilhados'!D:P,13,FALSE)</f>
        <v>14170790.33</v>
      </c>
      <c r="D10" s="42">
        <f>VLOOKUP(CONCATENATE($D$1,A10,B10),'Dados planilhados'!D:P,13,FALSE)</f>
        <v>17708859.67</v>
      </c>
    </row>
    <row r="11" ht="15.75" customHeight="1">
      <c r="A11" s="59" t="s">
        <v>45</v>
      </c>
      <c r="B11" s="59">
        <v>45.0</v>
      </c>
      <c r="C11" s="42">
        <f>VLOOKUP(CONCATENATE($C$1,A11,B11),'Dados planilhados'!D:P,13,FALSE)</f>
        <v>16485491</v>
      </c>
      <c r="D11" s="42">
        <f>VLOOKUP(CONCATENATE($D$1,A11,B11),'Dados planilhados'!D:P,13,FALSE)</f>
        <v>21973769.33</v>
      </c>
      <c r="E11" s="62"/>
      <c r="F11" s="62"/>
      <c r="G11" s="62" t="str">
        <f>(F11-E11)/E11</f>
        <v>#DIV/0!</v>
      </c>
    </row>
    <row r="12" ht="15.75" customHeight="1">
      <c r="A12" s="59" t="s">
        <v>46</v>
      </c>
      <c r="B12" s="59">
        <v>0.0</v>
      </c>
      <c r="C12" s="42">
        <f>VLOOKUP(CONCATENATE($C$1,A12,B12),'Dados planilhados'!D:P,13,FALSE)</f>
        <v>2031675.833</v>
      </c>
      <c r="D12" s="42">
        <f>VLOOKUP(CONCATENATE($D$1,A12,B12),'Dados planilhados'!D:P,13,FALSE)</f>
        <v>-376832.1667</v>
      </c>
    </row>
    <row r="13" ht="15.75" customHeight="1">
      <c r="A13" s="59" t="s">
        <v>46</v>
      </c>
      <c r="B13" s="59">
        <v>5.0</v>
      </c>
      <c r="C13" s="42">
        <f>VLOOKUP(CONCATENATE($C$1,A13,B13),'Dados planilhados'!D:P,13,FALSE)</f>
        <v>2216000</v>
      </c>
      <c r="D13" s="42">
        <f>VLOOKUP(CONCATENATE($D$1,A13,B13),'Dados planilhados'!D:P,13,FALSE)</f>
        <v>-206813.3333</v>
      </c>
    </row>
    <row r="14" ht="15.75" customHeight="1">
      <c r="A14" s="59" t="s">
        <v>46</v>
      </c>
      <c r="B14" s="59">
        <v>10.0</v>
      </c>
      <c r="C14" s="42">
        <f>VLOOKUP(CONCATENATE($C$1,A14,B14),'Dados planilhados'!D:P,13,FALSE)</f>
        <v>2865000.667</v>
      </c>
      <c r="D14" s="42">
        <f>VLOOKUP(CONCATENATE($D$1,A14,B14),'Dados planilhados'!D:P,13,FALSE)</f>
        <v>450344.6667</v>
      </c>
    </row>
    <row r="15" ht="15.75" customHeight="1">
      <c r="A15" s="59" t="s">
        <v>46</v>
      </c>
      <c r="B15" s="59">
        <v>15.0</v>
      </c>
      <c r="C15" s="42">
        <f>VLOOKUP(CONCATENATE($C$1,A15,B15),'Dados planilhados'!D:P,13,FALSE)</f>
        <v>3659727</v>
      </c>
      <c r="D15" s="42">
        <f>VLOOKUP(CONCATENATE($D$1,A15,B15),'Dados planilhados'!D:P,13,FALSE)</f>
        <v>1237145.333</v>
      </c>
    </row>
    <row r="16" ht="15.75" customHeight="1">
      <c r="A16" s="59" t="s">
        <v>46</v>
      </c>
      <c r="B16" s="59">
        <v>20.0</v>
      </c>
      <c r="C16" s="42">
        <f>VLOOKUP(CONCATENATE($C$1,A16,B16),'Dados planilhados'!D:P,13,FALSE)</f>
        <v>4617201</v>
      </c>
      <c r="D16" s="42">
        <f>VLOOKUP(CONCATENATE($D$1,A16,B16),'Dados planilhados'!D:P,13,FALSE)</f>
        <v>2404472.333</v>
      </c>
    </row>
    <row r="17" ht="15.75" customHeight="1">
      <c r="A17" s="59" t="s">
        <v>46</v>
      </c>
      <c r="B17" s="59">
        <v>25.0</v>
      </c>
      <c r="C17" s="42">
        <f>VLOOKUP(CONCATENATE($C$1,A17,B17),'Dados planilhados'!D:P,13,FALSE)</f>
        <v>5706706.667</v>
      </c>
      <c r="D17" s="42">
        <f>VLOOKUP(CONCATENATE($D$1,A17,B17),'Dados planilhados'!D:P,13,FALSE)</f>
        <v>3816657.667</v>
      </c>
    </row>
    <row r="18" ht="15.75" customHeight="1">
      <c r="A18" s="59" t="s">
        <v>46</v>
      </c>
      <c r="B18" s="59">
        <v>30.0</v>
      </c>
      <c r="C18" s="42">
        <f>VLOOKUP(CONCATENATE($C$1,A18,B18),'Dados planilhados'!D:P,13,FALSE)</f>
        <v>6924894</v>
      </c>
      <c r="D18" s="42">
        <f>VLOOKUP(CONCATENATE($D$1,A18,B18),'Dados planilhados'!D:P,13,FALSE)</f>
        <v>5686195.333</v>
      </c>
    </row>
    <row r="19" ht="15.75" customHeight="1">
      <c r="A19" s="59" t="s">
        <v>46</v>
      </c>
      <c r="B19" s="59">
        <v>35.0</v>
      </c>
      <c r="C19" s="42">
        <f>VLOOKUP(CONCATENATE($C$1,A19,B19),'Dados planilhados'!D:P,13,FALSE)</f>
        <v>8295013.667</v>
      </c>
      <c r="D19" s="42">
        <f>VLOOKUP(CONCATENATE($D$1,A19,B19),'Dados planilhados'!D:P,13,FALSE)</f>
        <v>7781494</v>
      </c>
    </row>
    <row r="20" ht="15.75" customHeight="1">
      <c r="A20" s="59" t="s">
        <v>46</v>
      </c>
      <c r="B20" s="59">
        <v>40.0</v>
      </c>
      <c r="C20" s="42">
        <f>VLOOKUP(CONCATENATE($C$1,A20,B20),'Dados planilhados'!D:P,13,FALSE)</f>
        <v>9686613</v>
      </c>
      <c r="D20" s="42">
        <f>VLOOKUP(CONCATENATE($D$1,A20,B20),'Dados planilhados'!D:P,13,FALSE)</f>
        <v>10269650</v>
      </c>
    </row>
    <row r="21" ht="15.75" customHeight="1">
      <c r="A21" s="59" t="s">
        <v>46</v>
      </c>
      <c r="B21" s="59">
        <v>45.0</v>
      </c>
      <c r="C21" s="42">
        <f>VLOOKUP(CONCATENATE($C$1,A21,B21),'Dados planilhados'!D:P,13,FALSE)</f>
        <v>11227871.67</v>
      </c>
      <c r="D21" s="42">
        <f>VLOOKUP(CONCATENATE($D$1,A21,B21),'Dados planilhados'!D:P,13,FALSE)</f>
        <v>13093039.33</v>
      </c>
      <c r="E21" s="62"/>
      <c r="F21" s="62"/>
      <c r="G21" s="62" t="str">
        <f>(F21-E21)/E21</f>
        <v>#DIV/0!</v>
      </c>
    </row>
    <row r="22" ht="15.75" customHeight="1">
      <c r="A22" s="59" t="s">
        <v>47</v>
      </c>
      <c r="B22" s="59">
        <v>0.0</v>
      </c>
      <c r="C22" s="42">
        <f>VLOOKUP(CONCATENATE($C$1,A22,B22),'Dados planilhados'!D:P,13,FALSE)</f>
        <v>1588555.5</v>
      </c>
      <c r="D22" s="42">
        <f>VLOOKUP(CONCATENATE($D$1,A22,B22),'Dados planilhados'!D:P,13,FALSE)</f>
        <v>-403524.8333</v>
      </c>
    </row>
    <row r="23" ht="15.75" customHeight="1">
      <c r="A23" s="59" t="s">
        <v>47</v>
      </c>
      <c r="B23" s="59">
        <v>5.0</v>
      </c>
      <c r="C23" s="42">
        <f>VLOOKUP(CONCATENATE($C$1,A23,B23),'Dados planilhados'!D:P,13,FALSE)</f>
        <v>1610063.667</v>
      </c>
      <c r="D23" s="42">
        <f>VLOOKUP(CONCATENATE($D$1,A23,B23),'Dados planilhados'!D:P,13,FALSE)</f>
        <v>-301927.6667</v>
      </c>
    </row>
    <row r="24" ht="15.75" customHeight="1">
      <c r="A24" s="59" t="s">
        <v>47</v>
      </c>
      <c r="B24" s="59">
        <v>10.0</v>
      </c>
      <c r="C24" s="42">
        <f>VLOOKUP(CONCATENATE($C$1,A24,B24),'Dados planilhados'!D:P,13,FALSE)</f>
        <v>2260972.167</v>
      </c>
      <c r="D24" s="42">
        <f>VLOOKUP(CONCATENATE($D$1,A24,B24),'Dados planilhados'!D:P,13,FALSE)</f>
        <v>265849</v>
      </c>
    </row>
    <row r="25" ht="15.75" customHeight="1">
      <c r="A25" s="59" t="s">
        <v>47</v>
      </c>
      <c r="B25" s="59">
        <v>15.0</v>
      </c>
      <c r="C25" s="42">
        <f>VLOOKUP(CONCATENATE($C$1,A25,B25),'Dados planilhados'!D:P,13,FALSE)</f>
        <v>3276159.333</v>
      </c>
      <c r="D25" s="42">
        <f>VLOOKUP(CONCATENATE($D$1,A25,B25),'Dados planilhados'!D:P,13,FALSE)</f>
        <v>952675.3333</v>
      </c>
    </row>
    <row r="26" ht="15.75" customHeight="1">
      <c r="A26" s="59" t="s">
        <v>47</v>
      </c>
      <c r="B26" s="59">
        <v>20.0</v>
      </c>
      <c r="C26" s="42">
        <f>VLOOKUP(CONCATENATE($C$1,A26,B26),'Dados planilhados'!D:P,13,FALSE)</f>
        <v>4055393.333</v>
      </c>
      <c r="D26" s="42">
        <f>VLOOKUP(CONCATENATE($D$1,A26,B26),'Dados planilhados'!D:P,13,FALSE)</f>
        <v>1868757.333</v>
      </c>
    </row>
    <row r="27" ht="15.75" customHeight="1">
      <c r="A27" s="59" t="s">
        <v>47</v>
      </c>
      <c r="B27" s="59">
        <v>25.0</v>
      </c>
      <c r="C27" s="42">
        <f>VLOOKUP(CONCATENATE($C$1,A27,B27),'Dados planilhados'!D:P,13,FALSE)</f>
        <v>4958035</v>
      </c>
      <c r="D27" s="42">
        <f>VLOOKUP(CONCATENATE($D$1,A27,B27),'Dados planilhados'!D:P,13,FALSE)</f>
        <v>3101498.333</v>
      </c>
    </row>
    <row r="28" ht="15.75" customHeight="1">
      <c r="A28" s="59" t="s">
        <v>47</v>
      </c>
      <c r="B28" s="59">
        <v>30.0</v>
      </c>
      <c r="C28" s="42">
        <f>VLOOKUP(CONCATENATE($C$1,A28,B28),'Dados planilhados'!D:P,13,FALSE)</f>
        <v>5996134.333</v>
      </c>
      <c r="D28" s="42">
        <f>VLOOKUP(CONCATENATE($D$1,A28,B28),'Dados planilhados'!D:P,13,FALSE)</f>
        <v>4607531.333</v>
      </c>
    </row>
    <row r="29" ht="15.75" customHeight="1">
      <c r="A29" s="59" t="s">
        <v>47</v>
      </c>
      <c r="B29" s="59">
        <v>35.0</v>
      </c>
      <c r="C29" s="42">
        <f>VLOOKUP(CONCATENATE($C$1,A29,B29),'Dados planilhados'!D:P,13,FALSE)</f>
        <v>7080949.333</v>
      </c>
      <c r="D29" s="42">
        <f>VLOOKUP(CONCATENATE($D$1,A29,B29),'Dados planilhados'!D:P,13,FALSE)</f>
        <v>6344222.667</v>
      </c>
    </row>
    <row r="30" ht="15.75" customHeight="1">
      <c r="A30" s="59" t="s">
        <v>47</v>
      </c>
      <c r="B30" s="59">
        <v>40.0</v>
      </c>
      <c r="C30" s="42">
        <f>VLOOKUP(CONCATENATE($C$1,A30,B30),'Dados planilhados'!D:P,13,FALSE)</f>
        <v>8301988.333</v>
      </c>
      <c r="D30" s="42">
        <f>VLOOKUP(CONCATENATE($D$1,A30,B30),'Dados planilhados'!D:P,13,FALSE)</f>
        <v>9151435.667</v>
      </c>
    </row>
    <row r="31" ht="15.75" customHeight="1">
      <c r="A31" s="59" t="s">
        <v>47</v>
      </c>
      <c r="B31" s="59">
        <v>45.0</v>
      </c>
      <c r="C31" s="42">
        <f>VLOOKUP(CONCATENATE($C$1,A31,B31),'Dados planilhados'!D:P,13,FALSE)</f>
        <v>9613991.667</v>
      </c>
      <c r="D31" s="42">
        <f>VLOOKUP(CONCATENATE($D$1,A31,B31),'Dados planilhados'!D:P,13,FALSE)</f>
        <v>11669266.33</v>
      </c>
      <c r="E31" s="62"/>
      <c r="F31" s="62"/>
      <c r="G31" s="62" t="str">
        <f>(F31-E31)/E31</f>
        <v>#DIV/0!</v>
      </c>
    </row>
    <row r="32" ht="15.75" customHeight="1">
      <c r="A32" s="59" t="s">
        <v>48</v>
      </c>
      <c r="B32" s="59">
        <v>0.0</v>
      </c>
      <c r="C32" s="42">
        <f>VLOOKUP(CONCATENATE($C$1,A32,B32),'Dados planilhados'!D:P,13,FALSE)</f>
        <v>847400.1667</v>
      </c>
      <c r="D32" s="42">
        <f>VLOOKUP(CONCATENATE($D$1,A32,B32),'Dados planilhados'!D:P,13,FALSE)</f>
        <v>-567999.5</v>
      </c>
    </row>
    <row r="33" ht="15.75" customHeight="1">
      <c r="A33" s="59" t="s">
        <v>48</v>
      </c>
      <c r="B33" s="59">
        <v>5.0</v>
      </c>
      <c r="C33" s="42">
        <f>VLOOKUP(CONCATENATE($C$1,A33,B33),'Dados planilhados'!D:P,13,FALSE)</f>
        <v>905584.6667</v>
      </c>
      <c r="D33" s="42">
        <f>VLOOKUP(CONCATENATE($D$1,A33,B33),'Dados planilhados'!D:P,13,FALSE)</f>
        <v>-604504</v>
      </c>
    </row>
    <row r="34" ht="15.75" customHeight="1">
      <c r="A34" s="59" t="s">
        <v>48</v>
      </c>
      <c r="B34" s="59">
        <v>10.0</v>
      </c>
      <c r="C34" s="42">
        <f>VLOOKUP(CONCATENATE($C$1,A34,B34),'Dados planilhados'!D:P,13,FALSE)</f>
        <v>1372354</v>
      </c>
      <c r="D34" s="42">
        <f>VLOOKUP(CONCATENATE($D$1,A34,B34),'Dados planilhados'!D:P,13,FALSE)</f>
        <v>-37010.66667</v>
      </c>
    </row>
    <row r="35" ht="15.75" customHeight="1">
      <c r="A35" s="59" t="s">
        <v>48</v>
      </c>
      <c r="B35" s="59">
        <v>15.0</v>
      </c>
      <c r="C35" s="42">
        <f>VLOOKUP(CONCATENATE($C$1,A35,B35),'Dados planilhados'!D:P,13,FALSE)</f>
        <v>1956188.333</v>
      </c>
      <c r="D35" s="42">
        <f>VLOOKUP(CONCATENATE($D$1,A35,B35),'Dados planilhados'!D:P,13,FALSE)</f>
        <v>730445</v>
      </c>
    </row>
    <row r="36" ht="15.75" customHeight="1">
      <c r="A36" s="59" t="s">
        <v>48</v>
      </c>
      <c r="B36" s="59">
        <v>20.0</v>
      </c>
      <c r="C36" s="42">
        <f>VLOOKUP(CONCATENATE($C$1,A36,B36),'Dados planilhados'!D:P,13,FALSE)</f>
        <v>2832788.667</v>
      </c>
      <c r="D36" s="42">
        <f>VLOOKUP(CONCATENATE($D$1,A36,B36),'Dados planilhados'!D:P,13,FALSE)</f>
        <v>1750201.333</v>
      </c>
    </row>
    <row r="37" ht="15.75" customHeight="1">
      <c r="A37" s="59" t="s">
        <v>48</v>
      </c>
      <c r="B37" s="59">
        <v>25.0</v>
      </c>
      <c r="C37" s="42">
        <f>VLOOKUP(CONCATENATE($C$1,A37,B37),'Dados planilhados'!D:P,13,FALSE)</f>
        <v>3692692</v>
      </c>
      <c r="D37" s="42">
        <f>VLOOKUP(CONCATENATE($D$1,A37,B37),'Dados planilhados'!D:P,13,FALSE)</f>
        <v>2919775.667</v>
      </c>
    </row>
    <row r="38" ht="15.75" customHeight="1">
      <c r="A38" s="59" t="s">
        <v>48</v>
      </c>
      <c r="B38" s="59">
        <v>30.0</v>
      </c>
      <c r="C38" s="42">
        <f>VLOOKUP(CONCATENATE($C$1,A38,B38),'Dados planilhados'!D:P,13,FALSE)</f>
        <v>4552289.333</v>
      </c>
      <c r="D38" s="42">
        <f>VLOOKUP(CONCATENATE($D$1,A38,B38),'Dados planilhados'!D:P,13,FALSE)</f>
        <v>4357434</v>
      </c>
    </row>
    <row r="39" ht="15.75" customHeight="1">
      <c r="A39" s="59" t="s">
        <v>48</v>
      </c>
      <c r="B39" s="59">
        <v>35.0</v>
      </c>
      <c r="C39" s="42">
        <f>VLOOKUP(CONCATENATE($C$1,A39,B39),'Dados planilhados'!D:P,13,FALSE)</f>
        <v>5512446</v>
      </c>
      <c r="D39" s="42">
        <f>VLOOKUP(CONCATENATE($D$1,A39,B39),'Dados planilhados'!D:P,13,FALSE)</f>
        <v>6048095.667</v>
      </c>
    </row>
    <row r="40" ht="15.75" customHeight="1">
      <c r="A40" s="59" t="s">
        <v>48</v>
      </c>
      <c r="B40" s="59">
        <v>40.0</v>
      </c>
      <c r="C40" s="42">
        <f>VLOOKUP(CONCATENATE($C$1,A40,B40),'Dados planilhados'!D:P,13,FALSE)</f>
        <v>6567338.667</v>
      </c>
      <c r="D40" s="42">
        <f>VLOOKUP(CONCATENATE($D$1,A40,B40),'Dados planilhados'!D:P,13,FALSE)</f>
        <v>8036015</v>
      </c>
    </row>
    <row r="41" ht="15.75" customHeight="1">
      <c r="A41" s="59" t="s">
        <v>48</v>
      </c>
      <c r="B41" s="59">
        <v>45.0</v>
      </c>
      <c r="C41" s="42">
        <f>VLOOKUP(CONCATENATE($C$1,A41,B41),'Dados planilhados'!D:P,13,FALSE)</f>
        <v>7666425.333</v>
      </c>
      <c r="D41" s="42">
        <f>VLOOKUP(CONCATENATE($D$1,A41,B41),'Dados planilhados'!D:P,13,FALSE)</f>
        <v>10292706.67</v>
      </c>
      <c r="E41" s="62"/>
      <c r="F41" s="62"/>
      <c r="G41" s="62" t="str">
        <f>(F41-E41)/E41</f>
        <v>#DIV/0!</v>
      </c>
    </row>
    <row r="42" ht="15.75" customHeight="1">
      <c r="A42" s="59" t="s">
        <v>49</v>
      </c>
      <c r="B42" s="59">
        <v>0.0</v>
      </c>
      <c r="C42" s="42">
        <f>VLOOKUP(CONCATENATE($C$1,A42,B42),'Dados planilhados'!D:P,13,FALSE)</f>
        <v>1594946.167</v>
      </c>
      <c r="D42" s="42">
        <f>VLOOKUP(CONCATENATE($D$1,A42,B42),'Dados planilhados'!D:P,13,FALSE)</f>
        <v>-375636.8333</v>
      </c>
    </row>
    <row r="43" ht="15.75" customHeight="1">
      <c r="A43" s="59" t="s">
        <v>49</v>
      </c>
      <c r="B43" s="59">
        <v>5.0</v>
      </c>
      <c r="C43" s="42">
        <f>VLOOKUP(CONCATENATE($C$1,A43,B43),'Dados planilhados'!D:P,13,FALSE)</f>
        <v>1807224.333</v>
      </c>
      <c r="D43" s="42">
        <f>VLOOKUP(CONCATENATE($D$1,A43,B43),'Dados planilhados'!D:P,13,FALSE)</f>
        <v>-102756.6667</v>
      </c>
    </row>
    <row r="44" ht="15.75" customHeight="1">
      <c r="A44" s="59" t="s">
        <v>49</v>
      </c>
      <c r="B44" s="59">
        <v>10.0</v>
      </c>
      <c r="C44" s="42">
        <f>VLOOKUP(CONCATENATE($C$1,A44,B44),'Dados planilhados'!D:P,13,FALSE)</f>
        <v>2633405.333</v>
      </c>
      <c r="D44" s="42">
        <f>VLOOKUP(CONCATENATE($D$1,A44,B44),'Dados planilhados'!D:P,13,FALSE)</f>
        <v>780559.3333</v>
      </c>
    </row>
    <row r="45" ht="15.75" customHeight="1">
      <c r="A45" s="59" t="s">
        <v>49</v>
      </c>
      <c r="B45" s="59">
        <v>15.0</v>
      </c>
      <c r="C45" s="42">
        <f>VLOOKUP(CONCATENATE($C$1,A45,B45),'Dados planilhados'!D:P,13,FALSE)</f>
        <v>3522676.333</v>
      </c>
      <c r="D45" s="42">
        <f>VLOOKUP(CONCATENATE($D$1,A45,B45),'Dados planilhados'!D:P,13,FALSE)</f>
        <v>1728464</v>
      </c>
    </row>
    <row r="46" ht="15.75" customHeight="1">
      <c r="A46" s="59" t="s">
        <v>49</v>
      </c>
      <c r="B46" s="59">
        <v>20.0</v>
      </c>
      <c r="C46" s="42">
        <f>VLOOKUP(CONCATENATE($C$1,A46,B46),'Dados planilhados'!D:P,13,FALSE)</f>
        <v>4626449.667</v>
      </c>
      <c r="D46" s="42">
        <f>VLOOKUP(CONCATENATE($D$1,A46,B46),'Dados planilhados'!D:P,13,FALSE)</f>
        <v>3022810.333</v>
      </c>
    </row>
    <row r="47" ht="15.75" customHeight="1">
      <c r="A47" s="59" t="s">
        <v>49</v>
      </c>
      <c r="B47" s="59">
        <v>25.0</v>
      </c>
      <c r="C47" s="42">
        <f>VLOOKUP(CONCATENATE($C$1,A47,B47),'Dados planilhados'!D:P,13,FALSE)</f>
        <v>5923802</v>
      </c>
      <c r="D47" s="42">
        <f>VLOOKUP(CONCATENATE($D$1,A47,B47),'Dados planilhados'!D:P,13,FALSE)</f>
        <v>4659674.333</v>
      </c>
    </row>
    <row r="48" ht="15.75" customHeight="1">
      <c r="A48" s="59" t="s">
        <v>49</v>
      </c>
      <c r="B48" s="59">
        <v>30.0</v>
      </c>
      <c r="C48" s="42">
        <f>VLOOKUP(CONCATENATE($C$1,A48,B48),'Dados planilhados'!D:P,13,FALSE)</f>
        <v>7355470</v>
      </c>
      <c r="D48" s="42">
        <f>VLOOKUP(CONCATENATE($D$1,A48,B48),'Dados planilhados'!D:P,13,FALSE)</f>
        <v>6582087</v>
      </c>
    </row>
    <row r="49" ht="15.75" customHeight="1">
      <c r="A49" s="59" t="s">
        <v>49</v>
      </c>
      <c r="B49" s="59">
        <v>35.0</v>
      </c>
      <c r="C49" s="42">
        <f>VLOOKUP(CONCATENATE($C$1,A49,B49),'Dados planilhados'!D:P,13,FALSE)</f>
        <v>8764946.333</v>
      </c>
      <c r="D49" s="42">
        <f>VLOOKUP(CONCATENATE($D$1,A49,B49),'Dados planilhados'!D:P,13,FALSE)</f>
        <v>8783418.333</v>
      </c>
    </row>
    <row r="50" ht="15.75" customHeight="1">
      <c r="A50" s="59" t="s">
        <v>49</v>
      </c>
      <c r="B50" s="59">
        <v>40.0</v>
      </c>
      <c r="C50" s="42">
        <f>VLOOKUP(CONCATENATE($C$1,A50,B50),'Dados planilhados'!D:P,13,FALSE)</f>
        <v>10304662.67</v>
      </c>
      <c r="D50" s="42">
        <f>VLOOKUP(CONCATENATE($D$1,A50,B50),'Dados planilhados'!D:P,13,FALSE)</f>
        <v>11202829.33</v>
      </c>
    </row>
    <row r="51" ht="15.75" customHeight="1">
      <c r="A51" s="59" t="s">
        <v>49</v>
      </c>
      <c r="B51" s="59">
        <v>45.0</v>
      </c>
      <c r="C51" s="42">
        <f>VLOOKUP(CONCATENATE($C$1,A51,B51),'Dados planilhados'!D:P,13,FALSE)</f>
        <v>11969549.33</v>
      </c>
      <c r="D51" s="42">
        <f>VLOOKUP(CONCATENATE($D$1,A51,B51),'Dados planilhados'!D:P,13,FALSE)</f>
        <v>13910638</v>
      </c>
      <c r="E51" s="62"/>
      <c r="F51" s="62"/>
      <c r="G51" s="62" t="str">
        <f>(F51-E51)/E51</f>
        <v>#DIV/0!</v>
      </c>
    </row>
    <row r="52" ht="15.75" customHeight="1">
      <c r="A52" s="59" t="s">
        <v>50</v>
      </c>
      <c r="B52" s="59">
        <v>0.0</v>
      </c>
      <c r="C52" s="42">
        <f>VLOOKUP(CONCATENATE($C$1,A52,B52),'Dados planilhados'!D:P,13,FALSE)</f>
        <v>2085371.167</v>
      </c>
      <c r="D52" s="42">
        <f>VLOOKUP(CONCATENATE($D$1,A52,B52),'Dados planilhados'!D:P,13,FALSE)</f>
        <v>398194.1667</v>
      </c>
    </row>
    <row r="53" ht="15.75" customHeight="1">
      <c r="A53" s="59" t="s">
        <v>50</v>
      </c>
      <c r="B53" s="59">
        <v>5.0</v>
      </c>
      <c r="C53" s="42">
        <f>VLOOKUP(CONCATENATE($C$1,A53,B53),'Dados planilhados'!D:P,13,FALSE)</f>
        <v>2277978.667</v>
      </c>
      <c r="D53" s="42">
        <f>VLOOKUP(CONCATENATE($D$1,A53,B53),'Dados planilhados'!D:P,13,FALSE)</f>
        <v>656248</v>
      </c>
    </row>
    <row r="54" ht="15.75" customHeight="1">
      <c r="A54" s="59" t="s">
        <v>50</v>
      </c>
      <c r="B54" s="59">
        <v>10.0</v>
      </c>
      <c r="C54" s="42">
        <f>VLOOKUP(CONCATENATE($C$1,A54,B54),'Dados planilhados'!D:P,13,FALSE)</f>
        <v>2829845.667</v>
      </c>
      <c r="D54" s="42">
        <f>VLOOKUP(CONCATENATE($D$1,A54,B54),'Dados planilhados'!D:P,13,FALSE)</f>
        <v>1334623</v>
      </c>
    </row>
    <row r="55" ht="15.75" customHeight="1">
      <c r="A55" s="59" t="s">
        <v>50</v>
      </c>
      <c r="B55" s="59">
        <v>15.0</v>
      </c>
      <c r="C55" s="42">
        <f>VLOOKUP(CONCATENATE($C$1,A55,B55),'Dados planilhados'!D:P,13,FALSE)</f>
        <v>3440640.667</v>
      </c>
      <c r="D55" s="42">
        <f>VLOOKUP(CONCATENATE($D$1,A55,B55),'Dados planilhados'!D:P,13,FALSE)</f>
        <v>2082134</v>
      </c>
    </row>
    <row r="56" ht="15.75" customHeight="1">
      <c r="A56" s="59" t="s">
        <v>50</v>
      </c>
      <c r="B56" s="59">
        <v>20.0</v>
      </c>
      <c r="C56" s="42">
        <f>VLOOKUP(CONCATENATE($C$1,A56,B56),'Dados planilhados'!D:P,13,FALSE)</f>
        <v>4221133</v>
      </c>
      <c r="D56" s="42">
        <f>VLOOKUP(CONCATENATE($D$1,A56,B56),'Dados planilhados'!D:P,13,FALSE)</f>
        <v>3272004.333</v>
      </c>
    </row>
    <row r="57" ht="15.75" customHeight="1">
      <c r="A57" s="59" t="s">
        <v>50</v>
      </c>
      <c r="B57" s="59">
        <v>25.0</v>
      </c>
      <c r="C57" s="42">
        <f>VLOOKUP(CONCATENATE($C$1,A57,B57),'Dados planilhados'!D:P,13,FALSE)</f>
        <v>5056618.333</v>
      </c>
      <c r="D57" s="42">
        <f>VLOOKUP(CONCATENATE($D$1,A57,B57),'Dados planilhados'!D:P,13,FALSE)</f>
        <v>4856657.667</v>
      </c>
    </row>
    <row r="58" ht="15.75" customHeight="1">
      <c r="A58" s="59" t="s">
        <v>50</v>
      </c>
      <c r="B58" s="59">
        <v>30.0</v>
      </c>
      <c r="C58" s="42">
        <f>VLOOKUP(CONCATENATE($C$1,A58,B58),'Dados planilhados'!D:P,13,FALSE)</f>
        <v>5944380</v>
      </c>
      <c r="D58" s="42">
        <f>VLOOKUP(CONCATENATE($D$1,A58,B58),'Dados planilhados'!D:P,13,FALSE)</f>
        <v>6676764.333</v>
      </c>
    </row>
    <row r="59" ht="15.75" customHeight="1">
      <c r="A59" s="59" t="s">
        <v>50</v>
      </c>
      <c r="B59" s="59">
        <v>35.0</v>
      </c>
      <c r="C59" s="42">
        <f>VLOOKUP(CONCATENATE($C$1,A59,B59),'Dados planilhados'!D:P,13,FALSE)</f>
        <v>6954110</v>
      </c>
      <c r="D59" s="42">
        <f>VLOOKUP(CONCATENATE($D$1,A59,B59),'Dados planilhados'!D:P,13,FALSE)</f>
        <v>8945001.333</v>
      </c>
    </row>
    <row r="60" ht="15.75" customHeight="1">
      <c r="A60" s="59" t="s">
        <v>50</v>
      </c>
      <c r="B60" s="59">
        <v>40.0</v>
      </c>
      <c r="C60" s="42">
        <f>VLOOKUP(CONCATENATE($C$1,A60,B60),'Dados planilhados'!D:P,13,FALSE)</f>
        <v>8020665.333</v>
      </c>
      <c r="D60" s="42">
        <f>VLOOKUP(CONCATENATE($D$1,A60,B60),'Dados planilhados'!D:P,13,FALSE)</f>
        <v>11625583</v>
      </c>
    </row>
    <row r="61" ht="15.75" customHeight="1">
      <c r="A61" s="59" t="s">
        <v>50</v>
      </c>
      <c r="B61" s="59">
        <v>45.0</v>
      </c>
      <c r="C61" s="42">
        <f>VLOOKUP(CONCATENATE($C$1,A61,B61),'Dados planilhados'!D:P,13,FALSE)</f>
        <v>9178948.333</v>
      </c>
      <c r="D61" s="42">
        <f>VLOOKUP(CONCATENATE($D$1,A61,B61),'Dados planilhados'!D:P,13,FALSE)</f>
        <v>14683024.67</v>
      </c>
      <c r="E61" s="62"/>
      <c r="F61" s="62"/>
      <c r="G61" s="62" t="str">
        <f>(F61-E61)/E61</f>
        <v>#DIV/0!</v>
      </c>
    </row>
    <row r="62" ht="15.75" customHeight="1">
      <c r="A62" s="59" t="s">
        <v>51</v>
      </c>
      <c r="B62" s="59">
        <v>0.0</v>
      </c>
      <c r="C62" s="42">
        <f>VLOOKUP(CONCATENATE($C$1,A62,B62),'Dados planilhados'!D:P,13,FALSE)</f>
        <v>2884018</v>
      </c>
      <c r="D62" s="42">
        <f>VLOOKUP(CONCATENATE($D$1,A62,B62),'Dados planilhados'!D:P,13,FALSE)</f>
        <v>1722774</v>
      </c>
    </row>
    <row r="63" ht="15.75" customHeight="1">
      <c r="A63" s="59" t="s">
        <v>51</v>
      </c>
      <c r="B63" s="59">
        <v>5.0</v>
      </c>
      <c r="C63" s="42">
        <f>VLOOKUP(CONCATENATE($C$1,A63,B63),'Dados planilhados'!D:P,13,FALSE)</f>
        <v>3031864.167</v>
      </c>
      <c r="D63" s="42">
        <f>VLOOKUP(CONCATENATE($D$1,A63,B63),'Dados planilhados'!D:P,13,FALSE)</f>
        <v>2009006.333</v>
      </c>
    </row>
    <row r="64" ht="15.75" customHeight="1">
      <c r="A64" s="59" t="s">
        <v>51</v>
      </c>
      <c r="B64" s="59">
        <v>10.0</v>
      </c>
      <c r="C64" s="42">
        <f>VLOOKUP(CONCATENATE($C$1,A64,B64),'Dados planilhados'!D:P,13,FALSE)</f>
        <v>3544715.667</v>
      </c>
      <c r="D64" s="42">
        <f>VLOOKUP(CONCATENATE($D$1,A64,B64),'Dados planilhados'!D:P,13,FALSE)</f>
        <v>2709963</v>
      </c>
    </row>
    <row r="65" ht="15.75" customHeight="1">
      <c r="A65" s="59" t="s">
        <v>51</v>
      </c>
      <c r="B65" s="59">
        <v>15.0</v>
      </c>
      <c r="C65" s="42">
        <f>VLOOKUP(CONCATENATE($C$1,A65,B65),'Dados planilhados'!D:P,13,FALSE)</f>
        <v>4585137.333</v>
      </c>
      <c r="D65" s="42">
        <f>VLOOKUP(CONCATENATE($D$1,A65,B65),'Dados planilhados'!D:P,13,FALSE)</f>
        <v>3478473</v>
      </c>
    </row>
    <row r="66" ht="15.75" customHeight="1">
      <c r="A66" s="59" t="s">
        <v>51</v>
      </c>
      <c r="B66" s="59">
        <v>20.0</v>
      </c>
      <c r="C66" s="42">
        <f>VLOOKUP(CONCATENATE($C$1,A66,B66),'Dados planilhados'!D:P,13,FALSE)</f>
        <v>5349801.333</v>
      </c>
      <c r="D66" s="42">
        <f>VLOOKUP(CONCATENATE($D$1,A66,B66),'Dados planilhados'!D:P,13,FALSE)</f>
        <v>4114116.333</v>
      </c>
    </row>
    <row r="67" ht="15.75" customHeight="1">
      <c r="A67" s="59" t="s">
        <v>51</v>
      </c>
      <c r="B67" s="59">
        <v>25.0</v>
      </c>
      <c r="C67" s="42">
        <f>VLOOKUP(CONCATENATE($C$1,A67,B67),'Dados planilhados'!D:P,13,FALSE)</f>
        <v>6127606.667</v>
      </c>
      <c r="D67" s="42">
        <f>VLOOKUP(CONCATENATE($D$1,A67,B67),'Dados planilhados'!D:P,13,FALSE)</f>
        <v>5463580.667</v>
      </c>
    </row>
    <row r="68" ht="15.75" customHeight="1">
      <c r="A68" s="59" t="s">
        <v>51</v>
      </c>
      <c r="B68" s="59">
        <v>30.0</v>
      </c>
      <c r="C68" s="42">
        <f>VLOOKUP(CONCATENATE($C$1,A68,B68),'Dados planilhados'!D:P,13,FALSE)</f>
        <v>7046496.333</v>
      </c>
      <c r="D68" s="42">
        <f>VLOOKUP(CONCATENATE($D$1,A68,B68),'Dados planilhados'!D:P,13,FALSE)</f>
        <v>7142518.333</v>
      </c>
    </row>
    <row r="69" ht="15.75" customHeight="1">
      <c r="A69" s="59" t="s">
        <v>51</v>
      </c>
      <c r="B69" s="59">
        <v>35.0</v>
      </c>
      <c r="C69" s="42">
        <f>VLOOKUP(CONCATENATE($C$1,A69,B69),'Dados planilhados'!D:P,13,FALSE)</f>
        <v>7994526</v>
      </c>
      <c r="D69" s="42">
        <f>VLOOKUP(CONCATENATE($D$1,A69,B69),'Dados planilhados'!D:P,13,FALSE)</f>
        <v>9071263.667</v>
      </c>
    </row>
    <row r="70" ht="15.75" customHeight="1">
      <c r="A70" s="59" t="s">
        <v>51</v>
      </c>
      <c r="B70" s="59">
        <v>40.0</v>
      </c>
      <c r="C70" s="42">
        <f>VLOOKUP(CONCATENATE($C$1,A70,B70),'Dados planilhados'!D:P,13,FALSE)</f>
        <v>9056139.333</v>
      </c>
      <c r="D70" s="42">
        <f>VLOOKUP(CONCATENATE($D$1,A70,B70),'Dados planilhados'!D:P,13,FALSE)</f>
        <v>11334112</v>
      </c>
    </row>
    <row r="71" ht="15.75" customHeight="1">
      <c r="A71" s="59" t="s">
        <v>51</v>
      </c>
      <c r="B71" s="59">
        <v>45.0</v>
      </c>
      <c r="C71" s="42">
        <f>VLOOKUP(CONCATENATE($C$1,A71,B71),'Dados planilhados'!D:P,13,FALSE)</f>
        <v>10204383.67</v>
      </c>
      <c r="D71" s="42">
        <f>VLOOKUP(CONCATENATE($D$1,A71,B71),'Dados planilhados'!D:P,13,FALSE)</f>
        <v>13896875.33</v>
      </c>
      <c r="E71" s="62"/>
      <c r="F71" s="62"/>
      <c r="G71" s="62" t="str">
        <f>(F71-E71)/E71</f>
        <v>#DIV/0!</v>
      </c>
    </row>
    <row r="72" ht="15.75" customHeight="1">
      <c r="A72" s="59" t="s">
        <v>52</v>
      </c>
      <c r="B72" s="59">
        <v>0.0</v>
      </c>
      <c r="C72" s="42">
        <f>VLOOKUP(CONCATENATE($C$1,A72,B72),'Dados planilhados'!D:P,13,FALSE)</f>
        <v>1489565.167</v>
      </c>
      <c r="D72" s="42">
        <f>VLOOKUP(CONCATENATE($D$1,A72,B72),'Dados planilhados'!D:P,13,FALSE)</f>
        <v>499841.5</v>
      </c>
    </row>
    <row r="73" ht="15.75" customHeight="1">
      <c r="A73" s="59" t="s">
        <v>52</v>
      </c>
      <c r="B73" s="59">
        <v>5.0</v>
      </c>
      <c r="C73" s="42">
        <f>VLOOKUP(CONCATENATE($C$1,A73,B73),'Dados planilhados'!D:P,13,FALSE)</f>
        <v>1602711.333</v>
      </c>
      <c r="D73" s="42">
        <f>VLOOKUP(CONCATENATE($D$1,A73,B73),'Dados planilhados'!D:P,13,FALSE)</f>
        <v>921300.3333</v>
      </c>
    </row>
    <row r="74" ht="15.75" customHeight="1">
      <c r="A74" s="59" t="s">
        <v>52</v>
      </c>
      <c r="B74" s="59">
        <v>10.0</v>
      </c>
      <c r="C74" s="42">
        <f>VLOOKUP(CONCATENATE($C$1,A74,B74),'Dados planilhados'!D:P,13,FALSE)</f>
        <v>2235314</v>
      </c>
      <c r="D74" s="42">
        <f>VLOOKUP(CONCATENATE($D$1,A74,B74),'Dados planilhados'!D:P,13,FALSE)</f>
        <v>1649004.5</v>
      </c>
    </row>
    <row r="75" ht="15.75" customHeight="1">
      <c r="A75" s="59" t="s">
        <v>52</v>
      </c>
      <c r="B75" s="59">
        <v>15.0</v>
      </c>
      <c r="C75" s="42">
        <f>VLOOKUP(CONCATENATE($C$1,A75,B75),'Dados planilhados'!D:P,13,FALSE)</f>
        <v>2986171.333</v>
      </c>
      <c r="D75" s="42">
        <f>VLOOKUP(CONCATENATE($D$1,A75,B75),'Dados planilhados'!D:P,13,FALSE)</f>
        <v>2652314</v>
      </c>
    </row>
    <row r="76" ht="15.75" customHeight="1">
      <c r="A76" s="59" t="s">
        <v>52</v>
      </c>
      <c r="B76" s="59">
        <v>20.0</v>
      </c>
      <c r="C76" s="42">
        <f>VLOOKUP(CONCATENATE($C$1,A76,B76),'Dados planilhados'!D:P,13,FALSE)</f>
        <v>3923945.667</v>
      </c>
      <c r="D76" s="42">
        <f>VLOOKUP(CONCATENATE($D$1,A76,B76),'Dados planilhados'!D:P,13,FALSE)</f>
        <v>3946792.167</v>
      </c>
    </row>
    <row r="77" ht="15.75" customHeight="1">
      <c r="A77" s="59" t="s">
        <v>52</v>
      </c>
      <c r="B77" s="59">
        <v>25.0</v>
      </c>
      <c r="C77" s="42">
        <f>VLOOKUP(CONCATENATE($C$1,A77,B77),'Dados planilhados'!D:P,13,FALSE)</f>
        <v>4896711.333</v>
      </c>
      <c r="D77" s="42">
        <f>VLOOKUP(CONCATENATE($D$1,A77,B77),'Dados planilhados'!D:P,13,FALSE)</f>
        <v>5627632.833</v>
      </c>
    </row>
    <row r="78" ht="15.75" customHeight="1">
      <c r="A78" s="59" t="s">
        <v>52</v>
      </c>
      <c r="B78" s="59">
        <v>30.0</v>
      </c>
      <c r="C78" s="42">
        <f>VLOOKUP(CONCATENATE($C$1,A78,B78),'Dados planilhados'!D:P,13,FALSE)</f>
        <v>5951719</v>
      </c>
      <c r="D78" s="42">
        <f>VLOOKUP(CONCATENATE($D$1,A78,B78),'Dados planilhados'!D:P,13,FALSE)</f>
        <v>7479700.333</v>
      </c>
    </row>
    <row r="79" ht="15.75" customHeight="1">
      <c r="A79" s="59" t="s">
        <v>52</v>
      </c>
      <c r="B79" s="59">
        <v>35.0</v>
      </c>
      <c r="C79" s="42">
        <f>VLOOKUP(CONCATENATE($C$1,A79,B79),'Dados planilhados'!D:P,13,FALSE)</f>
        <v>7113880</v>
      </c>
      <c r="D79" s="42">
        <f>VLOOKUP(CONCATENATE($D$1,A79,B79),'Dados planilhados'!D:P,13,FALSE)</f>
        <v>9612616.5</v>
      </c>
    </row>
    <row r="80" ht="15.75" customHeight="1">
      <c r="A80" s="59" t="s">
        <v>52</v>
      </c>
      <c r="B80" s="59">
        <v>40.0</v>
      </c>
      <c r="C80" s="42">
        <f>VLOOKUP(CONCATENATE($C$1,A80,B80),'Dados planilhados'!D:P,13,FALSE)</f>
        <v>8328259</v>
      </c>
      <c r="D80" s="42">
        <f>VLOOKUP(CONCATENATE($D$1,A80,B80),'Dados planilhados'!D:P,13,FALSE)</f>
        <v>12064688.17</v>
      </c>
    </row>
    <row r="81" ht="15.75" customHeight="1">
      <c r="A81" s="59" t="s">
        <v>52</v>
      </c>
      <c r="B81" s="59">
        <v>45.0</v>
      </c>
      <c r="C81" s="42">
        <f>VLOOKUP(CONCATENATE($C$1,A81,B81),'Dados planilhados'!D:P,13,FALSE)</f>
        <v>9621789.667</v>
      </c>
      <c r="D81" s="42">
        <f>VLOOKUP(CONCATENATE($D$1,A81,B81),'Dados planilhados'!D:P,13,FALSE)</f>
        <v>14757419.33</v>
      </c>
      <c r="E81" s="62"/>
      <c r="F81" s="62"/>
      <c r="G81" s="62" t="str">
        <f>(F81-E81)/E81</f>
        <v>#DIV/0!</v>
      </c>
    </row>
    <row r="82" ht="15.75" customHeight="1">
      <c r="A82" s="59" t="s">
        <v>53</v>
      </c>
      <c r="B82" s="59">
        <v>0.0</v>
      </c>
      <c r="C82" s="42">
        <f>VLOOKUP(CONCATENATE($C$1,A82,B82),'Dados planilhados'!D:P,13,FALSE)</f>
        <v>1595353.5</v>
      </c>
      <c r="D82" s="42">
        <f>VLOOKUP(CONCATENATE($D$1,A82,B82),'Dados planilhados'!D:P,13,FALSE)</f>
        <v>-722888.5</v>
      </c>
    </row>
    <row r="83" ht="15.75" customHeight="1">
      <c r="A83" s="59" t="s">
        <v>53</v>
      </c>
      <c r="B83" s="59">
        <v>5.0</v>
      </c>
      <c r="C83" s="42">
        <f>VLOOKUP(CONCATENATE($C$1,A83,B83),'Dados planilhados'!D:P,13,FALSE)</f>
        <v>1664879.667</v>
      </c>
      <c r="D83" s="42">
        <f>VLOOKUP(CONCATENATE($D$1,A83,B83),'Dados planilhados'!D:P,13,FALSE)</f>
        <v>-537922</v>
      </c>
    </row>
    <row r="84" ht="15.75" customHeight="1">
      <c r="A84" s="59" t="s">
        <v>53</v>
      </c>
      <c r="B84" s="59">
        <v>10.0</v>
      </c>
      <c r="C84" s="42">
        <f>VLOOKUP(CONCATENATE($C$1,A84,B84),'Dados planilhados'!D:P,13,FALSE)</f>
        <v>2181786</v>
      </c>
      <c r="D84" s="42">
        <f>VLOOKUP(CONCATENATE($D$1,A84,B84),'Dados planilhados'!D:P,13,FALSE)</f>
        <v>28521</v>
      </c>
    </row>
    <row r="85" ht="15.75" customHeight="1">
      <c r="A85" s="59" t="s">
        <v>53</v>
      </c>
      <c r="B85" s="59">
        <v>15.0</v>
      </c>
      <c r="C85" s="42">
        <f>VLOOKUP(CONCATENATE($C$1,A85,B85),'Dados planilhados'!D:P,13,FALSE)</f>
        <v>2922155.333</v>
      </c>
      <c r="D85" s="42">
        <f>VLOOKUP(CONCATENATE($D$1,A85,B85),'Dados planilhados'!D:P,13,FALSE)</f>
        <v>905815.3333</v>
      </c>
    </row>
    <row r="86" ht="15.75" customHeight="1">
      <c r="A86" s="59" t="s">
        <v>53</v>
      </c>
      <c r="B86" s="59">
        <v>20.0</v>
      </c>
      <c r="C86" s="42">
        <f>VLOOKUP(CONCATENATE($C$1,A86,B86),'Dados planilhados'!D:P,13,FALSE)</f>
        <v>3725765.667</v>
      </c>
      <c r="D86" s="42">
        <f>VLOOKUP(CONCATENATE($D$1,A86,B86),'Dados planilhados'!D:P,13,FALSE)</f>
        <v>1950047.667</v>
      </c>
    </row>
    <row r="87" ht="15.75" customHeight="1">
      <c r="A87" s="59" t="s">
        <v>53</v>
      </c>
      <c r="B87" s="59">
        <v>25.0</v>
      </c>
      <c r="C87" s="42">
        <f>VLOOKUP(CONCATENATE($C$1,A87,B87),'Dados planilhados'!D:P,13,FALSE)</f>
        <v>4628349.333</v>
      </c>
      <c r="D87" s="42">
        <f>VLOOKUP(CONCATENATE($D$1,A87,B87),'Dados planilhados'!D:P,13,FALSE)</f>
        <v>3284374.667</v>
      </c>
    </row>
    <row r="88" ht="15.75" customHeight="1">
      <c r="A88" s="59" t="s">
        <v>53</v>
      </c>
      <c r="B88" s="59">
        <v>30.0</v>
      </c>
      <c r="C88" s="42">
        <f>VLOOKUP(CONCATENATE($C$1,A88,B88),'Dados planilhados'!D:P,13,FALSE)</f>
        <v>5553644.333</v>
      </c>
      <c r="D88" s="42">
        <f>VLOOKUP(CONCATENATE($D$1,A88,B88),'Dados planilhados'!D:P,13,FALSE)</f>
        <v>4819590.667</v>
      </c>
    </row>
    <row r="89" ht="15.75" customHeight="1">
      <c r="A89" s="59" t="s">
        <v>53</v>
      </c>
      <c r="B89" s="59">
        <v>35.0</v>
      </c>
      <c r="C89" s="42">
        <f>VLOOKUP(CONCATENATE($C$1,A89,B89),'Dados planilhados'!D:P,13,FALSE)</f>
        <v>6591371.667</v>
      </c>
      <c r="D89" s="42">
        <f>VLOOKUP(CONCATENATE($D$1,A89,B89),'Dados planilhados'!D:P,13,FALSE)</f>
        <v>6653174.667</v>
      </c>
    </row>
    <row r="90" ht="15.75" customHeight="1">
      <c r="A90" s="59" t="s">
        <v>53</v>
      </c>
      <c r="B90" s="59">
        <v>40.0</v>
      </c>
      <c r="C90" s="42">
        <f>VLOOKUP(CONCATENATE($C$1,A90,B90),'Dados planilhados'!D:P,13,FALSE)</f>
        <v>7701024</v>
      </c>
      <c r="D90" s="42">
        <f>VLOOKUP(CONCATENATE($D$1,A90,B90),'Dados planilhados'!D:P,13,FALSE)</f>
        <v>8801850.333</v>
      </c>
    </row>
    <row r="91" ht="15.75" customHeight="1">
      <c r="A91" s="59" t="s">
        <v>53</v>
      </c>
      <c r="B91" s="59">
        <v>45.0</v>
      </c>
      <c r="C91" s="42">
        <f>VLOOKUP(CONCATENATE($C$1,A91,B91),'Dados planilhados'!D:P,13,FALSE)</f>
        <v>8878751.667</v>
      </c>
      <c r="D91" s="42">
        <f>VLOOKUP(CONCATENATE($D$1,A91,B91),'Dados planilhados'!D:P,13,FALSE)</f>
        <v>11218986</v>
      </c>
      <c r="E91" s="62"/>
      <c r="F91" s="62"/>
      <c r="G91" s="62" t="str">
        <f>(F91-E91)/E91</f>
        <v>#DIV/0!</v>
      </c>
    </row>
    <row r="92" ht="15.75" customHeight="1">
      <c r="A92" s="59" t="s">
        <v>54</v>
      </c>
      <c r="B92" s="59">
        <v>0.0</v>
      </c>
      <c r="C92" s="42">
        <f>VLOOKUP(CONCATENATE($C$1,A92,B92),'Dados planilhados'!D:P,13,FALSE)</f>
        <v>1690602.167</v>
      </c>
      <c r="D92" s="42">
        <f>VLOOKUP(CONCATENATE($D$1,A92,B92),'Dados planilhados'!D:P,13,FALSE)</f>
        <v>-872366.5</v>
      </c>
    </row>
    <row r="93" ht="15.75" customHeight="1">
      <c r="A93" s="59" t="s">
        <v>54</v>
      </c>
      <c r="B93" s="59">
        <v>5.0</v>
      </c>
      <c r="C93" s="42">
        <f>VLOOKUP(CONCATENATE($C$1,A93,B93),'Dados planilhados'!D:P,13,FALSE)</f>
        <v>1724701.333</v>
      </c>
      <c r="D93" s="42">
        <f>VLOOKUP(CONCATENATE($D$1,A93,B93),'Dados planilhados'!D:P,13,FALSE)</f>
        <v>-746377.3333</v>
      </c>
    </row>
    <row r="94" ht="15.75" customHeight="1">
      <c r="A94" s="59" t="s">
        <v>54</v>
      </c>
      <c r="B94" s="59">
        <v>10.0</v>
      </c>
      <c r="C94" s="42">
        <f>VLOOKUP(CONCATENATE($C$1,A94,B94),'Dados planilhados'!D:P,13,FALSE)</f>
        <v>2228539.667</v>
      </c>
      <c r="D94" s="42">
        <f>VLOOKUP(CONCATENATE($D$1,A94,B94),'Dados planilhados'!D:P,13,FALSE)</f>
        <v>-224054.6667</v>
      </c>
    </row>
    <row r="95" ht="15.75" customHeight="1">
      <c r="A95" s="59" t="s">
        <v>54</v>
      </c>
      <c r="B95" s="59">
        <v>15.0</v>
      </c>
      <c r="C95" s="42">
        <f>VLOOKUP(CONCATENATE($C$1,A95,B95),'Dados planilhados'!D:P,13,FALSE)</f>
        <v>2868457</v>
      </c>
      <c r="D95" s="42">
        <f>VLOOKUP(CONCATENATE($D$1,A95,B95),'Dados planilhados'!D:P,13,FALSE)</f>
        <v>617188.6667</v>
      </c>
    </row>
    <row r="96" ht="15.75" customHeight="1">
      <c r="A96" s="59" t="s">
        <v>54</v>
      </c>
      <c r="B96" s="59">
        <v>20.0</v>
      </c>
      <c r="C96" s="42">
        <f>VLOOKUP(CONCATENATE($C$1,A96,B96),'Dados planilhados'!D:P,13,FALSE)</f>
        <v>3624492.667</v>
      </c>
      <c r="D96" s="42">
        <f>VLOOKUP(CONCATENATE($D$1,A96,B96),'Dados planilhados'!D:P,13,FALSE)</f>
        <v>1696780.667</v>
      </c>
    </row>
    <row r="97" ht="15.75" customHeight="1">
      <c r="A97" s="59" t="s">
        <v>54</v>
      </c>
      <c r="B97" s="59">
        <v>25.0</v>
      </c>
      <c r="C97" s="42">
        <f>VLOOKUP(CONCATENATE($C$1,A97,B97),'Dados planilhados'!D:P,13,FALSE)</f>
        <v>4471210</v>
      </c>
      <c r="D97" s="42">
        <f>VLOOKUP(CONCATENATE($D$1,A97,B97),'Dados planilhados'!D:P,13,FALSE)</f>
        <v>3061866</v>
      </c>
    </row>
    <row r="98" ht="15.75" customHeight="1">
      <c r="A98" s="59" t="s">
        <v>54</v>
      </c>
      <c r="B98" s="59">
        <v>30.0</v>
      </c>
      <c r="C98" s="42">
        <f>VLOOKUP(CONCATENATE($C$1,A98,B98),'Dados planilhados'!D:P,13,FALSE)</f>
        <v>5444358.667</v>
      </c>
      <c r="D98" s="42">
        <f>VLOOKUP(CONCATENATE($D$1,A98,B98),'Dados planilhados'!D:P,13,FALSE)</f>
        <v>4719832.667</v>
      </c>
    </row>
    <row r="99" ht="15.75" customHeight="1">
      <c r="A99" s="59" t="s">
        <v>54</v>
      </c>
      <c r="B99" s="59">
        <v>35.0</v>
      </c>
      <c r="C99" s="42">
        <f>VLOOKUP(CONCATENATE($C$1,A99,B99),'Dados planilhados'!D:P,13,FALSE)</f>
        <v>6506605.667</v>
      </c>
      <c r="D99" s="42">
        <f>VLOOKUP(CONCATENATE($D$1,A99,B99),'Dados planilhados'!D:P,13,FALSE)</f>
        <v>6829387.667</v>
      </c>
    </row>
    <row r="100" ht="15.75" customHeight="1">
      <c r="A100" s="59" t="s">
        <v>54</v>
      </c>
      <c r="B100" s="59">
        <v>40.0</v>
      </c>
      <c r="C100" s="42">
        <f>VLOOKUP(CONCATENATE($C$1,A100,B100),'Dados planilhados'!D:P,13,FALSE)</f>
        <v>7648835.667</v>
      </c>
      <c r="D100" s="42">
        <f>VLOOKUP(CONCATENATE($D$1,A100,B100),'Dados planilhados'!D:P,13,FALSE)</f>
        <v>9181347</v>
      </c>
    </row>
    <row r="101" ht="15.75" customHeight="1">
      <c r="A101" s="59" t="s">
        <v>54</v>
      </c>
      <c r="B101" s="59">
        <v>45.0</v>
      </c>
      <c r="C101" s="42">
        <f>VLOOKUP(CONCATENATE($C$1,A101,B101),'Dados planilhados'!D:P,13,FALSE)</f>
        <v>8875685.333</v>
      </c>
      <c r="D101" s="42">
        <f>VLOOKUP(CONCATENATE($D$1,A101,B101),'Dados planilhados'!D:P,13,FALSE)</f>
        <v>11881544.67</v>
      </c>
      <c r="E101" s="62"/>
      <c r="F101" s="62"/>
      <c r="G101" s="62" t="str">
        <f>(F101-E101)/E101</f>
        <v>#DIV/0!</v>
      </c>
    </row>
    <row r="102" ht="15.75" customHeight="1">
      <c r="A102" s="59" t="s">
        <v>55</v>
      </c>
      <c r="B102" s="59">
        <v>0.0</v>
      </c>
      <c r="C102" s="42">
        <f>VLOOKUP(CONCATENATE($C$1,A102,B102),'Dados planilhados'!D:P,13,FALSE)</f>
        <v>1952538.167</v>
      </c>
      <c r="D102" s="42">
        <f>VLOOKUP(CONCATENATE($D$1,A102,B102),'Dados planilhados'!D:P,13,FALSE)</f>
        <v>-27032.16667</v>
      </c>
    </row>
    <row r="103" ht="15.75" customHeight="1">
      <c r="A103" s="59" t="s">
        <v>55</v>
      </c>
      <c r="B103" s="59">
        <v>5.0</v>
      </c>
      <c r="C103" s="42">
        <f>VLOOKUP(CONCATENATE($C$1,A103,B103),'Dados planilhados'!D:P,13,FALSE)</f>
        <v>2119647.667</v>
      </c>
      <c r="D103" s="42">
        <f>VLOOKUP(CONCATENATE($D$1,A103,B103),'Dados planilhados'!D:P,13,FALSE)</f>
        <v>256125.3333</v>
      </c>
    </row>
    <row r="104" ht="15.75" customHeight="1">
      <c r="A104" s="59" t="s">
        <v>55</v>
      </c>
      <c r="B104" s="59">
        <v>10.0</v>
      </c>
      <c r="C104" s="42">
        <f>VLOOKUP(CONCATENATE($C$1,A104,B104),'Dados planilhados'!D:P,13,FALSE)</f>
        <v>2827137</v>
      </c>
      <c r="D104" s="42">
        <f>VLOOKUP(CONCATENATE($D$1,A104,B104),'Dados planilhados'!D:P,13,FALSE)</f>
        <v>1095242</v>
      </c>
    </row>
    <row r="105" ht="15.75" customHeight="1">
      <c r="A105" s="59" t="s">
        <v>55</v>
      </c>
      <c r="B105" s="59">
        <v>15.0</v>
      </c>
      <c r="C105" s="42">
        <f>VLOOKUP(CONCATENATE($C$1,A105,B105),'Dados planilhados'!D:P,13,FALSE)</f>
        <v>3721710</v>
      </c>
      <c r="D105" s="42">
        <f>VLOOKUP(CONCATENATE($D$1,A105,B105),'Dados planilhados'!D:P,13,FALSE)</f>
        <v>2139699</v>
      </c>
    </row>
    <row r="106" ht="15.75" customHeight="1">
      <c r="A106" s="59" t="s">
        <v>55</v>
      </c>
      <c r="B106" s="59">
        <v>20.0</v>
      </c>
      <c r="C106" s="42">
        <f>VLOOKUP(CONCATENATE($C$1,A106,B106),'Dados planilhados'!D:P,13,FALSE)</f>
        <v>4742665.333</v>
      </c>
      <c r="D106" s="42">
        <f>VLOOKUP(CONCATENATE($D$1,A106,B106),'Dados planilhados'!D:P,13,FALSE)</f>
        <v>3585349</v>
      </c>
    </row>
    <row r="107" ht="15.75" customHeight="1">
      <c r="A107" s="59" t="s">
        <v>55</v>
      </c>
      <c r="B107" s="59">
        <v>25.0</v>
      </c>
      <c r="C107" s="42">
        <f>VLOOKUP(CONCATENATE($C$1,A107,B107),'Dados planilhados'!D:P,13,FALSE)</f>
        <v>5917571</v>
      </c>
      <c r="D107" s="42">
        <f>VLOOKUP(CONCATENATE($D$1,A107,B107),'Dados planilhados'!D:P,13,FALSE)</f>
        <v>5393970</v>
      </c>
    </row>
    <row r="108" ht="15.75" customHeight="1">
      <c r="A108" s="59" t="s">
        <v>55</v>
      </c>
      <c r="B108" s="59">
        <v>30.0</v>
      </c>
      <c r="C108" s="42">
        <f>VLOOKUP(CONCATENATE($C$1,A108,B108),'Dados planilhados'!D:P,13,FALSE)</f>
        <v>7240821</v>
      </c>
      <c r="D108" s="42">
        <f>VLOOKUP(CONCATENATE($D$1,A108,B108),'Dados planilhados'!D:P,13,FALSE)</f>
        <v>7621489</v>
      </c>
    </row>
    <row r="109" ht="15.75" customHeight="1">
      <c r="A109" s="59" t="s">
        <v>55</v>
      </c>
      <c r="B109" s="59">
        <v>35.0</v>
      </c>
      <c r="C109" s="42">
        <f>VLOOKUP(CONCATENATE($C$1,A109,B109),'Dados planilhados'!D:P,13,FALSE)</f>
        <v>8682468.667</v>
      </c>
      <c r="D109" s="42">
        <f>VLOOKUP(CONCATENATE($D$1,A109,B109),'Dados planilhados'!D:P,13,FALSE)</f>
        <v>10375075.33</v>
      </c>
    </row>
    <row r="110" ht="15.75" customHeight="1">
      <c r="A110" s="59" t="s">
        <v>55</v>
      </c>
      <c r="B110" s="59">
        <v>40.0</v>
      </c>
      <c r="C110" s="42">
        <f>VLOOKUP(CONCATENATE($C$1,A110,B110),'Dados planilhados'!D:P,13,FALSE)</f>
        <v>10222576</v>
      </c>
      <c r="D110" s="42">
        <f>VLOOKUP(CONCATENATE($D$1,A110,B110),'Dados planilhados'!D:P,13,FALSE)</f>
        <v>13403161.67</v>
      </c>
    </row>
    <row r="111" ht="15.75" customHeight="1">
      <c r="A111" s="59" t="s">
        <v>55</v>
      </c>
      <c r="B111" s="59">
        <v>45.0</v>
      </c>
      <c r="C111" s="42">
        <f>VLOOKUP(CONCATENATE($C$1,A111,B111),'Dados planilhados'!D:P,13,FALSE)</f>
        <v>11868205.33</v>
      </c>
      <c r="D111" s="42">
        <f>VLOOKUP(CONCATENATE($D$1,A111,B111),'Dados planilhados'!D:P,13,FALSE)</f>
        <v>16884804.67</v>
      </c>
      <c r="E111" s="62"/>
      <c r="F111" s="62"/>
      <c r="G111" s="62" t="str">
        <f>(F111-E111)/E111</f>
        <v>#DIV/0!</v>
      </c>
    </row>
    <row r="112" ht="15.75" customHeight="1">
      <c r="A112" s="63" t="s">
        <v>56</v>
      </c>
      <c r="B112" s="59">
        <v>0.0</v>
      </c>
      <c r="C112" s="42">
        <f>VLOOKUP(CONCATENATE($C$1,A112,B112),'Dados planilhados'!D:P,13,FALSE)</f>
        <v>813317.5</v>
      </c>
      <c r="D112" s="42">
        <f>VLOOKUP(CONCATENATE($D$1,A112,B112),'Dados planilhados'!D:P,13,FALSE)</f>
        <v>-897248.8333</v>
      </c>
    </row>
    <row r="113" ht="15.75" customHeight="1">
      <c r="A113" s="63" t="s">
        <v>56</v>
      </c>
      <c r="B113" s="59">
        <v>5.0</v>
      </c>
      <c r="C113" s="42">
        <f>VLOOKUP(CONCATENATE($C$1,A113,B113),'Dados planilhados'!D:P,13,FALSE)</f>
        <v>912804.6667</v>
      </c>
      <c r="D113" s="42">
        <f>VLOOKUP(CONCATENATE($D$1,A113,B113),'Dados planilhados'!D:P,13,FALSE)</f>
        <v>-627569.3333</v>
      </c>
    </row>
    <row r="114" ht="15.75" customHeight="1">
      <c r="A114" s="63" t="s">
        <v>56</v>
      </c>
      <c r="B114" s="59">
        <v>10.0</v>
      </c>
      <c r="C114" s="42">
        <f>VLOOKUP(CONCATENATE($C$1,A114,B114),'Dados planilhados'!D:P,13,FALSE)</f>
        <v>1364978.167</v>
      </c>
      <c r="D114" s="42">
        <f>VLOOKUP(CONCATENATE($D$1,A114,B114),'Dados planilhados'!D:P,13,FALSE)</f>
        <v>78243.33333</v>
      </c>
    </row>
    <row r="115" ht="15.75" customHeight="1">
      <c r="A115" s="63" t="s">
        <v>56</v>
      </c>
      <c r="B115" s="59">
        <v>15.0</v>
      </c>
      <c r="C115" s="42">
        <f>VLOOKUP(CONCATENATE($C$1,A115,B115),'Dados planilhados'!D:P,13,FALSE)</f>
        <v>1961239.167</v>
      </c>
      <c r="D115" s="42">
        <f>VLOOKUP(CONCATENATE($D$1,A115,B115),'Dados planilhados'!D:P,13,FALSE)</f>
        <v>1158102.667</v>
      </c>
    </row>
    <row r="116" ht="15.75" customHeight="1">
      <c r="A116" s="63" t="s">
        <v>56</v>
      </c>
      <c r="B116" s="59">
        <v>20.0</v>
      </c>
      <c r="C116" s="42">
        <f>VLOOKUP(CONCATENATE($C$1,A116,B116),'Dados planilhados'!D:P,13,FALSE)</f>
        <v>3168264.333</v>
      </c>
      <c r="D116" s="42">
        <f>VLOOKUP(CONCATENATE($D$1,A116,B116),'Dados planilhados'!D:P,13,FALSE)</f>
        <v>2414061.667</v>
      </c>
    </row>
    <row r="117" ht="15.75" customHeight="1">
      <c r="A117" s="63" t="s">
        <v>56</v>
      </c>
      <c r="B117" s="59">
        <v>25.0</v>
      </c>
      <c r="C117" s="42">
        <f>VLOOKUP(CONCATENATE($C$1,A117,B117),'Dados planilhados'!D:P,13,FALSE)</f>
        <v>4081180.667</v>
      </c>
      <c r="D117" s="42">
        <f>VLOOKUP(CONCATENATE($D$1,A117,B117),'Dados planilhados'!D:P,13,FALSE)</f>
        <v>4045676.667</v>
      </c>
    </row>
    <row r="118" ht="15.75" customHeight="1">
      <c r="A118" s="63" t="s">
        <v>56</v>
      </c>
      <c r="B118" s="59">
        <v>30.0</v>
      </c>
      <c r="C118" s="42">
        <f>VLOOKUP(CONCATENATE($C$1,A118,B118),'Dados planilhados'!D:P,13,FALSE)</f>
        <v>5035080.333</v>
      </c>
      <c r="D118" s="42">
        <f>VLOOKUP(CONCATENATE($D$1,A118,B118),'Dados planilhados'!D:P,13,FALSE)</f>
        <v>5957333.667</v>
      </c>
    </row>
    <row r="119" ht="15.75" customHeight="1">
      <c r="A119" s="63" t="s">
        <v>56</v>
      </c>
      <c r="B119" s="59">
        <v>35.0</v>
      </c>
      <c r="C119" s="42">
        <f>VLOOKUP(CONCATENATE($C$1,A119,B119),'Dados planilhados'!D:P,13,FALSE)</f>
        <v>6039804.667</v>
      </c>
      <c r="D119" s="42">
        <f>VLOOKUP(CONCATENATE($D$1,A119,B119),'Dados planilhados'!D:P,13,FALSE)</f>
        <v>8211542.667</v>
      </c>
    </row>
    <row r="120" ht="15.75" customHeight="1">
      <c r="A120" s="63" t="s">
        <v>56</v>
      </c>
      <c r="B120" s="59">
        <v>40.0</v>
      </c>
      <c r="C120" s="42">
        <f>VLOOKUP(CONCATENATE($C$1,A120,B120),'Dados planilhados'!D:P,13,FALSE)</f>
        <v>7193435.667</v>
      </c>
      <c r="D120" s="42">
        <f>VLOOKUP(CONCATENATE($D$1,A120,B120),'Dados planilhados'!D:P,13,FALSE)</f>
        <v>10823221</v>
      </c>
    </row>
    <row r="121" ht="15.75" customHeight="1">
      <c r="A121" s="63" t="s">
        <v>56</v>
      </c>
      <c r="B121" s="59">
        <v>45.0</v>
      </c>
      <c r="C121" s="42">
        <f>VLOOKUP(CONCATENATE($C$1,A121,B121),'Dados planilhados'!D:P,13,FALSE)</f>
        <v>8365964.667</v>
      </c>
      <c r="D121" s="42">
        <f>VLOOKUP(CONCATENATE($D$1,A121,B121),'Dados planilhados'!D:P,13,FALSE)</f>
        <v>13715795.33</v>
      </c>
      <c r="E121" s="62"/>
      <c r="F121" s="62"/>
      <c r="G121" s="62" t="str">
        <f>(F121-E121)/E121</f>
        <v>#DIV/0!</v>
      </c>
    </row>
    <row r="122" ht="15.75" customHeight="1">
      <c r="A122" s="63" t="s">
        <v>57</v>
      </c>
      <c r="B122" s="59">
        <v>0.0</v>
      </c>
      <c r="C122" s="42">
        <f>VLOOKUP(CONCATENATE($C$1,A122,B122),'Dados planilhados'!D:P,13,FALSE)</f>
        <v>2075461</v>
      </c>
      <c r="D122" s="42">
        <f>VLOOKUP(CONCATENATE($D$1,A122,B122),'Dados planilhados'!D:P,13,FALSE)</f>
        <v>-234954</v>
      </c>
    </row>
    <row r="123" ht="15.75" customHeight="1">
      <c r="A123" s="63" t="s">
        <v>57</v>
      </c>
      <c r="B123" s="59">
        <v>5.0</v>
      </c>
      <c r="C123" s="42">
        <f>VLOOKUP(CONCATENATE($C$1,A123,B123),'Dados planilhados'!D:P,13,FALSE)</f>
        <v>3372880.667</v>
      </c>
      <c r="D123" s="42">
        <f>VLOOKUP(CONCATENATE($D$1,A123,B123),'Dados planilhados'!D:P,13,FALSE)</f>
        <v>1910541.667</v>
      </c>
    </row>
    <row r="124" ht="15.75" customHeight="1">
      <c r="A124" s="63" t="s">
        <v>57</v>
      </c>
      <c r="B124" s="59">
        <v>10.0</v>
      </c>
      <c r="C124" s="42">
        <f>VLOOKUP(CONCATENATE($C$1,A124,B124),'Dados planilhados'!D:P,13,FALSE)</f>
        <v>6138759.667</v>
      </c>
      <c r="D124" s="42">
        <f>VLOOKUP(CONCATENATE($D$1,A124,B124),'Dados planilhados'!D:P,13,FALSE)</f>
        <v>5335043</v>
      </c>
    </row>
    <row r="125" ht="15.75" customHeight="1">
      <c r="A125" s="63" t="s">
        <v>57</v>
      </c>
      <c r="B125" s="59">
        <v>15.0</v>
      </c>
      <c r="C125" s="42">
        <f>VLOOKUP(CONCATENATE($C$1,A125,B125),'Dados planilhados'!D:P,13,FALSE)</f>
        <v>9152456</v>
      </c>
      <c r="D125" s="42">
        <f>VLOOKUP(CONCATENATE($D$1,A125,B125),'Dados planilhados'!D:P,13,FALSE)</f>
        <v>9704200.333</v>
      </c>
    </row>
    <row r="126" ht="15.75" customHeight="1">
      <c r="A126" s="63" t="s">
        <v>57</v>
      </c>
      <c r="B126" s="59">
        <v>20.0</v>
      </c>
      <c r="C126" s="42">
        <f>VLOOKUP(CONCATENATE($C$1,A126,B126),'Dados planilhados'!D:P,13,FALSE)</f>
        <v>12574738.67</v>
      </c>
      <c r="D126" s="42">
        <f>VLOOKUP(CONCATENATE($D$1,A126,B126),'Dados planilhados'!D:P,13,FALSE)</f>
        <v>15100542</v>
      </c>
    </row>
    <row r="127" ht="15.75" customHeight="1">
      <c r="A127" s="63" t="s">
        <v>57</v>
      </c>
      <c r="B127" s="59">
        <v>25.0</v>
      </c>
      <c r="C127" s="42">
        <f>VLOOKUP(CONCATENATE($C$1,A127,B127),'Dados planilhados'!D:P,13,FALSE)</f>
        <v>16172487</v>
      </c>
      <c r="D127" s="42">
        <f>VLOOKUP(CONCATENATE($D$1,A127,B127),'Dados planilhados'!D:P,13,FALSE)</f>
        <v>20902107.33</v>
      </c>
    </row>
    <row r="128" ht="15.75" customHeight="1">
      <c r="A128" s="63" t="s">
        <v>57</v>
      </c>
      <c r="B128" s="59">
        <v>30.0</v>
      </c>
      <c r="C128" s="42">
        <f>VLOOKUP(CONCATENATE($C$1,A128,B128),'Dados planilhados'!D:P,13,FALSE)</f>
        <v>19803006.33</v>
      </c>
      <c r="D128" s="42">
        <f>VLOOKUP(CONCATENATE($D$1,A128,B128),'Dados planilhados'!D:P,13,FALSE)</f>
        <v>27005631.67</v>
      </c>
    </row>
    <row r="129" ht="15.75" customHeight="1">
      <c r="A129" s="63" t="s">
        <v>57</v>
      </c>
      <c r="B129" s="59">
        <v>35.0</v>
      </c>
      <c r="C129" s="42">
        <f>VLOOKUP(CONCATENATE($C$1,A129,B129),'Dados planilhados'!D:P,13,FALSE)</f>
        <v>23328687</v>
      </c>
      <c r="D129" s="42">
        <f>VLOOKUP(CONCATENATE($D$1,A129,B129),'Dados planilhados'!D:P,13,FALSE)</f>
        <v>33422736.67</v>
      </c>
    </row>
    <row r="130" ht="15.75" customHeight="1">
      <c r="A130" s="63" t="s">
        <v>57</v>
      </c>
      <c r="B130" s="59">
        <v>40.0</v>
      </c>
      <c r="C130" s="42">
        <f>VLOOKUP(CONCATENATE($C$1,A130,B130),'Dados planilhados'!D:P,13,FALSE)</f>
        <v>26885446.33</v>
      </c>
      <c r="D130" s="42">
        <f>VLOOKUP(CONCATENATE($D$1,A130,B130),'Dados planilhados'!D:P,13,FALSE)</f>
        <v>40137277.67</v>
      </c>
    </row>
    <row r="131" ht="15.75" customHeight="1">
      <c r="A131" s="63" t="s">
        <v>57</v>
      </c>
      <c r="B131" s="59">
        <v>45.0</v>
      </c>
      <c r="C131" s="42">
        <f>VLOOKUP(CONCATENATE($C$1,A131,B131),'Dados planilhados'!D:P,13,FALSE)</f>
        <v>30351553</v>
      </c>
      <c r="D131" s="42">
        <f>VLOOKUP(CONCATENATE($D$1,A131,B131),'Dados planilhados'!D:P,13,FALSE)</f>
        <v>47014371.33</v>
      </c>
      <c r="E131" s="62"/>
      <c r="F131" s="62"/>
      <c r="G131" s="62" t="str">
        <f>(F131-E131)/E131</f>
        <v>#DIV/0!</v>
      </c>
    </row>
    <row r="132" ht="15.75" customHeight="1">
      <c r="A132" s="63" t="s">
        <v>58</v>
      </c>
      <c r="B132" s="59">
        <v>0.0</v>
      </c>
      <c r="C132" s="42">
        <f>VLOOKUP(CONCATENATE($C$1,A132,B132),'Dados planilhados'!D:P,13,FALSE)</f>
        <v>2343224.5</v>
      </c>
      <c r="D132" s="42">
        <f>VLOOKUP(CONCATENATE($D$1,A132,B132),'Dados planilhados'!D:P,13,FALSE)</f>
        <v>-724989.5</v>
      </c>
    </row>
    <row r="133" ht="15.75" customHeight="1">
      <c r="A133" s="63" t="s">
        <v>58</v>
      </c>
      <c r="B133" s="59">
        <v>5.0</v>
      </c>
      <c r="C133" s="42">
        <f>VLOOKUP(CONCATENATE($C$1,A133,B133),'Dados planilhados'!D:P,13,FALSE)</f>
        <v>2710848</v>
      </c>
      <c r="D133" s="42">
        <f>VLOOKUP(CONCATENATE($D$1,A133,B133),'Dados planilhados'!D:P,13,FALSE)</f>
        <v>-277899</v>
      </c>
    </row>
    <row r="134" ht="15.75" customHeight="1">
      <c r="A134" s="63" t="s">
        <v>58</v>
      </c>
      <c r="B134" s="59">
        <v>10.0</v>
      </c>
      <c r="C134" s="42">
        <f>VLOOKUP(CONCATENATE($C$1,A134,B134),'Dados planilhados'!D:P,13,FALSE)</f>
        <v>3550296</v>
      </c>
      <c r="D134" s="42">
        <f>VLOOKUP(CONCATENATE($D$1,A134,B134),'Dados planilhados'!D:P,13,FALSE)</f>
        <v>961623</v>
      </c>
    </row>
    <row r="135" ht="15.75" customHeight="1">
      <c r="A135" s="63" t="s">
        <v>58</v>
      </c>
      <c r="B135" s="59">
        <v>15.0</v>
      </c>
      <c r="C135" s="42">
        <f>VLOOKUP(CONCATENATE($C$1,A135,B135),'Dados planilhados'!D:P,13,FALSE)</f>
        <v>4678933.333</v>
      </c>
      <c r="D135" s="42">
        <f>VLOOKUP(CONCATENATE($D$1,A135,B135),'Dados planilhados'!D:P,13,FALSE)</f>
        <v>2573552.667</v>
      </c>
    </row>
    <row r="136" ht="15.75" customHeight="1">
      <c r="A136" s="63" t="s">
        <v>58</v>
      </c>
      <c r="B136" s="59">
        <v>20.0</v>
      </c>
      <c r="C136" s="42">
        <f>VLOOKUP(CONCATENATE($C$1,A136,B136),'Dados planilhados'!D:P,13,FALSE)</f>
        <v>5466155.167</v>
      </c>
      <c r="D136" s="42">
        <f>VLOOKUP(CONCATENATE($D$1,A136,B136),'Dados planilhados'!D:P,13,FALSE)</f>
        <v>4897245.667</v>
      </c>
    </row>
    <row r="137" ht="15.75" customHeight="1">
      <c r="A137" s="63" t="s">
        <v>58</v>
      </c>
      <c r="B137" s="59">
        <v>25.0</v>
      </c>
      <c r="C137" s="42">
        <f>VLOOKUP(CONCATENATE($C$1,A137,B137),'Dados planilhados'!D:P,13,FALSE)</f>
        <v>6785544.667</v>
      </c>
      <c r="D137" s="42">
        <f>VLOOKUP(CONCATENATE($D$1,A137,B137),'Dados planilhados'!D:P,13,FALSE)</f>
        <v>7635462.667</v>
      </c>
    </row>
    <row r="138" ht="15.75" customHeight="1">
      <c r="A138" s="63" t="s">
        <v>58</v>
      </c>
      <c r="B138" s="59">
        <v>30.0</v>
      </c>
      <c r="C138" s="42">
        <f>VLOOKUP(CONCATENATE($C$1,A138,B138),'Dados planilhados'!D:P,13,FALSE)</f>
        <v>8221806.833</v>
      </c>
      <c r="D138" s="42">
        <f>VLOOKUP(CONCATENATE($D$1,A138,B138),'Dados planilhados'!D:P,13,FALSE)</f>
        <v>11991105.33</v>
      </c>
    </row>
    <row r="139" ht="15.75" customHeight="1">
      <c r="A139" s="63" t="s">
        <v>58</v>
      </c>
      <c r="B139" s="59">
        <v>35.0</v>
      </c>
      <c r="C139" s="42">
        <f>VLOOKUP(CONCATENATE($C$1,A139,B139),'Dados planilhados'!D:P,13,FALSE)</f>
        <v>9844085.833</v>
      </c>
      <c r="D139" s="42">
        <f>VLOOKUP(CONCATENATE($D$1,A139,B139),'Dados planilhados'!D:P,13,FALSE)</f>
        <v>16202526</v>
      </c>
    </row>
    <row r="140" ht="15.75" customHeight="1">
      <c r="A140" s="63" t="s">
        <v>58</v>
      </c>
      <c r="B140" s="59">
        <v>40.0</v>
      </c>
      <c r="C140" s="42">
        <f>VLOOKUP(CONCATENATE($C$1,A140,B140),'Dados planilhados'!D:P,13,FALSE)</f>
        <v>11675784.5</v>
      </c>
      <c r="D140" s="42">
        <f>VLOOKUP(CONCATENATE($D$1,A140,B140),'Dados planilhados'!D:P,13,FALSE)</f>
        <v>21015453.67</v>
      </c>
    </row>
    <row r="141" ht="15.75" customHeight="1">
      <c r="A141" s="63" t="s">
        <v>58</v>
      </c>
      <c r="B141" s="59">
        <v>45.0</v>
      </c>
      <c r="C141" s="42">
        <f>VLOOKUP(CONCATENATE($C$1,A141,B141),'Dados planilhados'!D:P,13,FALSE)</f>
        <v>13314969.5</v>
      </c>
      <c r="D141" s="42">
        <f>VLOOKUP(CONCATENATE($D$1,A141,B141),'Dados planilhados'!D:P,13,FALSE)</f>
        <v>26385225.33</v>
      </c>
      <c r="E141" s="62"/>
      <c r="F141" s="62"/>
      <c r="G141" s="62" t="str">
        <f>(F141-E141)/E141</f>
        <v>#DIV/0!</v>
      </c>
    </row>
    <row r="142" ht="15.75" customHeight="1">
      <c r="A142" s="63" t="s">
        <v>59</v>
      </c>
      <c r="B142" s="59">
        <v>0.0</v>
      </c>
      <c r="C142" s="42">
        <f>VLOOKUP(CONCATENATE($C$1,A142,B142),'Dados planilhados'!D:P,13,FALSE)</f>
        <v>1614356.5</v>
      </c>
      <c r="D142" s="42">
        <f>VLOOKUP(CONCATENATE($D$1,A142,B142),'Dados planilhados'!D:P,13,FALSE)</f>
        <v>-590890</v>
      </c>
    </row>
    <row r="143" ht="15.75" customHeight="1">
      <c r="A143" s="63" t="s">
        <v>59</v>
      </c>
      <c r="B143" s="59">
        <v>5.0</v>
      </c>
      <c r="C143" s="42">
        <f>VLOOKUP(CONCATENATE($C$1,A143,B143),'Dados planilhados'!D:P,13,FALSE)</f>
        <v>1632708</v>
      </c>
      <c r="D143" s="42">
        <f>VLOOKUP(CONCATENATE($D$1,A143,B143),'Dados planilhados'!D:P,13,FALSE)</f>
        <v>-437805.1667</v>
      </c>
    </row>
    <row r="144" ht="15.75" customHeight="1">
      <c r="A144" s="63" t="s">
        <v>59</v>
      </c>
      <c r="B144" s="59">
        <v>10.0</v>
      </c>
      <c r="C144" s="42">
        <f>VLOOKUP(CONCATENATE($C$1,A144,B144),'Dados planilhados'!D:P,13,FALSE)</f>
        <v>2099947.333</v>
      </c>
      <c r="D144" s="42">
        <f>VLOOKUP(CONCATENATE($D$1,A144,B144),'Dados planilhados'!D:P,13,FALSE)</f>
        <v>101989</v>
      </c>
    </row>
    <row r="145" ht="15.75" customHeight="1">
      <c r="A145" s="63" t="s">
        <v>59</v>
      </c>
      <c r="B145" s="59">
        <v>15.0</v>
      </c>
      <c r="C145" s="42">
        <f>VLOOKUP(CONCATENATE($C$1,A145,B145),'Dados planilhados'!D:P,13,FALSE)</f>
        <v>2775543.333</v>
      </c>
      <c r="D145" s="42">
        <f>VLOOKUP(CONCATENATE($D$1,A145,B145),'Dados planilhados'!D:P,13,FALSE)</f>
        <v>884808.5</v>
      </c>
    </row>
    <row r="146" ht="15.75" customHeight="1">
      <c r="A146" s="63" t="s">
        <v>59</v>
      </c>
      <c r="B146" s="59">
        <v>20.0</v>
      </c>
      <c r="C146" s="42">
        <f>VLOOKUP(CONCATENATE($C$1,A146,B146),'Dados planilhados'!D:P,13,FALSE)</f>
        <v>3459126.667</v>
      </c>
      <c r="D146" s="42">
        <f>VLOOKUP(CONCATENATE($D$1,A146,B146),'Dados planilhados'!D:P,13,FALSE)</f>
        <v>1593670</v>
      </c>
    </row>
    <row r="147" ht="15.75" customHeight="1">
      <c r="A147" s="63" t="s">
        <v>59</v>
      </c>
      <c r="B147" s="59">
        <v>25.0</v>
      </c>
      <c r="C147" s="42">
        <f>VLOOKUP(CONCATENATE($C$1,A147,B147),'Dados planilhados'!D:P,13,FALSE)</f>
        <v>4204307.333</v>
      </c>
      <c r="D147" s="42">
        <f>VLOOKUP(CONCATENATE($D$1,A147,B147),'Dados planilhados'!D:P,13,FALSE)</f>
        <v>2738017</v>
      </c>
    </row>
    <row r="148" ht="15.75" customHeight="1">
      <c r="A148" s="63" t="s">
        <v>59</v>
      </c>
      <c r="B148" s="59">
        <v>30.0</v>
      </c>
      <c r="C148" s="42">
        <f>VLOOKUP(CONCATENATE($C$1,A148,B148),'Dados planilhados'!D:P,13,FALSE)</f>
        <v>5156562.667</v>
      </c>
      <c r="D148" s="42">
        <f>VLOOKUP(CONCATENATE($D$1,A148,B148),'Dados planilhados'!D:P,13,FALSE)</f>
        <v>4078177.667</v>
      </c>
    </row>
    <row r="149" ht="15.75" customHeight="1">
      <c r="A149" s="63" t="s">
        <v>59</v>
      </c>
      <c r="B149" s="59">
        <v>35.0</v>
      </c>
      <c r="C149" s="42">
        <f>VLOOKUP(CONCATENATE($C$1,A149,B149),'Dados planilhados'!D:P,13,FALSE)</f>
        <v>6135935.333</v>
      </c>
      <c r="D149" s="42">
        <f>VLOOKUP(CONCATENATE($D$1,A149,B149),'Dados planilhados'!D:P,13,FALSE)</f>
        <v>5701201.333</v>
      </c>
    </row>
    <row r="150" ht="15.75" customHeight="1">
      <c r="A150" s="63" t="s">
        <v>59</v>
      </c>
      <c r="B150" s="59">
        <v>40.0</v>
      </c>
      <c r="C150" s="42">
        <f>VLOOKUP(CONCATENATE($C$1,A150,B150),'Dados planilhados'!D:P,13,FALSE)</f>
        <v>7115980</v>
      </c>
      <c r="D150" s="42">
        <f>VLOOKUP(CONCATENATE($D$1,A150,B150),'Dados planilhados'!D:P,13,FALSE)</f>
        <v>7505028.667</v>
      </c>
    </row>
    <row r="151" ht="15.75" customHeight="1">
      <c r="A151" s="63" t="s">
        <v>59</v>
      </c>
      <c r="B151" s="59">
        <v>45.0</v>
      </c>
      <c r="C151" s="42">
        <f>VLOOKUP(CONCATENATE($C$1,A151,B151),'Dados planilhados'!D:P,13,FALSE)</f>
        <v>8176890</v>
      </c>
      <c r="D151" s="42">
        <f>VLOOKUP(CONCATENATE($D$1,A151,B151),'Dados planilhados'!D:P,13,FALSE)</f>
        <v>9546750.333</v>
      </c>
      <c r="E151" s="62"/>
      <c r="F151" s="62"/>
      <c r="G151" s="62" t="str">
        <f>(F151-E151)/E151</f>
        <v>#DIV/0!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D1000">
    <cfRule type="cellIs" dxfId="0" priority="1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4" t="s">
        <v>62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>
      <c r="A2" s="38"/>
      <c r="B2" s="38"/>
      <c r="C2" s="38"/>
      <c r="D2" s="38"/>
      <c r="E2" s="38"/>
      <c r="F2" s="38" t="s">
        <v>63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>
      <c r="A3" s="65" t="s">
        <v>36</v>
      </c>
      <c r="B3" s="65" t="s">
        <v>1</v>
      </c>
      <c r="C3" s="66" t="s">
        <v>37</v>
      </c>
      <c r="D3" s="38"/>
      <c r="E3" s="65" t="s">
        <v>38</v>
      </c>
      <c r="F3" s="65" t="s">
        <v>39</v>
      </c>
      <c r="G3" s="65" t="s">
        <v>40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>
      <c r="A4" s="38" t="s">
        <v>42</v>
      </c>
      <c r="B4" s="38" t="s">
        <v>43</v>
      </c>
      <c r="C4" s="67">
        <v>0.0</v>
      </c>
      <c r="D4" s="38"/>
      <c r="E4" s="38"/>
      <c r="F4" s="38"/>
      <c r="G4" s="38"/>
      <c r="H4" s="68">
        <v>1731751.0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>
      <c r="A5" s="38" t="s">
        <v>42</v>
      </c>
      <c r="B5" s="38" t="s">
        <v>43</v>
      </c>
      <c r="C5" s="67">
        <v>0.0</v>
      </c>
      <c r="D5" s="38"/>
      <c r="E5" s="68">
        <v>2828461.0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>
      <c r="A6" s="38" t="s">
        <v>42</v>
      </c>
      <c r="B6" s="38" t="s">
        <v>43</v>
      </c>
      <c r="C6" s="67">
        <v>0.0</v>
      </c>
      <c r="D6" s="38" t="str">
        <f>CONCATENATE(A6,B6,C6)</f>
        <v>Sem ABAPbranco0</v>
      </c>
      <c r="E6" s="68">
        <v>2470168.0</v>
      </c>
      <c r="F6" s="69">
        <f>AVERAGE(E4:E6)</f>
        <v>2649314.5</v>
      </c>
      <c r="G6" s="70">
        <f>STDEV(E4:E6)/F6*100</f>
        <v>9.562904289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>
      <c r="A7" s="71" t="s">
        <v>60</v>
      </c>
      <c r="B7" s="71" t="s">
        <v>43</v>
      </c>
      <c r="C7" s="67">
        <v>0.0</v>
      </c>
      <c r="D7" s="38"/>
      <c r="E7" s="68">
        <v>4011613.0</v>
      </c>
      <c r="F7" s="72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>
      <c r="A8" s="71" t="s">
        <v>60</v>
      </c>
      <c r="B8" s="71" t="s">
        <v>43</v>
      </c>
      <c r="C8" s="67">
        <v>0.0</v>
      </c>
      <c r="D8" s="38"/>
      <c r="E8" s="68">
        <v>3802552.0</v>
      </c>
      <c r="F8" s="72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>
      <c r="A9" s="71" t="s">
        <v>60</v>
      </c>
      <c r="B9" s="71" t="s">
        <v>43</v>
      </c>
      <c r="C9" s="67">
        <v>0.0</v>
      </c>
      <c r="D9" s="38" t="str">
        <f>CONCATENATE(A9,B9,C9)</f>
        <v>Com ABAPbranco0</v>
      </c>
      <c r="E9" s="68">
        <v>4536387.0</v>
      </c>
      <c r="F9" s="69">
        <f>AVERAGE(E7:E9)</f>
        <v>4116850.667</v>
      </c>
      <c r="G9" s="70">
        <f>STDEV(E7:E9)/F9*100</f>
        <v>9.183403949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>
      <c r="A10" s="38" t="s">
        <v>42</v>
      </c>
      <c r="B10" s="38" t="s">
        <v>43</v>
      </c>
      <c r="C10" s="67">
        <v>5.0</v>
      </c>
      <c r="D10" s="38"/>
      <c r="E10" s="38"/>
      <c r="F10" s="72"/>
      <c r="G10" s="38"/>
      <c r="H10" s="68">
        <v>1783372.0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>
      <c r="A11" s="38" t="s">
        <v>42</v>
      </c>
      <c r="B11" s="38" t="s">
        <v>43</v>
      </c>
      <c r="C11" s="67">
        <v>5.0</v>
      </c>
      <c r="D11" s="38"/>
      <c r="E11" s="68">
        <v>2875034.0</v>
      </c>
      <c r="F11" s="72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>
      <c r="A12" s="38" t="s">
        <v>42</v>
      </c>
      <c r="B12" s="38" t="s">
        <v>43</v>
      </c>
      <c r="C12" s="67">
        <v>5.0</v>
      </c>
      <c r="D12" s="38" t="str">
        <f>CONCATENATE(A12,B12,C12)</f>
        <v>Sem ABAPbranco5</v>
      </c>
      <c r="E12" s="68">
        <v>2488486.0</v>
      </c>
      <c r="F12" s="69">
        <f>AVERAGE(E10:E12)</f>
        <v>2681760</v>
      </c>
      <c r="G12" s="70">
        <f>STDEV(E10:E12)/F12*100</f>
        <v>10.19221377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>
      <c r="A13" s="71" t="s">
        <v>60</v>
      </c>
      <c r="B13" s="71" t="s">
        <v>43</v>
      </c>
      <c r="C13" s="67">
        <v>5.0</v>
      </c>
      <c r="D13" s="38"/>
      <c r="E13" s="68">
        <v>3955627.0</v>
      </c>
      <c r="F13" s="72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>
      <c r="A14" s="71" t="s">
        <v>60</v>
      </c>
      <c r="B14" s="71" t="s">
        <v>43</v>
      </c>
      <c r="C14" s="67">
        <v>5.0</v>
      </c>
      <c r="D14" s="38"/>
      <c r="E14" s="68">
        <v>3751031.0</v>
      </c>
      <c r="F14" s="72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>
      <c r="A15" s="71" t="s">
        <v>60</v>
      </c>
      <c r="B15" s="71" t="s">
        <v>43</v>
      </c>
      <c r="C15" s="67">
        <v>5.0</v>
      </c>
      <c r="D15" s="38" t="str">
        <f>CONCATENATE(A15,B15,C15)</f>
        <v>Com ABAPbranco5</v>
      </c>
      <c r="E15" s="68">
        <v>4580417.0</v>
      </c>
      <c r="F15" s="69">
        <f>AVERAGE(E13:E15)</f>
        <v>4095691.667</v>
      </c>
      <c r="G15" s="70">
        <f>STDEV(E13:E15)/F15*100</f>
        <v>10.54936066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>
      <c r="A16" s="38" t="s">
        <v>42</v>
      </c>
      <c r="B16" s="38" t="s">
        <v>43</v>
      </c>
      <c r="C16" s="67">
        <v>10.0</v>
      </c>
      <c r="D16" s="38"/>
      <c r="E16" s="38"/>
      <c r="F16" s="72"/>
      <c r="G16" s="38"/>
      <c r="H16" s="68">
        <v>1784597.0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>
      <c r="A17" s="38" t="s">
        <v>42</v>
      </c>
      <c r="B17" s="38" t="s">
        <v>43</v>
      </c>
      <c r="C17" s="67">
        <v>10.0</v>
      </c>
      <c r="D17" s="38"/>
      <c r="E17" s="68">
        <v>2898772.0</v>
      </c>
      <c r="F17" s="72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>
      <c r="A18" s="38" t="s">
        <v>42</v>
      </c>
      <c r="B18" s="38" t="s">
        <v>43</v>
      </c>
      <c r="C18" s="67">
        <v>10.0</v>
      </c>
      <c r="D18" s="38" t="str">
        <f>CONCATENATE(A18,B18,C18)</f>
        <v>Sem ABAPbranco10</v>
      </c>
      <c r="E18" s="68">
        <v>2507401.0</v>
      </c>
      <c r="F18" s="69">
        <f>AVERAGE(E16:E18)</f>
        <v>2703086.5</v>
      </c>
      <c r="G18" s="70">
        <f>STDEV(E16:E18)/F18*100</f>
        <v>10.23796642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>
      <c r="A19" s="71" t="s">
        <v>60</v>
      </c>
      <c r="B19" s="71" t="s">
        <v>43</v>
      </c>
      <c r="C19" s="67">
        <v>10.0</v>
      </c>
      <c r="D19" s="38"/>
      <c r="E19" s="68">
        <v>3963941.0</v>
      </c>
      <c r="F19" s="72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>
      <c r="A20" s="71" t="s">
        <v>60</v>
      </c>
      <c r="B20" s="71" t="s">
        <v>43</v>
      </c>
      <c r="C20" s="67">
        <v>10.0</v>
      </c>
      <c r="D20" s="38"/>
      <c r="E20" s="68">
        <v>3761324.0</v>
      </c>
      <c r="F20" s="72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>
      <c r="A21" s="71" t="s">
        <v>60</v>
      </c>
      <c r="B21" s="71" t="s">
        <v>43</v>
      </c>
      <c r="C21" s="67">
        <v>10.0</v>
      </c>
      <c r="D21" s="38" t="str">
        <f>CONCATENATE(A21,B21,C21)</f>
        <v>Com ABAPbranco10</v>
      </c>
      <c r="E21" s="68">
        <v>4520990.0</v>
      </c>
      <c r="F21" s="69">
        <f>AVERAGE(E19:E21)</f>
        <v>4082085</v>
      </c>
      <c r="G21" s="70">
        <f>STDEV(E19:E21)/F21*100</f>
        <v>9.636548554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>
      <c r="A22" s="38" t="s">
        <v>42</v>
      </c>
      <c r="B22" s="38" t="s">
        <v>43</v>
      </c>
      <c r="C22" s="67">
        <v>15.0</v>
      </c>
      <c r="D22" s="38"/>
      <c r="E22" s="38"/>
      <c r="F22" s="72"/>
      <c r="G22" s="38"/>
      <c r="H22" s="68">
        <v>1776940.0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>
      <c r="A23" s="38" t="s">
        <v>42</v>
      </c>
      <c r="B23" s="38" t="s">
        <v>43</v>
      </c>
      <c r="C23" s="67">
        <v>15.0</v>
      </c>
      <c r="D23" s="38"/>
      <c r="E23" s="68">
        <v>2939154.0</v>
      </c>
      <c r="F23" s="72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>
      <c r="A24" s="38" t="s">
        <v>42</v>
      </c>
      <c r="B24" s="38" t="s">
        <v>43</v>
      </c>
      <c r="C24" s="67">
        <v>15.0</v>
      </c>
      <c r="D24" s="38" t="str">
        <f>CONCATENATE(A24,B24,C24)</f>
        <v>Sem ABAPbranco15</v>
      </c>
      <c r="E24" s="68">
        <v>2519469.0</v>
      </c>
      <c r="F24" s="69">
        <f>AVERAGE(E22:E24)</f>
        <v>2729311.5</v>
      </c>
      <c r="G24" s="70">
        <f>STDEV(E22:E24)/F24*100</f>
        <v>10.87314912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>
      <c r="A25" s="71" t="s">
        <v>60</v>
      </c>
      <c r="B25" s="71" t="s">
        <v>43</v>
      </c>
      <c r="C25" s="67">
        <v>15.0</v>
      </c>
      <c r="D25" s="38"/>
      <c r="E25" s="68">
        <v>4053413.0</v>
      </c>
      <c r="F25" s="72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>
      <c r="A26" s="71" t="s">
        <v>60</v>
      </c>
      <c r="B26" s="71" t="s">
        <v>43</v>
      </c>
      <c r="C26" s="67">
        <v>15.0</v>
      </c>
      <c r="D26" s="38"/>
      <c r="E26" s="68">
        <v>3846060.0</v>
      </c>
      <c r="F26" s="72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>
      <c r="A27" s="71" t="s">
        <v>60</v>
      </c>
      <c r="B27" s="71" t="s">
        <v>43</v>
      </c>
      <c r="C27" s="67">
        <v>15.0</v>
      </c>
      <c r="D27" s="38" t="str">
        <f>CONCATENATE(A27,B27,C27)</f>
        <v>Com ABAPbranco15</v>
      </c>
      <c r="E27" s="68">
        <v>4695490.0</v>
      </c>
      <c r="F27" s="69">
        <f>AVERAGE(E25:E27)</f>
        <v>4198321</v>
      </c>
      <c r="G27" s="70">
        <f>STDEV(E25:E27)/F27*100</f>
        <v>10.54868004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>
      <c r="A28" s="38" t="s">
        <v>42</v>
      </c>
      <c r="B28" s="38" t="s">
        <v>43</v>
      </c>
      <c r="C28" s="67">
        <v>20.0</v>
      </c>
      <c r="D28" s="38"/>
      <c r="E28" s="38"/>
      <c r="F28" s="72"/>
      <c r="G28" s="38"/>
      <c r="H28" s="68">
        <v>1780485.0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>
      <c r="A29" s="38" t="s">
        <v>42</v>
      </c>
      <c r="B29" s="38" t="s">
        <v>43</v>
      </c>
      <c r="C29" s="67">
        <v>20.0</v>
      </c>
      <c r="D29" s="38"/>
      <c r="E29" s="68">
        <v>2971034.0</v>
      </c>
      <c r="F29" s="72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>
      <c r="A30" s="38" t="s">
        <v>42</v>
      </c>
      <c r="B30" s="38" t="s">
        <v>43</v>
      </c>
      <c r="C30" s="67">
        <v>20.0</v>
      </c>
      <c r="D30" s="38" t="str">
        <f>CONCATENATE(A30,B30,C30)</f>
        <v>Sem ABAPbranco20</v>
      </c>
      <c r="E30" s="68">
        <v>2543150.0</v>
      </c>
      <c r="F30" s="69">
        <f>AVERAGE(E28:E30)</f>
        <v>2757092</v>
      </c>
      <c r="G30" s="70">
        <f>STDEV(E28:E30)/F30*100</f>
        <v>10.9738695</v>
      </c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>
      <c r="A31" s="71" t="s">
        <v>60</v>
      </c>
      <c r="B31" s="71" t="s">
        <v>43</v>
      </c>
      <c r="C31" s="67">
        <v>20.0</v>
      </c>
      <c r="D31" s="38"/>
      <c r="E31" s="68">
        <v>4083665.0</v>
      </c>
      <c r="F31" s="72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>
      <c r="A32" s="71" t="s">
        <v>60</v>
      </c>
      <c r="B32" s="71" t="s">
        <v>43</v>
      </c>
      <c r="C32" s="67">
        <v>20.0</v>
      </c>
      <c r="D32" s="38"/>
      <c r="E32" s="68">
        <v>3877829.0</v>
      </c>
      <c r="F32" s="72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>
      <c r="A33" s="71" t="s">
        <v>60</v>
      </c>
      <c r="B33" s="71" t="s">
        <v>43</v>
      </c>
      <c r="C33" s="67">
        <v>20.0</v>
      </c>
      <c r="D33" s="38" t="str">
        <f>CONCATENATE(A33,B33,C33)</f>
        <v>Com ABAPbranco20</v>
      </c>
      <c r="E33" s="68">
        <v>4815492.0</v>
      </c>
      <c r="F33" s="69">
        <f>AVERAGE(E31:E33)</f>
        <v>4258995.333</v>
      </c>
      <c r="G33" s="70">
        <f>STDEV(E31:E33)/F33*100</f>
        <v>11.57096307</v>
      </c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>
      <c r="A34" s="38" t="s">
        <v>42</v>
      </c>
      <c r="B34" s="38" t="s">
        <v>43</v>
      </c>
      <c r="C34" s="67">
        <v>25.0</v>
      </c>
      <c r="D34" s="38"/>
      <c r="E34" s="38"/>
      <c r="F34" s="72"/>
      <c r="G34" s="38"/>
      <c r="H34" s="68">
        <v>1788511.0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>
      <c r="A35" s="38" t="s">
        <v>42</v>
      </c>
      <c r="B35" s="38" t="s">
        <v>43</v>
      </c>
      <c r="C35" s="67">
        <v>25.0</v>
      </c>
      <c r="D35" s="38"/>
      <c r="E35" s="68">
        <v>3000183.0</v>
      </c>
      <c r="F35" s="7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>
      <c r="A36" s="38" t="s">
        <v>42</v>
      </c>
      <c r="B36" s="38" t="s">
        <v>43</v>
      </c>
      <c r="C36" s="67">
        <v>25.0</v>
      </c>
      <c r="D36" s="38" t="str">
        <f>CONCATENATE(A36,B36,C36)</f>
        <v>Sem ABAPbranco25</v>
      </c>
      <c r="E36" s="68">
        <v>2567361.0</v>
      </c>
      <c r="F36" s="69">
        <f>AVERAGE(E34:E36)</f>
        <v>2783772</v>
      </c>
      <c r="G36" s="70">
        <f>STDEV(E34:E36)/F36*100</f>
        <v>10.99412492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>
      <c r="A37" s="71" t="s">
        <v>60</v>
      </c>
      <c r="B37" s="71" t="s">
        <v>43</v>
      </c>
      <c r="C37" s="67">
        <v>25.0</v>
      </c>
      <c r="D37" s="38"/>
      <c r="E37" s="68">
        <v>4151690.0</v>
      </c>
      <c r="F37" s="72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>
      <c r="A38" s="71" t="s">
        <v>60</v>
      </c>
      <c r="B38" s="71" t="s">
        <v>43</v>
      </c>
      <c r="C38" s="67">
        <v>25.0</v>
      </c>
      <c r="D38" s="38"/>
      <c r="E38" s="68">
        <v>3936516.0</v>
      </c>
      <c r="F38" s="72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>
      <c r="A39" s="71" t="s">
        <v>60</v>
      </c>
      <c r="B39" s="71" t="s">
        <v>43</v>
      </c>
      <c r="C39" s="67">
        <v>25.0</v>
      </c>
      <c r="D39" s="38" t="str">
        <f>CONCATENATE(A39,B39,C39)</f>
        <v>Com ABAPbranco25</v>
      </c>
      <c r="E39" s="68">
        <v>4889160.0</v>
      </c>
      <c r="F39" s="69">
        <f>AVERAGE(E37:E39)</f>
        <v>4325788.667</v>
      </c>
      <c r="G39" s="70">
        <f>STDEV(E37:E39)/F39*100</f>
        <v>11.5496918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>
      <c r="A40" s="38" t="s">
        <v>42</v>
      </c>
      <c r="B40" s="38" t="s">
        <v>43</v>
      </c>
      <c r="C40" s="67">
        <v>30.0</v>
      </c>
      <c r="D40" s="38"/>
      <c r="E40" s="38"/>
      <c r="F40" s="72"/>
      <c r="G40" s="38"/>
      <c r="H40" s="68">
        <v>1793389.0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>
      <c r="A41" s="38" t="s">
        <v>42</v>
      </c>
      <c r="B41" s="38" t="s">
        <v>43</v>
      </c>
      <c r="C41" s="67">
        <v>30.0</v>
      </c>
      <c r="D41" s="38"/>
      <c r="E41" s="68">
        <v>3042234.0</v>
      </c>
      <c r="F41" s="72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>
      <c r="A42" s="38" t="s">
        <v>42</v>
      </c>
      <c r="B42" s="38" t="s">
        <v>43</v>
      </c>
      <c r="C42" s="67">
        <v>30.0</v>
      </c>
      <c r="D42" s="38" t="str">
        <f>CONCATENATE(A42,B42,C42)</f>
        <v>Sem ABAPbranco30</v>
      </c>
      <c r="E42" s="68">
        <v>2591500.0</v>
      </c>
      <c r="F42" s="69">
        <f>AVERAGE(E40:E42)</f>
        <v>2816867</v>
      </c>
      <c r="G42" s="70">
        <f>STDEV(E40:E42)/F42*100</f>
        <v>11.31459412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>
      <c r="A43" s="71" t="s">
        <v>60</v>
      </c>
      <c r="B43" s="71" t="s">
        <v>43</v>
      </c>
      <c r="C43" s="67">
        <v>30.0</v>
      </c>
      <c r="D43" s="38"/>
      <c r="E43" s="68">
        <v>4227735.0</v>
      </c>
      <c r="F43" s="72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>
      <c r="A44" s="71" t="s">
        <v>60</v>
      </c>
      <c r="B44" s="71" t="s">
        <v>43</v>
      </c>
      <c r="C44" s="67">
        <v>30.0</v>
      </c>
      <c r="D44" s="38"/>
      <c r="E44" s="68">
        <v>4006752.0</v>
      </c>
      <c r="F44" s="72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>
      <c r="A45" s="71" t="s">
        <v>60</v>
      </c>
      <c r="B45" s="71" t="s">
        <v>43</v>
      </c>
      <c r="C45" s="67">
        <v>30.0</v>
      </c>
      <c r="D45" s="38" t="str">
        <f>CONCATENATE(A45,B45,C45)</f>
        <v>Com ABAPbranco30</v>
      </c>
      <c r="E45" s="68">
        <v>4939472.0</v>
      </c>
      <c r="F45" s="69">
        <f>AVERAGE(E43:E45)</f>
        <v>4391319.667</v>
      </c>
      <c r="G45" s="70">
        <f>STDEV(E43:E45)/F45*100</f>
        <v>11.09923571</v>
      </c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>
      <c r="A46" s="38" t="s">
        <v>42</v>
      </c>
      <c r="B46" s="38" t="s">
        <v>43</v>
      </c>
      <c r="C46" s="67">
        <v>35.0</v>
      </c>
      <c r="D46" s="38"/>
      <c r="E46" s="38"/>
      <c r="F46" s="72"/>
      <c r="G46" s="38"/>
      <c r="H46" s="68">
        <v>1801862.0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>
      <c r="A47" s="38" t="s">
        <v>42</v>
      </c>
      <c r="B47" s="38" t="s">
        <v>43</v>
      </c>
      <c r="C47" s="67">
        <v>35.0</v>
      </c>
      <c r="D47" s="38"/>
      <c r="E47" s="68">
        <v>3071251.0</v>
      </c>
      <c r="F47" s="72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>
      <c r="A48" s="38" t="s">
        <v>42</v>
      </c>
      <c r="B48" s="38" t="s">
        <v>43</v>
      </c>
      <c r="C48" s="67">
        <v>35.0</v>
      </c>
      <c r="D48" s="38" t="str">
        <f>CONCATENATE(A48,B48,C48)</f>
        <v>Sem ABAPbranco35</v>
      </c>
      <c r="E48" s="68">
        <v>2616320.0</v>
      </c>
      <c r="F48" s="69">
        <f>AVERAGE(E46:E48)</f>
        <v>2843785.5</v>
      </c>
      <c r="G48" s="70">
        <f>STDEV(E46:E48)/F48*100</f>
        <v>11.31185158</v>
      </c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>
      <c r="A49" s="71" t="s">
        <v>60</v>
      </c>
      <c r="B49" s="71" t="s">
        <v>43</v>
      </c>
      <c r="C49" s="67">
        <v>35.0</v>
      </c>
      <c r="D49" s="38"/>
      <c r="E49" s="68">
        <v>4296813.0</v>
      </c>
      <c r="F49" s="7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>
      <c r="A50" s="71" t="s">
        <v>60</v>
      </c>
      <c r="B50" s="71" t="s">
        <v>43</v>
      </c>
      <c r="C50" s="67">
        <v>35.0</v>
      </c>
      <c r="D50" s="38"/>
      <c r="E50" s="68">
        <v>4066252.0</v>
      </c>
      <c r="F50" s="72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>
      <c r="A51" s="71" t="s">
        <v>60</v>
      </c>
      <c r="B51" s="71" t="s">
        <v>43</v>
      </c>
      <c r="C51" s="67">
        <v>35.0</v>
      </c>
      <c r="D51" s="38" t="str">
        <f>CONCATENATE(A51,B51,C51)</f>
        <v>Com ABAPbranco35</v>
      </c>
      <c r="E51" s="68">
        <v>5006669.0</v>
      </c>
      <c r="F51" s="69">
        <f>AVERAGE(E49:E51)</f>
        <v>4456578</v>
      </c>
      <c r="G51" s="70">
        <f>STDEV(E49:E51)/F51*100</f>
        <v>10.99818077</v>
      </c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>
      <c r="A52" s="38" t="s">
        <v>42</v>
      </c>
      <c r="B52" s="38" t="s">
        <v>43</v>
      </c>
      <c r="C52" s="67">
        <v>40.0</v>
      </c>
      <c r="D52" s="38"/>
      <c r="E52" s="38"/>
      <c r="F52" s="72"/>
      <c r="G52" s="38"/>
      <c r="H52" s="68">
        <v>1812337.0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>
      <c r="A53" s="38" t="s">
        <v>42</v>
      </c>
      <c r="B53" s="38" t="s">
        <v>43</v>
      </c>
      <c r="C53" s="67">
        <v>40.0</v>
      </c>
      <c r="D53" s="38"/>
      <c r="E53" s="68">
        <v>3121601.0</v>
      </c>
      <c r="F53" s="72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>
      <c r="A54" s="38" t="s">
        <v>42</v>
      </c>
      <c r="B54" s="38" t="s">
        <v>43</v>
      </c>
      <c r="C54" s="67">
        <v>40.0</v>
      </c>
      <c r="D54" s="38" t="str">
        <f>CONCATENATE(A54,B54,C54)</f>
        <v>Sem ABAPbranco40</v>
      </c>
      <c r="E54" s="68">
        <v>2650395.0</v>
      </c>
      <c r="F54" s="69">
        <f>AVERAGE(E52:E54)</f>
        <v>2885998</v>
      </c>
      <c r="G54" s="70">
        <f>STDEV(E52:E54)/F54*100</f>
        <v>11.54515554</v>
      </c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>
      <c r="A55" s="71" t="s">
        <v>60</v>
      </c>
      <c r="B55" s="71" t="s">
        <v>43</v>
      </c>
      <c r="C55" s="67">
        <v>40.0</v>
      </c>
      <c r="D55" s="38"/>
      <c r="E55" s="68">
        <v>4381979.0</v>
      </c>
      <c r="F55" s="72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>
      <c r="A56" s="71" t="s">
        <v>60</v>
      </c>
      <c r="B56" s="71" t="s">
        <v>43</v>
      </c>
      <c r="C56" s="67">
        <v>40.0</v>
      </c>
      <c r="D56" s="38"/>
      <c r="E56" s="68">
        <v>4154625.0</v>
      </c>
      <c r="F56" s="72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>
      <c r="A57" s="71" t="s">
        <v>60</v>
      </c>
      <c r="B57" s="71" t="s">
        <v>43</v>
      </c>
      <c r="C57" s="67">
        <v>40.0</v>
      </c>
      <c r="D57" s="38" t="str">
        <f>CONCATENATE(A57,B57,C57)</f>
        <v>Com ABAPbranco40</v>
      </c>
      <c r="E57" s="68">
        <v>5089751.0</v>
      </c>
      <c r="F57" s="69">
        <f>AVERAGE(E55:E57)</f>
        <v>4542118.333</v>
      </c>
      <c r="G57" s="70">
        <f>STDEV(E55:E57)/F57*100</f>
        <v>10.73722039</v>
      </c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>
      <c r="A58" s="38" t="s">
        <v>42</v>
      </c>
      <c r="B58" s="38" t="s">
        <v>43</v>
      </c>
      <c r="C58" s="67">
        <v>45.0</v>
      </c>
      <c r="D58" s="38"/>
      <c r="E58" s="38"/>
      <c r="F58" s="72"/>
      <c r="G58" s="38"/>
      <c r="H58" s="68">
        <v>1822346.0</v>
      </c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>
      <c r="A59" s="38" t="s">
        <v>42</v>
      </c>
      <c r="B59" s="38" t="s">
        <v>43</v>
      </c>
      <c r="C59" s="67">
        <v>45.0</v>
      </c>
      <c r="D59" s="38"/>
      <c r="E59" s="68">
        <v>3164474.0</v>
      </c>
      <c r="F59" s="72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>
      <c r="A60" s="38" t="s">
        <v>42</v>
      </c>
      <c r="B60" s="38" t="s">
        <v>43</v>
      </c>
      <c r="C60" s="67">
        <v>45.0</v>
      </c>
      <c r="D60" s="38" t="str">
        <f>CONCATENATE(A60,B60,C60)</f>
        <v>Sem ABAPbranco45</v>
      </c>
      <c r="E60" s="68">
        <v>2682233.0</v>
      </c>
      <c r="F60" s="69">
        <f>AVERAGE(E58:E60)</f>
        <v>2923353.5</v>
      </c>
      <c r="G60" s="70">
        <f>STDEV(E58:E60)/F60*100</f>
        <v>11.66454489</v>
      </c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>
      <c r="A61" s="71" t="s">
        <v>60</v>
      </c>
      <c r="B61" s="71" t="s">
        <v>43</v>
      </c>
      <c r="C61" s="67">
        <v>45.0</v>
      </c>
      <c r="D61" s="38"/>
      <c r="E61" s="68">
        <v>4479773.0</v>
      </c>
      <c r="F61" s="72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>
      <c r="A62" s="71" t="s">
        <v>60</v>
      </c>
      <c r="B62" s="71" t="s">
        <v>43</v>
      </c>
      <c r="C62" s="67">
        <v>45.0</v>
      </c>
      <c r="D62" s="38"/>
      <c r="E62" s="68">
        <v>4240173.0</v>
      </c>
      <c r="F62" s="72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>
      <c r="A63" s="71" t="s">
        <v>60</v>
      </c>
      <c r="B63" s="71" t="s">
        <v>43</v>
      </c>
      <c r="C63" s="67">
        <v>45.0</v>
      </c>
      <c r="D63" s="38" t="str">
        <f>CONCATENATE(A63,B63,C63)</f>
        <v>Com ABAPbranco45</v>
      </c>
      <c r="E63" s="68">
        <v>5185392.0</v>
      </c>
      <c r="F63" s="69">
        <f>AVERAGE(E61:E63)</f>
        <v>4635112.667</v>
      </c>
      <c r="G63" s="70">
        <f>STDEV(E61:E63)/F63*100</f>
        <v>10.60132377</v>
      </c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